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T8" i="4"/>
  <c r="AL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<sst xmlns="http://schemas.openxmlformats.org/spreadsheetml/2006/main" count="245" uniqueCount="126">
  <si>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</si>
  <si>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</si>
  <si>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</si>
  <si>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</si>
  <si>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</si>
  <si>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</si>
  <si>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</si>
  <si>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</si>
  <si>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</si>
  <si>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</si>
  <si>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</si>
  <si>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</si>
  <si>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</si>
  <si>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</si>
  <si>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</si>
  <si>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</si>
  <si>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</si>
  <si>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</si>
  <si>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</si>
  <si>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</si>
  <si>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</si>
  <si>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</si>
  <si>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</si>
  <si>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</si>
  <si>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</si>
  <si>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</si>
  <si>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</si>
  <si>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</si>
  <si>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</si>
  <si>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</si>
  <si>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</si>
  <si>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</si>
  <si>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</si>
  <si>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</si>
  <si>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</si>
  <si>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</si>
  <si>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</si>
  <si>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</si>
  <si>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</si>
  <si>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</si>
  <si>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</si>
  <si>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</si>
  <si>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</si>
  <si>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</si>
  <si>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</si>
  <si>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</si>
  <si>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</si>
  <si>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</si>
  <si>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</si>
  <si>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</si>
  <si>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</si>
  <si>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</si>
  <si>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</si>
  <si>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</si>
  <si>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</si>
  <si>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</si>
  <si>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</si>
  <si>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</si>
  <si>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</si>
  <si>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</si>
  <si>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</si>
  <si>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</si>
  <si>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</si>
  <si>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</si>
  <si>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</si>
  <si>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</si>
  <si>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</si>
  <si>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</si>
  <si>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</si>
  <si>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</si>
  <si>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</si>
  <si>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</si>
  <si>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</si>
  <si>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</si>
  <si>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</si>
  <si>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</si>
  <si>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</si>
  <si>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</si>
  <si>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</si>
  <si>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</si>
  <si>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</si>
  <si>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</si>
  <si>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</si>
  <si>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</si>
  <si>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</si>
  <si>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</si>
  <si>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</si>
  <si>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</si>
  <si>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</si>
  <si>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</si>
  <si>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</si>
  <si>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</si>
  <si>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</si>
  <si>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</si>
  <si>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</si>
  <si>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</si>
  <si>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</si>
  <si>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</si>
  <si>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</si>
  <si>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</si>
  <si>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</si>
  <si>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</si>
  <si>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</si>
  <si>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</si>
  <si>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</si>
  <si>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</si>
  <si>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</si>
  <si>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</si>
  <si>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</si>
  <si>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</si>
  <si>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かつらぎ町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</si>
  <si>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</si>
  <si>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</si>
  <si>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</si>
  <si>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</si>
  <si>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</si>
  <si>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</si>
  <si>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</si>
  <si>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</si>
  <si>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</si>
  <si>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</si>
  <si>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</si>
  <si>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汚水管渠につきましては、昭和60年度の工事着手からの期間が短いため、更新時期ではありません。
　しかし、劣化は年々進行するおそれがあり、適切な点検・補修を行い長寿命化を図り、更新時期を定める必要があります。</t>
    <rPh sb="1" eb="3">
      <t>オスイ</t>
    </rPh>
    <rPh sb="3" eb="5">
      <t>カンキョ</t>
    </rPh>
    <rPh sb="13" eb="15">
      <t>ショウワ</t>
    </rPh>
    <rPh sb="17" eb="18">
      <t>ネン</t>
    </rPh>
    <rPh sb="18" eb="19">
      <t>ド</t>
    </rPh>
    <rPh sb="20" eb="22">
      <t>コウジ</t>
    </rPh>
    <rPh sb="22" eb="24">
      <t>チャクシュ</t>
    </rPh>
    <rPh sb="27" eb="29">
      <t>キカン</t>
    </rPh>
    <rPh sb="30" eb="31">
      <t>ミジカ</t>
    </rPh>
    <rPh sb="35" eb="37">
      <t>コウシン</t>
    </rPh>
    <rPh sb="37" eb="39">
      <t>ジキ</t>
    </rPh>
    <rPh sb="53" eb="55">
      <t>レッカ</t>
    </rPh>
    <rPh sb="56" eb="58">
      <t>ネンネン</t>
    </rPh>
    <rPh sb="58" eb="60">
      <t>シンコウ</t>
    </rPh>
    <rPh sb="69" eb="71">
      <t>テキセツ</t>
    </rPh>
    <rPh sb="72" eb="74">
      <t>テンケン</t>
    </rPh>
    <rPh sb="75" eb="77">
      <t>ホシュウ</t>
    </rPh>
    <rPh sb="78" eb="79">
      <t>オコナ</t>
    </rPh>
    <rPh sb="80" eb="81">
      <t>チョウ</t>
    </rPh>
    <rPh sb="81" eb="84">
      <t>ジュミョウカ</t>
    </rPh>
    <rPh sb="85" eb="86">
      <t>ハカ</t>
    </rPh>
    <rPh sb="88" eb="90">
      <t>コウシン</t>
    </rPh>
    <rPh sb="90" eb="92">
      <t>ジキ</t>
    </rPh>
    <rPh sb="93" eb="94">
      <t>サダ</t>
    </rPh>
    <rPh sb="96" eb="98">
      <t>ヒツヨウ</t>
    </rPh>
    <phoneticPr fontId="4"/>
  </si>
  <si>
    <t>　昭和60年度の工事開始からの期間が短いとはいえ、投資規模に応じた使用料収入には結びついていません。
　経営を改善するため、接続率の向上に努め、投資の最適化を図り、費用対効果を再検討する必要があります。
　公共下水道が地形上経営不利となる箇所は、計画区域を見直し、合併浄化槽へ転換することも検討する必要があります。
　また、維持管理費を使用料収入で賄えるよう改善し、施設の更新に備えた財源を確保に努める必要があります。</t>
    <rPh sb="1" eb="3">
      <t>ショウワ</t>
    </rPh>
    <rPh sb="5" eb="6">
      <t>ネン</t>
    </rPh>
    <rPh sb="6" eb="7">
      <t>ド</t>
    </rPh>
    <rPh sb="8" eb="10">
      <t>コウジ</t>
    </rPh>
    <rPh sb="10" eb="12">
      <t>カイシ</t>
    </rPh>
    <rPh sb="15" eb="17">
      <t>キカン</t>
    </rPh>
    <rPh sb="18" eb="19">
      <t>ミジカ</t>
    </rPh>
    <rPh sb="25" eb="27">
      <t>トウシ</t>
    </rPh>
    <rPh sb="27" eb="29">
      <t>キボ</t>
    </rPh>
    <rPh sb="30" eb="31">
      <t>オウ</t>
    </rPh>
    <rPh sb="33" eb="36">
      <t>シヨウリョウ</t>
    </rPh>
    <rPh sb="36" eb="38">
      <t>シュウニュウ</t>
    </rPh>
    <rPh sb="40" eb="41">
      <t>ムス</t>
    </rPh>
    <rPh sb="52" eb="54">
      <t>ケイエイ</t>
    </rPh>
    <rPh sb="55" eb="57">
      <t>カイゼン</t>
    </rPh>
    <rPh sb="62" eb="64">
      <t>セツゾク</t>
    </rPh>
    <rPh sb="64" eb="65">
      <t>リツ</t>
    </rPh>
    <rPh sb="66" eb="68">
      <t>コウジョウ</t>
    </rPh>
    <rPh sb="69" eb="70">
      <t>ツト</t>
    </rPh>
    <rPh sb="72" eb="74">
      <t>トウシ</t>
    </rPh>
    <rPh sb="75" eb="78">
      <t>サイテキカ</t>
    </rPh>
    <rPh sb="79" eb="80">
      <t>ハカ</t>
    </rPh>
    <rPh sb="82" eb="87">
      <t>ヒヨウタイコウカ</t>
    </rPh>
    <rPh sb="88" eb="91">
      <t>サイケントウ</t>
    </rPh>
    <rPh sb="93" eb="95">
      <t>ヒツヨウ</t>
    </rPh>
    <rPh sb="198" eb="199">
      <t>ツト</t>
    </rPh>
    <rPh sb="201" eb="203">
      <t>ヒツヨウ</t>
    </rPh>
    <phoneticPr fontId="4"/>
  </si>
  <si>
    <t>非設置</t>
    <rPh sb="0" eb="1">
      <t>ヒ</t>
    </rPh>
    <rPh sb="1" eb="3">
      <t>セッチ</t>
    </rPh>
    <phoneticPr fontId="4"/>
  </si>
  <si>
    <t>　収益的収支比率は100％を大きく割込み、収益で費用を賄えていません。経費回収率も同様に低く、水洗化率の上昇が経費回収に結びついているとは言えない傾向もあります。なお、汚水処理は、１市２町の流域下水道で広域的、効率的に行っています。
　また、企業債残高対事業規模比率は以前より改善しつつあるとはいえ、新設投資と企業債の発行を抑制したためとなります。
　このため、接続率の向上、投資の最適化に努め、経営の効率化を図る必要があります。</t>
    <rPh sb="1" eb="4">
      <t>シュウエキテキ</t>
    </rPh>
    <rPh sb="4" eb="6">
      <t>シュウシ</t>
    </rPh>
    <rPh sb="6" eb="8">
      <t>ヒリツ</t>
    </rPh>
    <rPh sb="14" eb="15">
      <t>オオ</t>
    </rPh>
    <rPh sb="17" eb="19">
      <t>ワリコ</t>
    </rPh>
    <rPh sb="21" eb="23">
      <t>シュウエキ</t>
    </rPh>
    <rPh sb="24" eb="26">
      <t>ヒヨウ</t>
    </rPh>
    <rPh sb="27" eb="28">
      <t>マカナ</t>
    </rPh>
    <rPh sb="35" eb="37">
      <t>ケイヒ</t>
    </rPh>
    <rPh sb="37" eb="39">
      <t>カイシュウ</t>
    </rPh>
    <rPh sb="39" eb="40">
      <t>リツ</t>
    </rPh>
    <rPh sb="41" eb="43">
      <t>ドウヨウ</t>
    </rPh>
    <rPh sb="44" eb="45">
      <t>ヒク</t>
    </rPh>
    <rPh sb="47" eb="50">
      <t>スイセンカ</t>
    </rPh>
    <rPh sb="50" eb="51">
      <t>リツ</t>
    </rPh>
    <rPh sb="52" eb="54">
      <t>ジョウショウ</t>
    </rPh>
    <rPh sb="55" eb="57">
      <t>ケイヒ</t>
    </rPh>
    <rPh sb="57" eb="59">
      <t>カイシュウ</t>
    </rPh>
    <rPh sb="60" eb="61">
      <t>ムス</t>
    </rPh>
    <rPh sb="69" eb="70">
      <t>イ</t>
    </rPh>
    <rPh sb="73" eb="75">
      <t>ケイコウ</t>
    </rPh>
    <rPh sb="84" eb="86">
      <t>オスイ</t>
    </rPh>
    <rPh sb="86" eb="88">
      <t>ショリ</t>
    </rPh>
    <rPh sb="91" eb="92">
      <t>シ</t>
    </rPh>
    <rPh sb="93" eb="94">
      <t>チョウ</t>
    </rPh>
    <rPh sb="95" eb="97">
      <t>リュウイキ</t>
    </rPh>
    <rPh sb="97" eb="100">
      <t>ゲスイドウ</t>
    </rPh>
    <rPh sb="101" eb="104">
      <t>コウイキテキ</t>
    </rPh>
    <rPh sb="105" eb="108">
      <t>コウリツテキ</t>
    </rPh>
    <rPh sb="109" eb="110">
      <t>オコナ</t>
    </rPh>
    <rPh sb="121" eb="123">
      <t>キギョウ</t>
    </rPh>
    <rPh sb="123" eb="124">
      <t>サイ</t>
    </rPh>
    <rPh sb="124" eb="126">
      <t>ザンダカ</t>
    </rPh>
    <rPh sb="126" eb="127">
      <t>タイ</t>
    </rPh>
    <rPh sb="127" eb="129">
      <t>ジギョウ</t>
    </rPh>
    <rPh sb="129" eb="131">
      <t>キボ</t>
    </rPh>
    <rPh sb="131" eb="133">
      <t>ヒリツ</t>
    </rPh>
    <rPh sb="134" eb="136">
      <t>イゼン</t>
    </rPh>
    <rPh sb="138" eb="140">
      <t>カイゼン</t>
    </rPh>
    <rPh sb="150" eb="152">
      <t>シンセツ</t>
    </rPh>
    <rPh sb="152" eb="154">
      <t>トウシ</t>
    </rPh>
    <rPh sb="155" eb="157">
      <t>キギョウ</t>
    </rPh>
    <rPh sb="157" eb="158">
      <t>サイ</t>
    </rPh>
    <rPh sb="159" eb="161">
      <t>ハッコウ</t>
    </rPh>
    <rPh sb="162" eb="164">
      <t>ヨクセイ</t>
    </rPh>
    <rPh sb="188" eb="190">
      <t>トウシ</t>
    </rPh>
    <rPh sb="191" eb="194">
      <t>サイテキカ</t>
    </rPh>
    <rPh sb="195" eb="196">
      <t>ツト</t>
    </rPh>
    <rPh sb="198" eb="200">
      <t>ケイエイ</t>
    </rPh>
    <rPh sb="201" eb="204">
      <t>コウリツカ</t>
    </rPh>
    <rPh sb="205" eb="206">
      <t>ハカ</t>
    </rPh>
    <rPh sb="207" eb="2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</si>
</sst>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580352"/>
        <c:axId val="765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0.15</c:v>
                </c:pt>
              </c:numCache>
            </c:numRef>
          </c:val>
          <c:smooth val="0"/>
        </c:ser>
        <c:dLbls>
          <c:showLegendKey val="0"/>
          <c:showVal val="0"/>
          <c:showCatName val="0"/>
          <c:showSerName val="0"/>
          <c:showPercent val="0"/>
          <c:showBubbleSize val="0"/>
        </c:dLbls>
        <c:marker val="1"/>
        <c:smooth val="0"/>
        <c:axId val="76580352"/>
        <c:axId val="76582272"/>
      </c:lineChart>
      <c:dateAx>
        <c:axId val="76580352"/>
        <c:scaling>
          <c:orientation val="minMax"/>
        </c:scaling>
        <c:delete val="1"/>
        <c:axPos val="b"/>
        <c:numFmt formatCode="ge" sourceLinked="1"/>
        <c:majorTickMark val="none"/>
        <c:minorTickMark val="none"/>
        <c:tickLblPos val="none"/>
        <c:crossAx val="76582272"/>
        <c:crosses val="autoZero"/>
        <c:auto val="1"/>
        <c:lblOffset val="100"/>
        <c:baseTimeUnit val="years"/>
      </c:dateAx>
      <c:valAx>
        <c:axId val="765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8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654592"/>
        <c:axId val="9066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53.51</c:v>
                </c:pt>
              </c:numCache>
            </c:numRef>
          </c:val>
          <c:smooth val="0"/>
        </c:ser>
        <c:dLbls>
          <c:showLegendKey val="0"/>
          <c:showVal val="0"/>
          <c:showCatName val="0"/>
          <c:showSerName val="0"/>
          <c:showPercent val="0"/>
          <c:showBubbleSize val="0"/>
        </c:dLbls>
        <c:marker val="1"/>
        <c:smooth val="0"/>
        <c:axId val="90654592"/>
        <c:axId val="90660864"/>
      </c:lineChart>
      <c:dateAx>
        <c:axId val="90654592"/>
        <c:scaling>
          <c:orientation val="minMax"/>
        </c:scaling>
        <c:delete val="1"/>
        <c:axPos val="b"/>
        <c:numFmt formatCode="ge" sourceLinked="1"/>
        <c:majorTickMark val="none"/>
        <c:minorTickMark val="none"/>
        <c:tickLblPos val="none"/>
        <c:crossAx val="90660864"/>
        <c:crosses val="autoZero"/>
        <c:auto val="1"/>
        <c:lblOffset val="100"/>
        <c:baseTimeUnit val="years"/>
      </c:dateAx>
      <c:valAx>
        <c:axId val="906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73.14</c:v>
                </c:pt>
                <c:pt idx="1">
                  <c:v>73.88</c:v>
                </c:pt>
                <c:pt idx="2">
                  <c:v>74.900000000000006</c:v>
                </c:pt>
                <c:pt idx="3">
                  <c:v>75.349999999999994</c:v>
                </c:pt>
                <c:pt idx="4">
                  <c:v>81.23</c:v>
                </c:pt>
              </c:numCache>
            </c:numRef>
          </c:val>
        </c:ser>
        <c:dLbls>
          <c:showLegendKey val="0"/>
          <c:showVal val="0"/>
          <c:showCatName val="0"/>
          <c:showSerName val="0"/>
          <c:showPercent val="0"/>
          <c:showBubbleSize val="0"/>
        </c:dLbls>
        <c:gapWidth val="150"/>
        <c:axId val="90695168"/>
        <c:axId val="9069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83.91</c:v>
                </c:pt>
              </c:numCache>
            </c:numRef>
          </c:val>
          <c:smooth val="0"/>
        </c:ser>
        <c:dLbls>
          <c:showLegendKey val="0"/>
          <c:showVal val="0"/>
          <c:showCatName val="0"/>
          <c:showSerName val="0"/>
          <c:showPercent val="0"/>
          <c:showBubbleSize val="0"/>
        </c:dLbls>
        <c:marker val="1"/>
        <c:smooth val="0"/>
        <c:axId val="90695168"/>
        <c:axId val="90697088"/>
      </c:lineChart>
      <c:dateAx>
        <c:axId val="90695168"/>
        <c:scaling>
          <c:orientation val="minMax"/>
        </c:scaling>
        <c:delete val="1"/>
        <c:axPos val="b"/>
        <c:numFmt formatCode="ge" sourceLinked="1"/>
        <c:majorTickMark val="none"/>
        <c:minorTickMark val="none"/>
        <c:tickLblPos val="none"/>
        <c:crossAx val="90697088"/>
        <c:crosses val="autoZero"/>
        <c:auto val="1"/>
        <c:lblOffset val="100"/>
        <c:baseTimeUnit val="years"/>
      </c:dateAx>
      <c:valAx>
        <c:axId val="906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48.48</c:v>
                </c:pt>
                <c:pt idx="1">
                  <c:v>47.53</c:v>
                </c:pt>
                <c:pt idx="2">
                  <c:v>48.52</c:v>
                </c:pt>
                <c:pt idx="3">
                  <c:v>48.52</c:v>
                </c:pt>
                <c:pt idx="4">
                  <c:v>48.6</c:v>
                </c:pt>
              </c:numCache>
            </c:numRef>
          </c:val>
        </c:ser>
        <c:dLbls>
          <c:showLegendKey val="0"/>
          <c:showVal val="0"/>
          <c:showCatName val="0"/>
          <c:showSerName val="0"/>
          <c:showPercent val="0"/>
          <c:showBubbleSize val="0"/>
        </c:dLbls>
        <c:gapWidth val="150"/>
        <c:axId val="76158080"/>
        <c:axId val="7616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158080"/>
        <c:axId val="76160000"/>
      </c:lineChart>
      <c:dateAx>
        <c:axId val="76158080"/>
        <c:scaling>
          <c:orientation val="minMax"/>
        </c:scaling>
        <c:delete val="1"/>
        <c:axPos val="b"/>
        <c:numFmt formatCode="ge" sourceLinked="1"/>
        <c:majorTickMark val="none"/>
        <c:minorTickMark val="none"/>
        <c:tickLblPos val="none"/>
        <c:crossAx val="76160000"/>
        <c:crosses val="autoZero"/>
        <c:auto val="1"/>
        <c:lblOffset val="100"/>
        <c:baseTimeUnit val="years"/>
      </c:dateAx>
      <c:valAx>
        <c:axId val="7616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206848"/>
        <c:axId val="7620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206848"/>
        <c:axId val="76208768"/>
      </c:lineChart>
      <c:dateAx>
        <c:axId val="76206848"/>
        <c:scaling>
          <c:orientation val="minMax"/>
        </c:scaling>
        <c:delete val="1"/>
        <c:axPos val="b"/>
        <c:numFmt formatCode="ge" sourceLinked="1"/>
        <c:majorTickMark val="none"/>
        <c:minorTickMark val="none"/>
        <c:tickLblPos val="none"/>
        <c:crossAx val="76208768"/>
        <c:crosses val="autoZero"/>
        <c:auto val="1"/>
        <c:lblOffset val="100"/>
        <c:baseTimeUnit val="years"/>
      </c:dateAx>
      <c:valAx>
        <c:axId val="7620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0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390784"/>
        <c:axId val="7639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390784"/>
        <c:axId val="76392704"/>
      </c:lineChart>
      <c:dateAx>
        <c:axId val="76390784"/>
        <c:scaling>
          <c:orientation val="minMax"/>
        </c:scaling>
        <c:delete val="1"/>
        <c:axPos val="b"/>
        <c:numFmt formatCode="ge" sourceLinked="1"/>
        <c:majorTickMark val="none"/>
        <c:minorTickMark val="none"/>
        <c:tickLblPos val="none"/>
        <c:crossAx val="76392704"/>
        <c:crosses val="autoZero"/>
        <c:auto val="1"/>
        <c:lblOffset val="100"/>
        <c:baseTimeUnit val="years"/>
      </c:dateAx>
      <c:valAx>
        <c:axId val="763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018432"/>
        <c:axId val="7802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018432"/>
        <c:axId val="78020608"/>
      </c:lineChart>
      <c:dateAx>
        <c:axId val="78018432"/>
        <c:scaling>
          <c:orientation val="minMax"/>
        </c:scaling>
        <c:delete val="1"/>
        <c:axPos val="b"/>
        <c:numFmt formatCode="ge" sourceLinked="1"/>
        <c:majorTickMark val="none"/>
        <c:minorTickMark val="none"/>
        <c:tickLblPos val="none"/>
        <c:crossAx val="78020608"/>
        <c:crosses val="autoZero"/>
        <c:auto val="1"/>
        <c:lblOffset val="100"/>
        <c:baseTimeUnit val="years"/>
      </c:dateAx>
      <c:valAx>
        <c:axId val="7802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049664"/>
        <c:axId val="780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049664"/>
        <c:axId val="78051584"/>
      </c:lineChart>
      <c:dateAx>
        <c:axId val="78049664"/>
        <c:scaling>
          <c:orientation val="minMax"/>
        </c:scaling>
        <c:delete val="1"/>
        <c:axPos val="b"/>
        <c:numFmt formatCode="ge" sourceLinked="1"/>
        <c:majorTickMark val="none"/>
        <c:minorTickMark val="none"/>
        <c:tickLblPos val="none"/>
        <c:crossAx val="78051584"/>
        <c:crosses val="autoZero"/>
        <c:auto val="1"/>
        <c:lblOffset val="100"/>
        <c:baseTimeUnit val="years"/>
      </c:dateAx>
      <c:valAx>
        <c:axId val="780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5751.81</c:v>
                </c:pt>
                <c:pt idx="1">
                  <c:v>4802.38</c:v>
                </c:pt>
                <c:pt idx="2">
                  <c:v>3089.04</c:v>
                </c:pt>
                <c:pt idx="3">
                  <c:v>2425.12</c:v>
                </c:pt>
                <c:pt idx="4">
                  <c:v>2544.1</c:v>
                </c:pt>
              </c:numCache>
            </c:numRef>
          </c:val>
        </c:ser>
        <c:dLbls>
          <c:showLegendKey val="0"/>
          <c:showVal val="0"/>
          <c:showCatName val="0"/>
          <c:showSerName val="0"/>
          <c:showPercent val="0"/>
          <c:showBubbleSize val="0"/>
        </c:dLbls>
        <c:gapWidth val="150"/>
        <c:axId val="90525056"/>
        <c:axId val="9055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1111.31</c:v>
                </c:pt>
              </c:numCache>
            </c:numRef>
          </c:val>
          <c:smooth val="0"/>
        </c:ser>
        <c:dLbls>
          <c:showLegendKey val="0"/>
          <c:showVal val="0"/>
          <c:showCatName val="0"/>
          <c:showSerName val="0"/>
          <c:showPercent val="0"/>
          <c:showBubbleSize val="0"/>
        </c:dLbls>
        <c:marker val="1"/>
        <c:smooth val="0"/>
        <c:axId val="90525056"/>
        <c:axId val="90551808"/>
      </c:lineChart>
      <c:dateAx>
        <c:axId val="90525056"/>
        <c:scaling>
          <c:orientation val="minMax"/>
        </c:scaling>
        <c:delete val="1"/>
        <c:axPos val="b"/>
        <c:numFmt formatCode="ge" sourceLinked="1"/>
        <c:majorTickMark val="none"/>
        <c:minorTickMark val="none"/>
        <c:tickLblPos val="none"/>
        <c:crossAx val="90551808"/>
        <c:crosses val="autoZero"/>
        <c:auto val="1"/>
        <c:lblOffset val="100"/>
        <c:baseTimeUnit val="years"/>
      </c:dateAx>
      <c:valAx>
        <c:axId val="905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2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34.69</c:v>
                </c:pt>
                <c:pt idx="1">
                  <c:v>39.450000000000003</c:v>
                </c:pt>
                <c:pt idx="2">
                  <c:v>46.75</c:v>
                </c:pt>
                <c:pt idx="3">
                  <c:v>50.9</c:v>
                </c:pt>
                <c:pt idx="4">
                  <c:v>42.81</c:v>
                </c:pt>
              </c:numCache>
            </c:numRef>
          </c:val>
        </c:ser>
        <c:dLbls>
          <c:showLegendKey val="0"/>
          <c:showVal val="0"/>
          <c:showCatName val="0"/>
          <c:showSerName val="0"/>
          <c:showPercent val="0"/>
          <c:showBubbleSize val="0"/>
        </c:dLbls>
        <c:gapWidth val="150"/>
        <c:axId val="90569728"/>
        <c:axId val="9057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75.540000000000006</c:v>
                </c:pt>
              </c:numCache>
            </c:numRef>
          </c:val>
          <c:smooth val="0"/>
        </c:ser>
        <c:dLbls>
          <c:showLegendKey val="0"/>
          <c:showVal val="0"/>
          <c:showCatName val="0"/>
          <c:showSerName val="0"/>
          <c:showPercent val="0"/>
          <c:showBubbleSize val="0"/>
        </c:dLbls>
        <c:marker val="1"/>
        <c:smooth val="0"/>
        <c:axId val="90569728"/>
        <c:axId val="90571904"/>
      </c:lineChart>
      <c:dateAx>
        <c:axId val="90569728"/>
        <c:scaling>
          <c:orientation val="minMax"/>
        </c:scaling>
        <c:delete val="1"/>
        <c:axPos val="b"/>
        <c:numFmt formatCode="ge" sourceLinked="1"/>
        <c:majorTickMark val="none"/>
        <c:minorTickMark val="none"/>
        <c:tickLblPos val="none"/>
        <c:crossAx val="90571904"/>
        <c:crosses val="autoZero"/>
        <c:auto val="1"/>
        <c:lblOffset val="100"/>
        <c:baseTimeUnit val="years"/>
      </c:dateAx>
      <c:valAx>
        <c:axId val="905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387.98</c:v>
                </c:pt>
                <c:pt idx="1">
                  <c:v>392.81</c:v>
                </c:pt>
                <c:pt idx="2">
                  <c:v>313.58999999999997</c:v>
                </c:pt>
                <c:pt idx="3">
                  <c:v>306.25</c:v>
                </c:pt>
                <c:pt idx="4">
                  <c:v>368.81</c:v>
                </c:pt>
              </c:numCache>
            </c:numRef>
          </c:val>
        </c:ser>
        <c:dLbls>
          <c:showLegendKey val="0"/>
          <c:showVal val="0"/>
          <c:showCatName val="0"/>
          <c:showSerName val="0"/>
          <c:showPercent val="0"/>
          <c:showBubbleSize val="0"/>
        </c:dLbls>
        <c:gapWidth val="150"/>
        <c:axId val="90622208"/>
        <c:axId val="9063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207.96</c:v>
                </c:pt>
              </c:numCache>
            </c:numRef>
          </c:val>
          <c:smooth val="0"/>
        </c:ser>
        <c:dLbls>
          <c:showLegendKey val="0"/>
          <c:showVal val="0"/>
          <c:showCatName val="0"/>
          <c:showSerName val="0"/>
          <c:showPercent val="0"/>
          <c:showBubbleSize val="0"/>
        </c:dLbls>
        <c:marker val="1"/>
        <c:smooth val="0"/>
        <c:axId val="90622208"/>
        <c:axId val="90632576"/>
      </c:lineChart>
      <c:dateAx>
        <c:axId val="90622208"/>
        <c:scaling>
          <c:orientation val="minMax"/>
        </c:scaling>
        <c:delete val="1"/>
        <c:axPos val="b"/>
        <c:numFmt formatCode="ge" sourceLinked="1"/>
        <c:majorTickMark val="none"/>
        <c:minorTickMark val="none"/>
        <c:tickLblPos val="none"/>
        <c:crossAx val="90632576"/>
        <c:crosses val="autoZero"/>
        <c:auto val="1"/>
        <c:lblOffset val="100"/>
        <c:baseTimeUnit val="years"/>
      </c:dateAx>
      <c:valAx>
        <c:axId val="906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2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11" sqref="C1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和歌山県　かつらぎ町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124</v>
      </c>
      <c r="AE8" s="49"/>
      <c r="AF8" s="49"/>
      <c r="AG8" s="49"/>
      <c r="AH8" s="49"/>
      <c r="AI8" s="49"/>
      <c r="AJ8" s="49"/>
      <c r="AK8" s="4"/>
      <c r="AL8" s="50">
        <f>データ!S6</f>
        <v>17420</v>
      </c>
      <c r="AM8" s="50"/>
      <c r="AN8" s="50"/>
      <c r="AO8" s="50"/>
      <c r="AP8" s="50"/>
      <c r="AQ8" s="50"/>
      <c r="AR8" s="50"/>
      <c r="AS8" s="50"/>
      <c r="AT8" s="45">
        <f>データ!T6</f>
        <v>151.69</v>
      </c>
      <c r="AU8" s="45"/>
      <c r="AV8" s="45"/>
      <c r="AW8" s="45"/>
      <c r="AX8" s="45"/>
      <c r="AY8" s="45"/>
      <c r="AZ8" s="45"/>
      <c r="BA8" s="45"/>
      <c r="BB8" s="45">
        <f>データ!U6</f>
        <v>114.84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36.44</v>
      </c>
      <c r="Q10" s="45"/>
      <c r="R10" s="45"/>
      <c r="S10" s="45"/>
      <c r="T10" s="45"/>
      <c r="U10" s="45"/>
      <c r="V10" s="45"/>
      <c r="W10" s="45">
        <f>データ!Q6</f>
        <v>100.47</v>
      </c>
      <c r="X10" s="45"/>
      <c r="Y10" s="45"/>
      <c r="Z10" s="45"/>
      <c r="AA10" s="45"/>
      <c r="AB10" s="45"/>
      <c r="AC10" s="45"/>
      <c r="AD10" s="50">
        <f>データ!R6</f>
        <v>3040</v>
      </c>
      <c r="AE10" s="50"/>
      <c r="AF10" s="50"/>
      <c r="AG10" s="50"/>
      <c r="AH10" s="50"/>
      <c r="AI10" s="50"/>
      <c r="AJ10" s="50"/>
      <c r="AK10" s="2"/>
      <c r="AL10" s="50">
        <f>データ!V6</f>
        <v>6328</v>
      </c>
      <c r="AM10" s="50"/>
      <c r="AN10" s="50"/>
      <c r="AO10" s="50"/>
      <c r="AP10" s="50"/>
      <c r="AQ10" s="50"/>
      <c r="AR10" s="50"/>
      <c r="AS10" s="50"/>
      <c r="AT10" s="45">
        <f>データ!W6</f>
        <v>2.42</v>
      </c>
      <c r="AU10" s="45"/>
      <c r="AV10" s="45"/>
      <c r="AW10" s="45"/>
      <c r="AX10" s="45"/>
      <c r="AY10" s="45"/>
      <c r="AZ10" s="45"/>
      <c r="BA10" s="45"/>
      <c r="BB10" s="45">
        <f>データ!X6</f>
        <v>2614.88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303411</v>
      </c>
      <c r="D6" s="33">
        <f t="shared" si="3"/>
        <v>47</v>
      </c>
      <c r="E6" s="33">
        <f t="shared" si="3"/>
        <v>17</v>
      </c>
      <c r="F6" s="33">
        <f t="shared" si="3"/>
        <v>1</v>
      </c>
      <c r="G6" s="33">
        <f t="shared" si="3"/>
        <v>0</v>
      </c>
      <c r="H6" s="33" t="str">
        <f t="shared" si="3"/>
        <v>和歌山県　かつらぎ町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36.44</v>
      </c>
      <c r="Q6" s="34">
        <f t="shared" si="3"/>
        <v>100.47</v>
      </c>
      <c r="R6" s="34">
        <f t="shared" si="3"/>
        <v>3040</v>
      </c>
      <c r="S6" s="34">
        <f t="shared" si="3"/>
        <v>17420</v>
      </c>
      <c r="T6" s="34">
        <f t="shared" si="3"/>
        <v>151.69</v>
      </c>
      <c r="U6" s="34">
        <f t="shared" si="3"/>
        <v>114.84</v>
      </c>
      <c r="V6" s="34">
        <f t="shared" si="3"/>
        <v>6328</v>
      </c>
      <c r="W6" s="34">
        <f t="shared" si="3"/>
        <v>2.42</v>
      </c>
      <c r="X6" s="34">
        <f t="shared" si="3"/>
        <v>2614.88</v>
      </c>
      <c r="Y6" s="35">
        <f>IF(Y7="",NA(),Y7)</f>
        <v>48.48</v>
      </c>
      <c r="Z6" s="35">
        <f t="shared" ref="Z6:AH6" si="4">IF(Z7="",NA(),Z7)</f>
        <v>47.53</v>
      </c>
      <c r="AA6" s="35">
        <f t="shared" si="4"/>
        <v>48.52</v>
      </c>
      <c r="AB6" s="35">
        <f t="shared" si="4"/>
        <v>48.52</v>
      </c>
      <c r="AC6" s="35">
        <f t="shared" si="4"/>
        <v>48.6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5751.81</v>
      </c>
      <c r="BG6" s="35">
        <f t="shared" ref="BG6:BO6" si="7">IF(BG7="",NA(),BG7)</f>
        <v>4802.38</v>
      </c>
      <c r="BH6" s="35">
        <f t="shared" si="7"/>
        <v>3089.04</v>
      </c>
      <c r="BI6" s="35">
        <f t="shared" si="7"/>
        <v>2425.12</v>
      </c>
      <c r="BJ6" s="35">
        <f t="shared" si="7"/>
        <v>2544.1</v>
      </c>
      <c r="BK6" s="35">
        <f t="shared" si="7"/>
        <v>1574.53</v>
      </c>
      <c r="BL6" s="35">
        <f t="shared" si="7"/>
        <v>1506.51</v>
      </c>
      <c r="BM6" s="35">
        <f t="shared" si="7"/>
        <v>1315.67</v>
      </c>
      <c r="BN6" s="35">
        <f t="shared" si="7"/>
        <v>1240.1600000000001</v>
      </c>
      <c r="BO6" s="35">
        <f t="shared" si="7"/>
        <v>1111.31</v>
      </c>
      <c r="BP6" s="34" t="str">
        <f>IF(BP7="","",IF(BP7="-","【-】","【"&amp;SUBSTITUTE(TEXT(BP7,"#,##0.00"),"-","△")&amp;"】"))</f>
        <v>【728.30】</v>
      </c>
      <c r="BQ6" s="35">
        <f>IF(BQ7="",NA(),BQ7)</f>
        <v>34.69</v>
      </c>
      <c r="BR6" s="35">
        <f t="shared" ref="BR6:BZ6" si="8">IF(BR7="",NA(),BR7)</f>
        <v>39.450000000000003</v>
      </c>
      <c r="BS6" s="35">
        <f t="shared" si="8"/>
        <v>46.75</v>
      </c>
      <c r="BT6" s="35">
        <f t="shared" si="8"/>
        <v>50.9</v>
      </c>
      <c r="BU6" s="35">
        <f t="shared" si="8"/>
        <v>42.81</v>
      </c>
      <c r="BV6" s="35">
        <f t="shared" si="8"/>
        <v>57.36</v>
      </c>
      <c r="BW6" s="35">
        <f t="shared" si="8"/>
        <v>57.33</v>
      </c>
      <c r="BX6" s="35">
        <f t="shared" si="8"/>
        <v>60.78</v>
      </c>
      <c r="BY6" s="35">
        <f t="shared" si="8"/>
        <v>60.17</v>
      </c>
      <c r="BZ6" s="35">
        <f t="shared" si="8"/>
        <v>75.540000000000006</v>
      </c>
      <c r="CA6" s="34" t="str">
        <f>IF(CA7="","",IF(CA7="-","【-】","【"&amp;SUBSTITUTE(TEXT(CA7,"#,##0.00"),"-","△")&amp;"】"))</f>
        <v>【100.04】</v>
      </c>
      <c r="CB6" s="35">
        <f>IF(CB7="",NA(),CB7)</f>
        <v>387.98</v>
      </c>
      <c r="CC6" s="35">
        <f t="shared" ref="CC6:CK6" si="9">IF(CC7="",NA(),CC7)</f>
        <v>392.81</v>
      </c>
      <c r="CD6" s="35">
        <f t="shared" si="9"/>
        <v>313.58999999999997</v>
      </c>
      <c r="CE6" s="35">
        <f t="shared" si="9"/>
        <v>306.25</v>
      </c>
      <c r="CF6" s="35">
        <f t="shared" si="9"/>
        <v>368.81</v>
      </c>
      <c r="CG6" s="35">
        <f t="shared" si="9"/>
        <v>279.91000000000003</v>
      </c>
      <c r="CH6" s="35">
        <f t="shared" si="9"/>
        <v>284.52999999999997</v>
      </c>
      <c r="CI6" s="35">
        <f t="shared" si="9"/>
        <v>276.26</v>
      </c>
      <c r="CJ6" s="35">
        <f t="shared" si="9"/>
        <v>281.52999999999997</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40.07</v>
      </c>
      <c r="CS6" s="35">
        <f t="shared" si="10"/>
        <v>39.92</v>
      </c>
      <c r="CT6" s="35">
        <f t="shared" si="10"/>
        <v>41.63</v>
      </c>
      <c r="CU6" s="35">
        <f t="shared" si="10"/>
        <v>44.89</v>
      </c>
      <c r="CV6" s="35">
        <f t="shared" si="10"/>
        <v>53.51</v>
      </c>
      <c r="CW6" s="34" t="str">
        <f>IF(CW7="","",IF(CW7="-","【-】","【"&amp;SUBSTITUTE(TEXT(CW7,"#,##0.00"),"-","△")&amp;"】"))</f>
        <v>【60.09】</v>
      </c>
      <c r="CX6" s="35">
        <f>IF(CX7="",NA(),CX7)</f>
        <v>73.14</v>
      </c>
      <c r="CY6" s="35">
        <f t="shared" ref="CY6:DG6" si="11">IF(CY7="",NA(),CY7)</f>
        <v>73.88</v>
      </c>
      <c r="CZ6" s="35">
        <f t="shared" si="11"/>
        <v>74.900000000000006</v>
      </c>
      <c r="DA6" s="35">
        <f t="shared" si="11"/>
        <v>75.349999999999994</v>
      </c>
      <c r="DB6" s="35">
        <f t="shared" si="11"/>
        <v>81.23</v>
      </c>
      <c r="DC6" s="35">
        <f t="shared" si="11"/>
        <v>66</v>
      </c>
      <c r="DD6" s="35">
        <f t="shared" si="11"/>
        <v>65.86</v>
      </c>
      <c r="DE6" s="35">
        <f t="shared" si="11"/>
        <v>66.33</v>
      </c>
      <c r="DF6" s="35">
        <f t="shared" si="11"/>
        <v>64.89</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0.15</v>
      </c>
      <c r="EO6" s="34" t="str">
        <f>IF(EO7="","",IF(EO7="-","【-】","【"&amp;SUBSTITUTE(TEXT(EO7,"#,##0.00"),"-","△")&amp;"】"))</f>
        <v>【0.27】</v>
      </c>
    </row>
    <row r="7" spans="1:145" s="36" customFormat="1">
      <c r="A7" s="28"/>
      <c r="B7" s="37">
        <v>2016</v>
      </c>
      <c r="C7" s="37">
        <v>303411</v>
      </c>
      <c r="D7" s="37">
        <v>47</v>
      </c>
      <c r="E7" s="37">
        <v>17</v>
      </c>
      <c r="F7" s="37">
        <v>1</v>
      </c>
      <c r="G7" s="37">
        <v>0</v>
      </c>
      <c r="H7" s="37" t="s">
        <v>110</v>
      </c>
      <c r="I7" s="37" t="s">
        <v>111</v>
      </c>
      <c r="J7" s="37" t="s">
        <v>112</v>
      </c>
      <c r="K7" s="37" t="s">
        <v>113</v>
      </c>
      <c r="L7" s="37" t="s">
        <v>114</v>
      </c>
      <c r="M7" s="37"/>
      <c r="N7" s="38" t="s">
        <v>115</v>
      </c>
      <c r="O7" s="38" t="s">
        <v>116</v>
      </c>
      <c r="P7" s="38">
        <v>36.44</v>
      </c>
      <c r="Q7" s="38">
        <v>100.47</v>
      </c>
      <c r="R7" s="38">
        <v>3040</v>
      </c>
      <c r="S7" s="38">
        <v>17420</v>
      </c>
      <c r="T7" s="38">
        <v>151.69</v>
      </c>
      <c r="U7" s="38">
        <v>114.84</v>
      </c>
      <c r="V7" s="38">
        <v>6328</v>
      </c>
      <c r="W7" s="38">
        <v>2.42</v>
      </c>
      <c r="X7" s="38">
        <v>2614.88</v>
      </c>
      <c r="Y7" s="38">
        <v>48.48</v>
      </c>
      <c r="Z7" s="38">
        <v>47.53</v>
      </c>
      <c r="AA7" s="38">
        <v>48.52</v>
      </c>
      <c r="AB7" s="38">
        <v>48.52</v>
      </c>
      <c r="AC7" s="38">
        <v>48.6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5751.81</v>
      </c>
      <c r="BG7" s="38">
        <v>4802.38</v>
      </c>
      <c r="BH7" s="38">
        <v>3089.04</v>
      </c>
      <c r="BI7" s="38">
        <v>2425.12</v>
      </c>
      <c r="BJ7" s="38">
        <v>2544.1</v>
      </c>
      <c r="BK7" s="38">
        <v>1574.53</v>
      </c>
      <c r="BL7" s="38">
        <v>1506.51</v>
      </c>
      <c r="BM7" s="38">
        <v>1315.67</v>
      </c>
      <c r="BN7" s="38">
        <v>1240.1600000000001</v>
      </c>
      <c r="BO7" s="38">
        <v>1111.31</v>
      </c>
      <c r="BP7" s="38">
        <v>728.3</v>
      </c>
      <c r="BQ7" s="38">
        <v>34.69</v>
      </c>
      <c r="BR7" s="38">
        <v>39.450000000000003</v>
      </c>
      <c r="BS7" s="38">
        <v>46.75</v>
      </c>
      <c r="BT7" s="38">
        <v>50.9</v>
      </c>
      <c r="BU7" s="38">
        <v>42.81</v>
      </c>
      <c r="BV7" s="38">
        <v>57.36</v>
      </c>
      <c r="BW7" s="38">
        <v>57.33</v>
      </c>
      <c r="BX7" s="38">
        <v>60.78</v>
      </c>
      <c r="BY7" s="38">
        <v>60.17</v>
      </c>
      <c r="BZ7" s="38">
        <v>75.540000000000006</v>
      </c>
      <c r="CA7" s="38">
        <v>100.04</v>
      </c>
      <c r="CB7" s="38">
        <v>387.98</v>
      </c>
      <c r="CC7" s="38">
        <v>392.81</v>
      </c>
      <c r="CD7" s="38">
        <v>313.58999999999997</v>
      </c>
      <c r="CE7" s="38">
        <v>306.25</v>
      </c>
      <c r="CF7" s="38">
        <v>368.81</v>
      </c>
      <c r="CG7" s="38">
        <v>279.91000000000003</v>
      </c>
      <c r="CH7" s="38">
        <v>284.52999999999997</v>
      </c>
      <c r="CI7" s="38">
        <v>276.26</v>
      </c>
      <c r="CJ7" s="38">
        <v>281.52999999999997</v>
      </c>
      <c r="CK7" s="38">
        <v>207.96</v>
      </c>
      <c r="CL7" s="38">
        <v>137.82</v>
      </c>
      <c r="CM7" s="38" t="s">
        <v>115</v>
      </c>
      <c r="CN7" s="38" t="s">
        <v>115</v>
      </c>
      <c r="CO7" s="38" t="s">
        <v>115</v>
      </c>
      <c r="CP7" s="38" t="s">
        <v>115</v>
      </c>
      <c r="CQ7" s="38" t="s">
        <v>115</v>
      </c>
      <c r="CR7" s="38">
        <v>40.07</v>
      </c>
      <c r="CS7" s="38">
        <v>39.92</v>
      </c>
      <c r="CT7" s="38">
        <v>41.63</v>
      </c>
      <c r="CU7" s="38">
        <v>44.89</v>
      </c>
      <c r="CV7" s="38">
        <v>53.51</v>
      </c>
      <c r="CW7" s="38">
        <v>60.09</v>
      </c>
      <c r="CX7" s="38">
        <v>73.14</v>
      </c>
      <c r="CY7" s="38">
        <v>73.88</v>
      </c>
      <c r="CZ7" s="38">
        <v>74.900000000000006</v>
      </c>
      <c r="DA7" s="38">
        <v>75.349999999999994</v>
      </c>
      <c r="DB7" s="38">
        <v>81.23</v>
      </c>
      <c r="DC7" s="38">
        <v>66</v>
      </c>
      <c r="DD7" s="38">
        <v>65.86</v>
      </c>
      <c r="DE7" s="38">
        <v>66.33</v>
      </c>
      <c r="DF7" s="38">
        <v>64.89</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東山 晴彦</dc:creator>
  <cp:lastModifiedBy>KR-PC595</cp:lastModifiedBy>
  <cp:lastPrinted>2018-02-06T08:54:44Z</cp:lastPrinted>
  <dcterms:created xsi:type="dcterms:W3CDTF">2018-02-05T11:33:53Z</dcterms:created>
  <dcterms:modified xsi:type="dcterms:W3CDTF">2018-02-13T01:13:35Z</dcterms:modified>
</cp:coreProperties>
</file>