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⑭ 水道 及び 梁瀬簡水　（事務係）\■　経営比較分析表（2月上旬ごろ）\H28年度\【経営比較分析表】2016_303411_46_010\"/>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<sst xmlns="http://schemas.openxmlformats.org/spreadsheetml/2006/main" count="232" uniqueCount="120">
  <si>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</si>
  <si>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</si>
  <si>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</si>
  <si>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</si>
  <si>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</si>
  <si>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</si>
  <si>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</si>
  <si>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</si>
  <si>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</si>
  <si>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</si>
  <si>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</si>
  <si>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</si>
  <si>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</si>
  <si>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</si>
  <si>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</si>
  <si>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</si>
  <si>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</si>
  <si>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</si>
  <si>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</si>
  <si>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</si>
  <si>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</si>
  <si>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</si>
  <si>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</si>
  <si>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</si>
  <si>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</si>
  <si>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</si>
  <si>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</si>
  <si>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</si>
  <si>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</si>
  <si>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</si>
  <si>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</si>
  <si>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</si>
  <si>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</si>
  <si>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</si>
  <si>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</si>
  <si>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</si>
  <si>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</si>
  <si>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</si>
  <si>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</si>
  <si>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</si>
  <si>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</si>
  <si>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</si>
  <si>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</si>
  <si>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</si>
  <si>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</si>
  <si>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</si>
  <si>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</si>
  <si>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</si>
  <si>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</si>
  <si>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</si>
  <si>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</si>
  <si>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</si>
  <si>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</si>
  <si>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</si>
  <si>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</si>
  <si>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</si>
  <si>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</si>
  <si>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</si>
  <si>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</si>
  <si>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</si>
  <si>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</si>
  <si>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</si>
  <si>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</si>
  <si>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</si>
  <si>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</si>
  <si>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</si>
  <si>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</si>
  <si>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</si>
  <si>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</si>
  <si>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</si>
  <si>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</si>
  <si>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</si>
  <si>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</si>
  <si>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</si>
  <si>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</si>
  <si>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</si>
  <si>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</si>
  <si>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</si>
  <si>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</si>
  <si>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</si>
  <si>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</si>
  <si>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</si>
  <si>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</si>
  <si>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</si>
  <si>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</si>
  <si>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</si>
  <si>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</si>
  <si>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</si>
  <si>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</si>
  <si>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</si>
  <si>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</si>
  <si>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</si>
  <si>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</si>
  <si>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</si>
  <si>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</si>
  <si>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</si>
  <si>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</si>
  <si>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</si>
  <si>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</si>
  <si>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</si>
  <si>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</si>
  <si>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</si>
  <si>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</si>
  <si>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</si>
  <si>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</si>
  <si>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かつらぎ町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</si>
  <si>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</si>
  <si>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</si>
  <si>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</si>
  <si>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</si>
  <si>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</si>
  <si>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</si>
  <si>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</si>
  <si>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</si>
  <si>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</si>
  <si>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</si>
  <si>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ここ2年で、管路等更新が進み、それに伴い管路更新率が顕著に上昇した。管路更新率においては、類似団体の平均よりも大幅に上回っている。
　ただし、現状、減価償却費によって更新資金を充分に留保できていないため、更新を進めるにあたって企業債を発行していることから、企業債残高は増加傾向にある。
　今後、現状のままにおいて、給水収益や補助金等による収入の増加が見込めないため、抜本的な改革が必要である。</t>
    <rPh sb="4" eb="5">
      <t>ネン</t>
    </rPh>
    <rPh sb="7" eb="9">
      <t>カンロ</t>
    </rPh>
    <rPh sb="9" eb="10">
      <t>トウ</t>
    </rPh>
    <rPh sb="10" eb="12">
      <t>コウシン</t>
    </rPh>
    <rPh sb="13" eb="14">
      <t>スス</t>
    </rPh>
    <rPh sb="19" eb="20">
      <t>トモナ</t>
    </rPh>
    <rPh sb="21" eb="23">
      <t>カンロ</t>
    </rPh>
    <rPh sb="23" eb="25">
      <t>コウシン</t>
    </rPh>
    <rPh sb="25" eb="26">
      <t>リツ</t>
    </rPh>
    <rPh sb="27" eb="29">
      <t>ケンチョ</t>
    </rPh>
    <rPh sb="30" eb="32">
      <t>ジョウショウ</t>
    </rPh>
    <rPh sb="35" eb="37">
      <t>カンロ</t>
    </rPh>
    <rPh sb="37" eb="39">
      <t>コウシン</t>
    </rPh>
    <rPh sb="39" eb="40">
      <t>リツ</t>
    </rPh>
    <rPh sb="46" eb="48">
      <t>ルイジ</t>
    </rPh>
    <rPh sb="48" eb="50">
      <t>ダンタイ</t>
    </rPh>
    <rPh sb="51" eb="53">
      <t>ヘイキン</t>
    </rPh>
    <rPh sb="56" eb="58">
      <t>オオハバ</t>
    </rPh>
    <rPh sb="59" eb="61">
      <t>ウワマワ</t>
    </rPh>
    <rPh sb="72" eb="74">
      <t>ゲンジョウ</t>
    </rPh>
    <rPh sb="75" eb="77">
      <t>ゲンカ</t>
    </rPh>
    <rPh sb="77" eb="79">
      <t>ショウキャク</t>
    </rPh>
    <rPh sb="79" eb="80">
      <t>ヒ</t>
    </rPh>
    <rPh sb="84" eb="86">
      <t>コウシン</t>
    </rPh>
    <rPh sb="86" eb="88">
      <t>シキン</t>
    </rPh>
    <rPh sb="89" eb="91">
      <t>ジュウブン</t>
    </rPh>
    <rPh sb="92" eb="94">
      <t>リュウホ</t>
    </rPh>
    <rPh sb="103" eb="105">
      <t>コウシン</t>
    </rPh>
    <rPh sb="106" eb="107">
      <t>スス</t>
    </rPh>
    <rPh sb="114" eb="116">
      <t>キギョウ</t>
    </rPh>
    <rPh sb="116" eb="117">
      <t>サイ</t>
    </rPh>
    <rPh sb="118" eb="120">
      <t>ハッコウ</t>
    </rPh>
    <rPh sb="129" eb="131">
      <t>キギョウ</t>
    </rPh>
    <rPh sb="131" eb="132">
      <t>サイ</t>
    </rPh>
    <rPh sb="132" eb="134">
      <t>ザンダカ</t>
    </rPh>
    <rPh sb="135" eb="137">
      <t>ゾウカ</t>
    </rPh>
    <rPh sb="137" eb="139">
      <t>ケイコウ</t>
    </rPh>
    <rPh sb="145" eb="147">
      <t>コンゴ</t>
    </rPh>
    <rPh sb="148" eb="150">
      <t>ゲンジョウ</t>
    </rPh>
    <rPh sb="158" eb="160">
      <t>キュウスイ</t>
    </rPh>
    <rPh sb="160" eb="162">
      <t>シュウエキ</t>
    </rPh>
    <rPh sb="163" eb="166">
      <t>ホジョキン</t>
    </rPh>
    <rPh sb="166" eb="167">
      <t>トウ</t>
    </rPh>
    <rPh sb="170" eb="172">
      <t>シュウニュウ</t>
    </rPh>
    <rPh sb="173" eb="175">
      <t>ゾウカ</t>
    </rPh>
    <rPh sb="176" eb="178">
      <t>ミコ</t>
    </rPh>
    <rPh sb="184" eb="187">
      <t>バッポンテキ</t>
    </rPh>
    <rPh sb="188" eb="190">
      <t>カイカク</t>
    </rPh>
    <rPh sb="191" eb="193">
      <t>ヒツヨウ</t>
    </rPh>
    <phoneticPr fontId="4"/>
  </si>
  <si>
    <t>　経常収支比率、料金回収率、給水原価など一見すると、経営が健全なように見える。
　しかし、これらは補助金等と財源としている資産の減価償却費（非現金支出）に対応する非現金収入があるためである。それをもってしても、経営は年々悪化傾向にある。　
　また、減価償却費累計額に対する現金預金額が極端に少ない状態となっており、それに見合った利益や補助金等がない状態が続いてる。
　この更新資金不足を補い、かつ、費用負担を平準化するため、企業債の発行が増加傾向になり、企業債残高に対する給水収益比率も増加傾向となっている。
　施設利用率については、近年上昇傾向となっている。施設利用率が上昇したことに対して有収率が低下している。さまざまな原因があるが、管路更新率が大幅に上昇していてもなお、老朽管路更新が追い付いておらず収益に結びついていないと考えられる。今後、計画的に漏水調査を進め、適切な老朽管路更新を実施し有収率を上げる必要がある。</t>
    <rPh sb="1" eb="3">
      <t>ケイジョウ</t>
    </rPh>
    <rPh sb="3" eb="5">
      <t>シュウシ</t>
    </rPh>
    <rPh sb="5" eb="7">
      <t>ヒリツ</t>
    </rPh>
    <rPh sb="8" eb="10">
      <t>リョウキン</t>
    </rPh>
    <rPh sb="10" eb="12">
      <t>カイシュウ</t>
    </rPh>
    <rPh sb="12" eb="13">
      <t>リツ</t>
    </rPh>
    <rPh sb="14" eb="16">
      <t>キュウスイ</t>
    </rPh>
    <rPh sb="16" eb="18">
      <t>ゲンカ</t>
    </rPh>
    <rPh sb="20" eb="22">
      <t>イッケン</t>
    </rPh>
    <rPh sb="26" eb="28">
      <t>ケイエイ</t>
    </rPh>
    <rPh sb="29" eb="31">
      <t>ケンゼン</t>
    </rPh>
    <rPh sb="35" eb="36">
      <t>ミ</t>
    </rPh>
    <rPh sb="49" eb="52">
      <t>ホジョキン</t>
    </rPh>
    <rPh sb="52" eb="53">
      <t>トウ</t>
    </rPh>
    <rPh sb="54" eb="56">
      <t>ザイゲン</t>
    </rPh>
    <rPh sb="61" eb="63">
      <t>シサン</t>
    </rPh>
    <rPh sb="64" eb="66">
      <t>ゲンカ</t>
    </rPh>
    <rPh sb="66" eb="68">
      <t>ショウキャク</t>
    </rPh>
    <rPh sb="68" eb="69">
      <t>ヒ</t>
    </rPh>
    <rPh sb="70" eb="71">
      <t>ヒ</t>
    </rPh>
    <rPh sb="71" eb="73">
      <t>ゲンキン</t>
    </rPh>
    <rPh sb="73" eb="75">
      <t>シシュツ</t>
    </rPh>
    <rPh sb="77" eb="79">
      <t>タイオウ</t>
    </rPh>
    <rPh sb="81" eb="82">
      <t>ヒ</t>
    </rPh>
    <rPh sb="82" eb="84">
      <t>ゲンキン</t>
    </rPh>
    <rPh sb="84" eb="86">
      <t>シュウニュウ</t>
    </rPh>
    <rPh sb="105" eb="107">
      <t>ケイエイ</t>
    </rPh>
    <rPh sb="108" eb="110">
      <t>ネンネン</t>
    </rPh>
    <rPh sb="110" eb="112">
      <t>アッカ</t>
    </rPh>
    <rPh sb="112" eb="114">
      <t>ケイコウ</t>
    </rPh>
    <rPh sb="124" eb="126">
      <t>ゲンカ</t>
    </rPh>
    <rPh sb="126" eb="128">
      <t>ショウキャク</t>
    </rPh>
    <rPh sb="128" eb="129">
      <t>ヒ</t>
    </rPh>
    <rPh sb="131" eb="132">
      <t>ガク</t>
    </rPh>
    <rPh sb="133" eb="134">
      <t>タイ</t>
    </rPh>
    <rPh sb="136" eb="138">
      <t>ゲンキン</t>
    </rPh>
    <rPh sb="138" eb="140">
      <t>ヨキン</t>
    </rPh>
    <rPh sb="140" eb="141">
      <t>ガク</t>
    </rPh>
    <rPh sb="142" eb="144">
      <t>キョクタン</t>
    </rPh>
    <rPh sb="145" eb="146">
      <t>スク</t>
    </rPh>
    <rPh sb="148" eb="150">
      <t>ジョウタイ</t>
    </rPh>
    <rPh sb="160" eb="162">
      <t>ミア</t>
    </rPh>
    <rPh sb="164" eb="166">
      <t>リエキ</t>
    </rPh>
    <rPh sb="167" eb="170">
      <t>ホジョキン</t>
    </rPh>
    <rPh sb="170" eb="171">
      <t>トウ</t>
    </rPh>
    <rPh sb="174" eb="176">
      <t>ジョウタイ</t>
    </rPh>
    <rPh sb="177" eb="178">
      <t>ツヅ</t>
    </rPh>
    <rPh sb="186" eb="188">
      <t>コウシン</t>
    </rPh>
    <rPh sb="188" eb="190">
      <t>シキン</t>
    </rPh>
    <rPh sb="190" eb="192">
      <t>ブソク</t>
    </rPh>
    <rPh sb="193" eb="194">
      <t>オギナ</t>
    </rPh>
    <rPh sb="199" eb="201">
      <t>ヒヨウ</t>
    </rPh>
    <rPh sb="201" eb="203">
      <t>フタン</t>
    </rPh>
    <rPh sb="204" eb="207">
      <t>ヘイジュンカ</t>
    </rPh>
    <rPh sb="212" eb="214">
      <t>キギョウ</t>
    </rPh>
    <rPh sb="214" eb="215">
      <t>サイ</t>
    </rPh>
    <rPh sb="216" eb="218">
      <t>ハッコウ</t>
    </rPh>
    <rPh sb="219" eb="221">
      <t>ゾウカ</t>
    </rPh>
    <rPh sb="221" eb="223">
      <t>ケイコウ</t>
    </rPh>
    <rPh sb="227" eb="229">
      <t>キギョウ</t>
    </rPh>
    <rPh sb="229" eb="230">
      <t>サイ</t>
    </rPh>
    <rPh sb="230" eb="232">
      <t>ザンダカ</t>
    </rPh>
    <rPh sb="233" eb="234">
      <t>タイ</t>
    </rPh>
    <rPh sb="236" eb="238">
      <t>キュウスイ</t>
    </rPh>
    <rPh sb="238" eb="240">
      <t>シュウエキ</t>
    </rPh>
    <rPh sb="240" eb="242">
      <t>ヒリツ</t>
    </rPh>
    <rPh sb="243" eb="245">
      <t>ゾウカ</t>
    </rPh>
    <rPh sb="245" eb="247">
      <t>ケイコウ</t>
    </rPh>
    <rPh sb="256" eb="258">
      <t>シセツ</t>
    </rPh>
    <rPh sb="258" eb="261">
      <t>リヨウリツ</t>
    </rPh>
    <rPh sb="267" eb="269">
      <t>キンネン</t>
    </rPh>
    <rPh sb="269" eb="271">
      <t>ジョウショウ</t>
    </rPh>
    <rPh sb="271" eb="273">
      <t>ケイコウ</t>
    </rPh>
    <rPh sb="280" eb="282">
      <t>シセツ</t>
    </rPh>
    <rPh sb="282" eb="285">
      <t>リヨウリツ</t>
    </rPh>
    <rPh sb="286" eb="288">
      <t>ジョウショウ</t>
    </rPh>
    <rPh sb="293" eb="294">
      <t>タイ</t>
    </rPh>
    <rPh sb="296" eb="298">
      <t>ユウシュウ</t>
    </rPh>
    <rPh sb="298" eb="299">
      <t>リツ</t>
    </rPh>
    <rPh sb="300" eb="302">
      <t>テイカ</t>
    </rPh>
    <rPh sb="312" eb="314">
      <t>ゲンイン</t>
    </rPh>
    <rPh sb="319" eb="321">
      <t>カンロ</t>
    </rPh>
    <rPh sb="321" eb="323">
      <t>コウシン</t>
    </rPh>
    <rPh sb="323" eb="324">
      <t>リツ</t>
    </rPh>
    <rPh sb="325" eb="327">
      <t>オオハバ</t>
    </rPh>
    <rPh sb="328" eb="330">
      <t>ジョウショウ</t>
    </rPh>
    <rPh sb="338" eb="340">
      <t>ロウキュウ</t>
    </rPh>
    <rPh sb="340" eb="342">
      <t>カンロ</t>
    </rPh>
    <rPh sb="342" eb="344">
      <t>コウシン</t>
    </rPh>
    <rPh sb="345" eb="346">
      <t>オ</t>
    </rPh>
    <rPh sb="347" eb="348">
      <t>ツ</t>
    </rPh>
    <rPh sb="353" eb="355">
      <t>シュウエキ</t>
    </rPh>
    <rPh sb="356" eb="357">
      <t>ムス</t>
    </rPh>
    <rPh sb="365" eb="366">
      <t>カンガ</t>
    </rPh>
    <rPh sb="371" eb="373">
      <t>コンゴ</t>
    </rPh>
    <rPh sb="374" eb="377">
      <t>ケイカクテキ</t>
    </rPh>
    <rPh sb="378" eb="380">
      <t>ロウスイ</t>
    </rPh>
    <rPh sb="380" eb="382">
      <t>チョウサ</t>
    </rPh>
    <rPh sb="383" eb="384">
      <t>スス</t>
    </rPh>
    <rPh sb="386" eb="388">
      <t>テキセツ</t>
    </rPh>
    <rPh sb="389" eb="391">
      <t>ロウキュウ</t>
    </rPh>
    <rPh sb="391" eb="393">
      <t>カンロ</t>
    </rPh>
    <rPh sb="393" eb="395">
      <t>コウシン</t>
    </rPh>
    <rPh sb="396" eb="398">
      <t>ジッシ</t>
    </rPh>
    <rPh sb="399" eb="401">
      <t>ユウシュウ</t>
    </rPh>
    <rPh sb="401" eb="402">
      <t>リツ</t>
    </rPh>
    <rPh sb="403" eb="404">
      <t>ア</t>
    </rPh>
    <rPh sb="406" eb="408">
      <t>ヒツヨウ</t>
    </rPh>
    <phoneticPr fontId="4"/>
  </si>
  <si>
    <t>　昨年度に比べて、老朽管路等の管路更新率が上昇している。これは、老朽管路等の更新に重点を置いた結果である。
　しかしながら、有収率は下がっており、更新が追い付いていないと考えられる。したがって、今後も安定的に財源を確保し、計画的に更新していく必要がある。</t>
    <rPh sb="1" eb="4">
      <t>サクネンド</t>
    </rPh>
    <rPh sb="5" eb="6">
      <t>クラ</t>
    </rPh>
    <rPh sb="9" eb="11">
      <t>ロウキュウ</t>
    </rPh>
    <rPh sb="11" eb="13">
      <t>カンロ</t>
    </rPh>
    <rPh sb="13" eb="14">
      <t>トウ</t>
    </rPh>
    <rPh sb="15" eb="17">
      <t>カンロ</t>
    </rPh>
    <rPh sb="17" eb="19">
      <t>コウシン</t>
    </rPh>
    <rPh sb="19" eb="20">
      <t>リツ</t>
    </rPh>
    <rPh sb="21" eb="23">
      <t>ジョウショウ</t>
    </rPh>
    <rPh sb="32" eb="34">
      <t>ロウキュウ</t>
    </rPh>
    <rPh sb="34" eb="36">
      <t>カンロ</t>
    </rPh>
    <rPh sb="36" eb="37">
      <t>トウ</t>
    </rPh>
    <rPh sb="38" eb="40">
      <t>コウシン</t>
    </rPh>
    <rPh sb="41" eb="43">
      <t>ジュウテン</t>
    </rPh>
    <rPh sb="44" eb="45">
      <t>オ</t>
    </rPh>
    <rPh sb="47" eb="49">
      <t>ケッカ</t>
    </rPh>
    <rPh sb="62" eb="64">
      <t>ユウシュウ</t>
    </rPh>
    <rPh sb="64" eb="65">
      <t>リツ</t>
    </rPh>
    <rPh sb="66" eb="67">
      <t>サ</t>
    </rPh>
    <rPh sb="73" eb="75">
      <t>コウシン</t>
    </rPh>
    <rPh sb="76" eb="77">
      <t>オ</t>
    </rPh>
    <rPh sb="78" eb="79">
      <t>ツ</t>
    </rPh>
    <rPh sb="85" eb="86">
      <t>カンガ</t>
    </rPh>
    <rPh sb="97" eb="99">
      <t>コンゴ</t>
    </rPh>
    <rPh sb="100" eb="102">
      <t>アンテイ</t>
    </rPh>
    <rPh sb="102" eb="103">
      <t>テキ</t>
    </rPh>
    <rPh sb="104" eb="106">
      <t>ザイゲン</t>
    </rPh>
    <rPh sb="107" eb="109">
      <t>カクホ</t>
    </rPh>
    <rPh sb="111" eb="114">
      <t>ケイカクテキ</t>
    </rPh>
    <rPh sb="115" eb="117">
      <t>コウシン</t>
    </rPh>
    <rPh sb="121" eb="123">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</si>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</sst>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0.03</c:v>
                </c:pt>
                <c:pt idx="1">
                  <c:v>0.25</c:v>
                </c:pt>
                <c:pt idx="2">
                  <c:v>0.02</c:v>
                </c:pt>
                <c:pt idx="3">
                  <c:v>1.1599999999999999</c:v>
                </c:pt>
                <c:pt idx="4">
                  <c:v>2.3199999999999998</c:v>
                </c:pt>
              </c:numCache>
            </c:numRef>
          </c:val>
        </c:ser>
        <c:dLbls>
          <c:showLegendKey val="0"/>
          <c:showVal val="0"/>
          <c:showCatName val="0"/>
          <c:showSerName val="0"/>
          <c:showPercent val="0"/>
          <c:showBubbleSize val="0"/>
        </c:dLbls>
        <c:gapWidth val="150"/>
        <c:axId val="113877936"/>
        <c:axId val="19806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13877936"/>
        <c:axId val="198067696"/>
      </c:lineChart>
      <c:dateAx>
        <c:axId val="113877936"/>
        <c:scaling>
          <c:orientation val="minMax"/>
        </c:scaling>
        <c:delete val="1"/>
        <c:axPos val="b"/>
        <c:numFmt formatCode="ge" sourceLinked="1"/>
        <c:majorTickMark val="none"/>
        <c:minorTickMark val="none"/>
        <c:tickLblPos val="none"/>
        <c:crossAx val="198067696"/>
        <c:crosses val="autoZero"/>
        <c:auto val="1"/>
        <c:lblOffset val="100"/>
        <c:baseTimeUnit val="years"/>
      </c:dateAx>
      <c:valAx>
        <c:axId val="19806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7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58.98</c:v>
                </c:pt>
                <c:pt idx="1">
                  <c:v>59.24</c:v>
                </c:pt>
                <c:pt idx="2">
                  <c:v>56.91</c:v>
                </c:pt>
                <c:pt idx="3">
                  <c:v>63.36</c:v>
                </c:pt>
                <c:pt idx="4">
                  <c:v>64.84</c:v>
                </c:pt>
              </c:numCache>
            </c:numRef>
          </c:val>
        </c:ser>
        <c:dLbls>
          <c:showLegendKey val="0"/>
          <c:showVal val="0"/>
          <c:showCatName val="0"/>
          <c:showSerName val="0"/>
          <c:showPercent val="0"/>
          <c:showBubbleSize val="0"/>
        </c:dLbls>
        <c:gapWidth val="150"/>
        <c:axId val="198825152"/>
        <c:axId val="19882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98825152"/>
        <c:axId val="198825544"/>
      </c:lineChart>
      <c:dateAx>
        <c:axId val="198825152"/>
        <c:scaling>
          <c:orientation val="minMax"/>
        </c:scaling>
        <c:delete val="1"/>
        <c:axPos val="b"/>
        <c:numFmt formatCode="ge" sourceLinked="1"/>
        <c:majorTickMark val="none"/>
        <c:minorTickMark val="none"/>
        <c:tickLblPos val="none"/>
        <c:crossAx val="198825544"/>
        <c:crosses val="autoZero"/>
        <c:auto val="1"/>
        <c:lblOffset val="100"/>
        <c:baseTimeUnit val="years"/>
      </c:dateAx>
      <c:valAx>
        <c:axId val="19882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79.88</c:v>
                </c:pt>
                <c:pt idx="1">
                  <c:v>81.62</c:v>
                </c:pt>
                <c:pt idx="2">
                  <c:v>81.7</c:v>
                </c:pt>
                <c:pt idx="3">
                  <c:v>80.14</c:v>
                </c:pt>
                <c:pt idx="4">
                  <c:v>78.05</c:v>
                </c:pt>
              </c:numCache>
            </c:numRef>
          </c:val>
        </c:ser>
        <c:dLbls>
          <c:showLegendKey val="0"/>
          <c:showVal val="0"/>
          <c:showCatName val="0"/>
          <c:showSerName val="0"/>
          <c:showPercent val="0"/>
          <c:showBubbleSize val="0"/>
        </c:dLbls>
        <c:gapWidth val="150"/>
        <c:axId val="198826720"/>
        <c:axId val="19882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98826720"/>
        <c:axId val="198827112"/>
      </c:lineChart>
      <c:dateAx>
        <c:axId val="198826720"/>
        <c:scaling>
          <c:orientation val="minMax"/>
        </c:scaling>
        <c:delete val="1"/>
        <c:axPos val="b"/>
        <c:numFmt formatCode="ge" sourceLinked="1"/>
        <c:majorTickMark val="none"/>
        <c:minorTickMark val="none"/>
        <c:tickLblPos val="none"/>
        <c:crossAx val="198827112"/>
        <c:crosses val="autoZero"/>
        <c:auto val="1"/>
        <c:lblOffset val="100"/>
        <c:baseTimeUnit val="years"/>
      </c:dateAx>
      <c:valAx>
        <c:axId val="19882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140.35</c:v>
                </c:pt>
                <c:pt idx="1">
                  <c:v>141.11000000000001</c:v>
                </c:pt>
                <c:pt idx="2">
                  <c:v>124.1</c:v>
                </c:pt>
                <c:pt idx="3">
                  <c:v>123.62</c:v>
                </c:pt>
                <c:pt idx="4">
                  <c:v>111.27</c:v>
                </c:pt>
              </c:numCache>
            </c:numRef>
          </c:val>
        </c:ser>
        <c:dLbls>
          <c:showLegendKey val="0"/>
          <c:showVal val="0"/>
          <c:showCatName val="0"/>
          <c:showSerName val="0"/>
          <c:showPercent val="0"/>
          <c:showBubbleSize val="0"/>
        </c:dLbls>
        <c:gapWidth val="150"/>
        <c:axId val="197882272"/>
        <c:axId val="19812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97882272"/>
        <c:axId val="198122904"/>
      </c:lineChart>
      <c:dateAx>
        <c:axId val="197882272"/>
        <c:scaling>
          <c:orientation val="minMax"/>
        </c:scaling>
        <c:delete val="1"/>
        <c:axPos val="b"/>
        <c:numFmt formatCode="ge" sourceLinked="1"/>
        <c:majorTickMark val="none"/>
        <c:minorTickMark val="none"/>
        <c:tickLblPos val="none"/>
        <c:crossAx val="198122904"/>
        <c:crosses val="autoZero"/>
        <c:auto val="1"/>
        <c:lblOffset val="100"/>
        <c:baseTimeUnit val="years"/>
      </c:dateAx>
      <c:valAx>
        <c:axId val="19812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29.53</c:v>
                </c:pt>
                <c:pt idx="1">
                  <c:v>29.47</c:v>
                </c:pt>
                <c:pt idx="2">
                  <c:v>46.22</c:v>
                </c:pt>
                <c:pt idx="3">
                  <c:v>47.1</c:v>
                </c:pt>
                <c:pt idx="4">
                  <c:v>47.82</c:v>
                </c:pt>
              </c:numCache>
            </c:numRef>
          </c:val>
        </c:ser>
        <c:dLbls>
          <c:showLegendKey val="0"/>
          <c:showVal val="0"/>
          <c:showCatName val="0"/>
          <c:showSerName val="0"/>
          <c:showPercent val="0"/>
          <c:showBubbleSize val="0"/>
        </c:dLbls>
        <c:gapWidth val="150"/>
        <c:axId val="198096048"/>
        <c:axId val="19872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98096048"/>
        <c:axId val="198727640"/>
      </c:lineChart>
      <c:dateAx>
        <c:axId val="198096048"/>
        <c:scaling>
          <c:orientation val="minMax"/>
        </c:scaling>
        <c:delete val="1"/>
        <c:axPos val="b"/>
        <c:numFmt formatCode="ge" sourceLinked="1"/>
        <c:majorTickMark val="none"/>
        <c:minorTickMark val="none"/>
        <c:tickLblPos val="none"/>
        <c:crossAx val="198727640"/>
        <c:crosses val="autoZero"/>
        <c:auto val="1"/>
        <c:lblOffset val="100"/>
        <c:baseTimeUnit val="years"/>
      </c:dateAx>
      <c:valAx>
        <c:axId val="19872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9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8.8000000000000007</c:v>
                </c:pt>
                <c:pt idx="1">
                  <c:v>8.4600000000000009</c:v>
                </c:pt>
                <c:pt idx="2">
                  <c:v>8.43</c:v>
                </c:pt>
                <c:pt idx="3">
                  <c:v>8.1199999999999992</c:v>
                </c:pt>
                <c:pt idx="4">
                  <c:v>8.85</c:v>
                </c:pt>
              </c:numCache>
            </c:numRef>
          </c:val>
        </c:ser>
        <c:dLbls>
          <c:showLegendKey val="0"/>
          <c:showVal val="0"/>
          <c:showCatName val="0"/>
          <c:showSerName val="0"/>
          <c:showPercent val="0"/>
          <c:showBubbleSize val="0"/>
        </c:dLbls>
        <c:gapWidth val="150"/>
        <c:axId val="198132824"/>
        <c:axId val="19874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98132824"/>
        <c:axId val="198745552"/>
      </c:lineChart>
      <c:dateAx>
        <c:axId val="198132824"/>
        <c:scaling>
          <c:orientation val="minMax"/>
        </c:scaling>
        <c:delete val="1"/>
        <c:axPos val="b"/>
        <c:numFmt formatCode="ge" sourceLinked="1"/>
        <c:majorTickMark val="none"/>
        <c:minorTickMark val="none"/>
        <c:tickLblPos val="none"/>
        <c:crossAx val="198745552"/>
        <c:crosses val="autoZero"/>
        <c:auto val="1"/>
        <c:lblOffset val="100"/>
        <c:baseTimeUnit val="years"/>
      </c:dateAx>
      <c:valAx>
        <c:axId val="19874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3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168992"/>
        <c:axId val="19816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98168992"/>
        <c:axId val="198169384"/>
      </c:lineChart>
      <c:dateAx>
        <c:axId val="198168992"/>
        <c:scaling>
          <c:orientation val="minMax"/>
        </c:scaling>
        <c:delete val="1"/>
        <c:axPos val="b"/>
        <c:numFmt formatCode="ge" sourceLinked="1"/>
        <c:majorTickMark val="none"/>
        <c:minorTickMark val="none"/>
        <c:tickLblPos val="none"/>
        <c:crossAx val="198169384"/>
        <c:crosses val="autoZero"/>
        <c:auto val="1"/>
        <c:lblOffset val="100"/>
        <c:baseTimeUnit val="years"/>
      </c:dateAx>
      <c:valAx>
        <c:axId val="198169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10406.84</c:v>
                </c:pt>
                <c:pt idx="1">
                  <c:v>4093.51</c:v>
                </c:pt>
                <c:pt idx="2">
                  <c:v>1408.32</c:v>
                </c:pt>
                <c:pt idx="3">
                  <c:v>967.04</c:v>
                </c:pt>
                <c:pt idx="4">
                  <c:v>801.23</c:v>
                </c:pt>
              </c:numCache>
            </c:numRef>
          </c:val>
        </c:ser>
        <c:dLbls>
          <c:showLegendKey val="0"/>
          <c:showVal val="0"/>
          <c:showCatName val="0"/>
          <c:showSerName val="0"/>
          <c:showPercent val="0"/>
          <c:showBubbleSize val="0"/>
        </c:dLbls>
        <c:gapWidth val="150"/>
        <c:axId val="198170560"/>
        <c:axId val="19817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98170560"/>
        <c:axId val="198170952"/>
      </c:lineChart>
      <c:dateAx>
        <c:axId val="198170560"/>
        <c:scaling>
          <c:orientation val="minMax"/>
        </c:scaling>
        <c:delete val="1"/>
        <c:axPos val="b"/>
        <c:numFmt formatCode="ge" sourceLinked="1"/>
        <c:majorTickMark val="none"/>
        <c:minorTickMark val="none"/>
        <c:tickLblPos val="none"/>
        <c:crossAx val="198170952"/>
        <c:crosses val="autoZero"/>
        <c:auto val="1"/>
        <c:lblOffset val="100"/>
        <c:baseTimeUnit val="years"/>
      </c:dateAx>
      <c:valAx>
        <c:axId val="198170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215.57</c:v>
                </c:pt>
                <c:pt idx="1">
                  <c:v>224.43</c:v>
                </c:pt>
                <c:pt idx="2">
                  <c:v>279.64999999999998</c:v>
                </c:pt>
                <c:pt idx="3">
                  <c:v>303.77</c:v>
                </c:pt>
                <c:pt idx="4">
                  <c:v>327.17</c:v>
                </c:pt>
              </c:numCache>
            </c:numRef>
          </c:val>
        </c:ser>
        <c:dLbls>
          <c:showLegendKey val="0"/>
          <c:showVal val="0"/>
          <c:showCatName val="0"/>
          <c:showSerName val="0"/>
          <c:showPercent val="0"/>
          <c:showBubbleSize val="0"/>
        </c:dLbls>
        <c:gapWidth val="150"/>
        <c:axId val="198594168"/>
        <c:axId val="19859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98594168"/>
        <c:axId val="198594560"/>
      </c:lineChart>
      <c:dateAx>
        <c:axId val="198594168"/>
        <c:scaling>
          <c:orientation val="minMax"/>
        </c:scaling>
        <c:delete val="1"/>
        <c:axPos val="b"/>
        <c:numFmt formatCode="ge" sourceLinked="1"/>
        <c:majorTickMark val="none"/>
        <c:minorTickMark val="none"/>
        <c:tickLblPos val="none"/>
        <c:crossAx val="198594560"/>
        <c:crosses val="autoZero"/>
        <c:auto val="1"/>
        <c:lblOffset val="100"/>
        <c:baseTimeUnit val="years"/>
      </c:dateAx>
      <c:valAx>
        <c:axId val="19859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59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126.84</c:v>
                </c:pt>
                <c:pt idx="1">
                  <c:v>127.15</c:v>
                </c:pt>
                <c:pt idx="2">
                  <c:v>120.56</c:v>
                </c:pt>
                <c:pt idx="3">
                  <c:v>116.52</c:v>
                </c:pt>
                <c:pt idx="4">
                  <c:v>102.45</c:v>
                </c:pt>
              </c:numCache>
            </c:numRef>
          </c:val>
        </c:ser>
        <c:dLbls>
          <c:showLegendKey val="0"/>
          <c:showVal val="0"/>
          <c:showCatName val="0"/>
          <c:showSerName val="0"/>
          <c:showPercent val="0"/>
          <c:showBubbleSize val="0"/>
        </c:dLbls>
        <c:gapWidth val="150"/>
        <c:axId val="198595736"/>
        <c:axId val="1985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98595736"/>
        <c:axId val="198596128"/>
      </c:lineChart>
      <c:dateAx>
        <c:axId val="198595736"/>
        <c:scaling>
          <c:orientation val="minMax"/>
        </c:scaling>
        <c:delete val="1"/>
        <c:axPos val="b"/>
        <c:numFmt formatCode="ge" sourceLinked="1"/>
        <c:majorTickMark val="none"/>
        <c:minorTickMark val="none"/>
        <c:tickLblPos val="none"/>
        <c:crossAx val="198596128"/>
        <c:crosses val="autoZero"/>
        <c:auto val="1"/>
        <c:lblOffset val="100"/>
        <c:baseTimeUnit val="years"/>
      </c:dateAx>
      <c:valAx>
        <c:axId val="1985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9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149.96</c:v>
                </c:pt>
                <c:pt idx="1">
                  <c:v>145.46</c:v>
                </c:pt>
                <c:pt idx="2">
                  <c:v>152.84</c:v>
                </c:pt>
                <c:pt idx="3">
                  <c:v>159.11000000000001</c:v>
                </c:pt>
                <c:pt idx="4">
                  <c:v>181.25</c:v>
                </c:pt>
              </c:numCache>
            </c:numRef>
          </c:val>
        </c:ser>
        <c:dLbls>
          <c:showLegendKey val="0"/>
          <c:showVal val="0"/>
          <c:showCatName val="0"/>
          <c:showSerName val="0"/>
          <c:showPercent val="0"/>
          <c:showBubbleSize val="0"/>
        </c:dLbls>
        <c:gapWidth val="150"/>
        <c:axId val="198597304"/>
        <c:axId val="1985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98597304"/>
        <c:axId val="198597696"/>
      </c:lineChart>
      <c:dateAx>
        <c:axId val="198597304"/>
        <c:scaling>
          <c:orientation val="minMax"/>
        </c:scaling>
        <c:delete val="1"/>
        <c:axPos val="b"/>
        <c:numFmt formatCode="ge" sourceLinked="1"/>
        <c:majorTickMark val="none"/>
        <c:minorTickMark val="none"/>
        <c:tickLblPos val="none"/>
        <c:crossAx val="198597696"/>
        <c:crosses val="autoZero"/>
        <c:auto val="1"/>
        <c:lblOffset val="100"/>
        <c:baseTimeUnit val="years"/>
      </c:dateAx>
      <c:valAx>
        <c:axId val="19859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9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7"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和歌山県　かつらぎ町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17420</v>
      </c>
      <c r="AM8" s="61"/>
      <c r="AN8" s="61"/>
      <c r="AO8" s="61"/>
      <c r="AP8" s="61"/>
      <c r="AQ8" s="61"/>
      <c r="AR8" s="61"/>
      <c r="AS8" s="61"/>
      <c r="AT8" s="51">
        <f>データ!$S$6</f>
        <v>151.69</v>
      </c>
      <c r="AU8" s="52"/>
      <c r="AV8" s="52"/>
      <c r="AW8" s="52"/>
      <c r="AX8" s="52"/>
      <c r="AY8" s="52"/>
      <c r="AZ8" s="52"/>
      <c r="BA8" s="52"/>
      <c r="BB8" s="53">
        <f>データ!$T$6</f>
        <v>114.84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79.86</v>
      </c>
      <c r="J10" s="52"/>
      <c r="K10" s="52"/>
      <c r="L10" s="52"/>
      <c r="M10" s="52"/>
      <c r="N10" s="52"/>
      <c r="O10" s="64"/>
      <c r="P10" s="53">
        <f>データ!$P$6</f>
        <v>93.9</v>
      </c>
      <c r="Q10" s="53"/>
      <c r="R10" s="53"/>
      <c r="S10" s="53"/>
      <c r="T10" s="53"/>
      <c r="U10" s="53"/>
      <c r="V10" s="53"/>
      <c r="W10" s="61">
        <f>データ!$Q$6</f>
        <v>3330</v>
      </c>
      <c r="X10" s="61"/>
      <c r="Y10" s="61"/>
      <c r="Z10" s="61"/>
      <c r="AA10" s="61"/>
      <c r="AB10" s="61"/>
      <c r="AC10" s="61"/>
      <c r="AD10" s="2"/>
      <c r="AE10" s="2"/>
      <c r="AF10" s="2"/>
      <c r="AG10" s="2"/>
      <c r="AH10" s="5"/>
      <c r="AI10" s="5"/>
      <c r="AJ10" s="5"/>
      <c r="AK10" s="5"/>
      <c r="AL10" s="61">
        <f>データ!$U$6</f>
        <v>16306</v>
      </c>
      <c r="AM10" s="61"/>
      <c r="AN10" s="61"/>
      <c r="AO10" s="61"/>
      <c r="AP10" s="61"/>
      <c r="AQ10" s="61"/>
      <c r="AR10" s="61"/>
      <c r="AS10" s="61"/>
      <c r="AT10" s="51">
        <f>データ!$V$6</f>
        <v>46.73</v>
      </c>
      <c r="AU10" s="52"/>
      <c r="AV10" s="52"/>
      <c r="AW10" s="52"/>
      <c r="AX10" s="52"/>
      <c r="AY10" s="52"/>
      <c r="AZ10" s="52"/>
      <c r="BA10" s="52"/>
      <c r="BB10" s="53">
        <f>データ!$W$6</f>
        <v>348.94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303411</v>
      </c>
      <c r="D6" s="34">
        <f t="shared" si="3"/>
        <v>46</v>
      </c>
      <c r="E6" s="34">
        <f t="shared" si="3"/>
        <v>1</v>
      </c>
      <c r="F6" s="34">
        <f t="shared" si="3"/>
        <v>0</v>
      </c>
      <c r="G6" s="34">
        <f t="shared" si="3"/>
        <v>1</v>
      </c>
      <c r="H6" s="34" t="str">
        <f t="shared" si="3"/>
        <v>和歌山県　かつらぎ町</v>
      </c>
      <c r="I6" s="34" t="str">
        <f t="shared" si="3"/>
        <v>法適用</v>
      </c>
      <c r="J6" s="34" t="str">
        <f t="shared" si="3"/>
        <v>水道事業</v>
      </c>
      <c r="K6" s="34" t="str">
        <f t="shared" si="3"/>
        <v>末端給水事業</v>
      </c>
      <c r="L6" s="34" t="str">
        <f t="shared" si="3"/>
        <v>A6</v>
      </c>
      <c r="M6" s="34">
        <f t="shared" si="3"/>
        <v>0</v>
      </c>
      <c r="N6" s="35" t="str">
        <f t="shared" si="3"/>
        <v>-</v>
      </c>
      <c r="O6" s="35">
        <f t="shared" si="3"/>
        <v>79.86</v>
      </c>
      <c r="P6" s="35">
        <f t="shared" si="3"/>
        <v>93.9</v>
      </c>
      <c r="Q6" s="35">
        <f t="shared" si="3"/>
        <v>3330</v>
      </c>
      <c r="R6" s="35">
        <f t="shared" si="3"/>
        <v>17420</v>
      </c>
      <c r="S6" s="35">
        <f t="shared" si="3"/>
        <v>151.69</v>
      </c>
      <c r="T6" s="35">
        <f t="shared" si="3"/>
        <v>114.84</v>
      </c>
      <c r="U6" s="35">
        <f t="shared" si="3"/>
        <v>16306</v>
      </c>
      <c r="V6" s="35">
        <f t="shared" si="3"/>
        <v>46.73</v>
      </c>
      <c r="W6" s="35">
        <f t="shared" si="3"/>
        <v>348.94</v>
      </c>
      <c r="X6" s="36">
        <f>IF(X7="",NA(),X7)</f>
        <v>140.35</v>
      </c>
      <c r="Y6" s="36">
        <f t="shared" ref="Y6:AG6" si="4">IF(Y7="",NA(),Y7)</f>
        <v>141.11000000000001</v>
      </c>
      <c r="Z6" s="36">
        <f t="shared" si="4"/>
        <v>124.1</v>
      </c>
      <c r="AA6" s="36">
        <f t="shared" si="4"/>
        <v>123.62</v>
      </c>
      <c r="AB6" s="36">
        <f t="shared" si="4"/>
        <v>111.27</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10406.84</v>
      </c>
      <c r="AU6" s="36">
        <f t="shared" ref="AU6:BC6" si="6">IF(AU7="",NA(),AU7)</f>
        <v>4093.51</v>
      </c>
      <c r="AV6" s="36">
        <f t="shared" si="6"/>
        <v>1408.32</v>
      </c>
      <c r="AW6" s="36">
        <f t="shared" si="6"/>
        <v>967.04</v>
      </c>
      <c r="AX6" s="36">
        <f t="shared" si="6"/>
        <v>801.23</v>
      </c>
      <c r="AY6" s="36">
        <f t="shared" si="6"/>
        <v>915.5</v>
      </c>
      <c r="AZ6" s="36">
        <f t="shared" si="6"/>
        <v>963.24</v>
      </c>
      <c r="BA6" s="36">
        <f t="shared" si="6"/>
        <v>381.53</v>
      </c>
      <c r="BB6" s="36">
        <f t="shared" si="6"/>
        <v>391.54</v>
      </c>
      <c r="BC6" s="36">
        <f t="shared" si="6"/>
        <v>384.34</v>
      </c>
      <c r="BD6" s="35" t="str">
        <f>IF(BD7="","",IF(BD7="-","【-】","【"&amp;SUBSTITUTE(TEXT(BD7,"#,##0.00"),"-","△")&amp;"】"))</f>
        <v>【262.87】</v>
      </c>
      <c r="BE6" s="36">
        <f>IF(BE7="",NA(),BE7)</f>
        <v>215.57</v>
      </c>
      <c r="BF6" s="36">
        <f t="shared" ref="BF6:BN6" si="7">IF(BF7="",NA(),BF7)</f>
        <v>224.43</v>
      </c>
      <c r="BG6" s="36">
        <f t="shared" si="7"/>
        <v>279.64999999999998</v>
      </c>
      <c r="BH6" s="36">
        <f t="shared" si="7"/>
        <v>303.77</v>
      </c>
      <c r="BI6" s="36">
        <f t="shared" si="7"/>
        <v>327.17</v>
      </c>
      <c r="BJ6" s="36">
        <f t="shared" si="7"/>
        <v>404.78</v>
      </c>
      <c r="BK6" s="36">
        <f t="shared" si="7"/>
        <v>400.38</v>
      </c>
      <c r="BL6" s="36">
        <f t="shared" si="7"/>
        <v>393.27</v>
      </c>
      <c r="BM6" s="36">
        <f t="shared" si="7"/>
        <v>386.97</v>
      </c>
      <c r="BN6" s="36">
        <f t="shared" si="7"/>
        <v>380.58</v>
      </c>
      <c r="BO6" s="35" t="str">
        <f>IF(BO7="","",IF(BO7="-","【-】","【"&amp;SUBSTITUTE(TEXT(BO7,"#,##0.00"),"-","△")&amp;"】"))</f>
        <v>【270.87】</v>
      </c>
      <c r="BP6" s="36">
        <f>IF(BP7="",NA(),BP7)</f>
        <v>126.84</v>
      </c>
      <c r="BQ6" s="36">
        <f t="shared" ref="BQ6:BY6" si="8">IF(BQ7="",NA(),BQ7)</f>
        <v>127.15</v>
      </c>
      <c r="BR6" s="36">
        <f t="shared" si="8"/>
        <v>120.56</v>
      </c>
      <c r="BS6" s="36">
        <f t="shared" si="8"/>
        <v>116.52</v>
      </c>
      <c r="BT6" s="36">
        <f t="shared" si="8"/>
        <v>102.45</v>
      </c>
      <c r="BU6" s="36">
        <f t="shared" si="8"/>
        <v>98.07</v>
      </c>
      <c r="BV6" s="36">
        <f t="shared" si="8"/>
        <v>96.56</v>
      </c>
      <c r="BW6" s="36">
        <f t="shared" si="8"/>
        <v>100.47</v>
      </c>
      <c r="BX6" s="36">
        <f t="shared" si="8"/>
        <v>101.72</v>
      </c>
      <c r="BY6" s="36">
        <f t="shared" si="8"/>
        <v>102.38</v>
      </c>
      <c r="BZ6" s="35" t="str">
        <f>IF(BZ7="","",IF(BZ7="-","【-】","【"&amp;SUBSTITUTE(TEXT(BZ7,"#,##0.00"),"-","△")&amp;"】"))</f>
        <v>【105.59】</v>
      </c>
      <c r="CA6" s="36">
        <f>IF(CA7="",NA(),CA7)</f>
        <v>149.96</v>
      </c>
      <c r="CB6" s="36">
        <f t="shared" ref="CB6:CJ6" si="9">IF(CB7="",NA(),CB7)</f>
        <v>145.46</v>
      </c>
      <c r="CC6" s="36">
        <f t="shared" si="9"/>
        <v>152.84</v>
      </c>
      <c r="CD6" s="36">
        <f t="shared" si="9"/>
        <v>159.11000000000001</v>
      </c>
      <c r="CE6" s="36">
        <f t="shared" si="9"/>
        <v>181.25</v>
      </c>
      <c r="CF6" s="36">
        <f t="shared" si="9"/>
        <v>172.26</v>
      </c>
      <c r="CG6" s="36">
        <f t="shared" si="9"/>
        <v>177.14</v>
      </c>
      <c r="CH6" s="36">
        <f t="shared" si="9"/>
        <v>169.82</v>
      </c>
      <c r="CI6" s="36">
        <f t="shared" si="9"/>
        <v>168.2</v>
      </c>
      <c r="CJ6" s="36">
        <f t="shared" si="9"/>
        <v>168.67</v>
      </c>
      <c r="CK6" s="35" t="str">
        <f>IF(CK7="","",IF(CK7="-","【-】","【"&amp;SUBSTITUTE(TEXT(CK7,"#,##0.00"),"-","△")&amp;"】"))</f>
        <v>【163.27】</v>
      </c>
      <c r="CL6" s="36">
        <f>IF(CL7="",NA(),CL7)</f>
        <v>58.98</v>
      </c>
      <c r="CM6" s="36">
        <f t="shared" ref="CM6:CU6" si="10">IF(CM7="",NA(),CM7)</f>
        <v>59.24</v>
      </c>
      <c r="CN6" s="36">
        <f t="shared" si="10"/>
        <v>56.91</v>
      </c>
      <c r="CO6" s="36">
        <f t="shared" si="10"/>
        <v>63.36</v>
      </c>
      <c r="CP6" s="36">
        <f t="shared" si="10"/>
        <v>64.84</v>
      </c>
      <c r="CQ6" s="36">
        <f t="shared" si="10"/>
        <v>55.68</v>
      </c>
      <c r="CR6" s="36">
        <f t="shared" si="10"/>
        <v>55.64</v>
      </c>
      <c r="CS6" s="36">
        <f t="shared" si="10"/>
        <v>55.13</v>
      </c>
      <c r="CT6" s="36">
        <f t="shared" si="10"/>
        <v>54.77</v>
      </c>
      <c r="CU6" s="36">
        <f t="shared" si="10"/>
        <v>54.92</v>
      </c>
      <c r="CV6" s="35" t="str">
        <f>IF(CV7="","",IF(CV7="-","【-】","【"&amp;SUBSTITUTE(TEXT(CV7,"#,##0.00"),"-","△")&amp;"】"))</f>
        <v>【59.94】</v>
      </c>
      <c r="CW6" s="36">
        <f>IF(CW7="",NA(),CW7)</f>
        <v>79.88</v>
      </c>
      <c r="CX6" s="36">
        <f t="shared" ref="CX6:DF6" si="11">IF(CX7="",NA(),CX7)</f>
        <v>81.62</v>
      </c>
      <c r="CY6" s="36">
        <f t="shared" si="11"/>
        <v>81.7</v>
      </c>
      <c r="CZ6" s="36">
        <f t="shared" si="11"/>
        <v>80.14</v>
      </c>
      <c r="DA6" s="36">
        <f t="shared" si="11"/>
        <v>78.05</v>
      </c>
      <c r="DB6" s="36">
        <f t="shared" si="11"/>
        <v>83.18</v>
      </c>
      <c r="DC6" s="36">
        <f t="shared" si="11"/>
        <v>83.09</v>
      </c>
      <c r="DD6" s="36">
        <f t="shared" si="11"/>
        <v>83</v>
      </c>
      <c r="DE6" s="36">
        <f t="shared" si="11"/>
        <v>82.89</v>
      </c>
      <c r="DF6" s="36">
        <f t="shared" si="11"/>
        <v>82.66</v>
      </c>
      <c r="DG6" s="35" t="str">
        <f>IF(DG7="","",IF(DG7="-","【-】","【"&amp;SUBSTITUTE(TEXT(DG7,"#,##0.00"),"-","△")&amp;"】"))</f>
        <v>【90.22】</v>
      </c>
      <c r="DH6" s="36">
        <f>IF(DH7="",NA(),DH7)</f>
        <v>29.53</v>
      </c>
      <c r="DI6" s="36">
        <f t="shared" ref="DI6:DQ6" si="12">IF(DI7="",NA(),DI7)</f>
        <v>29.47</v>
      </c>
      <c r="DJ6" s="36">
        <f t="shared" si="12"/>
        <v>46.22</v>
      </c>
      <c r="DK6" s="36">
        <f t="shared" si="12"/>
        <v>47.1</v>
      </c>
      <c r="DL6" s="36">
        <f t="shared" si="12"/>
        <v>47.82</v>
      </c>
      <c r="DM6" s="36">
        <f t="shared" si="12"/>
        <v>38.07</v>
      </c>
      <c r="DN6" s="36">
        <f t="shared" si="12"/>
        <v>39.06</v>
      </c>
      <c r="DO6" s="36">
        <f t="shared" si="12"/>
        <v>46.66</v>
      </c>
      <c r="DP6" s="36">
        <f t="shared" si="12"/>
        <v>47.46</v>
      </c>
      <c r="DQ6" s="36">
        <f t="shared" si="12"/>
        <v>48.49</v>
      </c>
      <c r="DR6" s="35" t="str">
        <f>IF(DR7="","",IF(DR7="-","【-】","【"&amp;SUBSTITUTE(TEXT(DR7,"#,##0.00"),"-","△")&amp;"】"))</f>
        <v>【47.91】</v>
      </c>
      <c r="DS6" s="36">
        <f>IF(DS7="",NA(),DS7)</f>
        <v>8.8000000000000007</v>
      </c>
      <c r="DT6" s="36">
        <f t="shared" ref="DT6:EB6" si="13">IF(DT7="",NA(),DT7)</f>
        <v>8.4600000000000009</v>
      </c>
      <c r="DU6" s="36">
        <f t="shared" si="13"/>
        <v>8.43</v>
      </c>
      <c r="DV6" s="36">
        <f t="shared" si="13"/>
        <v>8.1199999999999992</v>
      </c>
      <c r="DW6" s="36">
        <f t="shared" si="13"/>
        <v>8.85</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0.03</v>
      </c>
      <c r="EE6" s="36">
        <f t="shared" ref="EE6:EM6" si="14">IF(EE7="",NA(),EE7)</f>
        <v>0.25</v>
      </c>
      <c r="EF6" s="36">
        <f t="shared" si="14"/>
        <v>0.02</v>
      </c>
      <c r="EG6" s="36">
        <f t="shared" si="14"/>
        <v>1.1599999999999999</v>
      </c>
      <c r="EH6" s="36">
        <f t="shared" si="14"/>
        <v>2.3199999999999998</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303411</v>
      </c>
      <c r="D7" s="38">
        <v>46</v>
      </c>
      <c r="E7" s="38">
        <v>1</v>
      </c>
      <c r="F7" s="38">
        <v>0</v>
      </c>
      <c r="G7" s="38">
        <v>1</v>
      </c>
      <c r="H7" s="38" t="s">
        <v>105</v>
      </c>
      <c r="I7" s="38" t="s">
        <v>106</v>
      </c>
      <c r="J7" s="38" t="s">
        <v>107</v>
      </c>
      <c r="K7" s="38" t="s">
        <v>108</v>
      </c>
      <c r="L7" s="38" t="s">
        <v>109</v>
      </c>
      <c r="M7" s="38"/>
      <c r="N7" s="39" t="s">
        <v>110</v>
      </c>
      <c r="O7" s="39">
        <v>79.86</v>
      </c>
      <c r="P7" s="39">
        <v>93.9</v>
      </c>
      <c r="Q7" s="39">
        <v>3330</v>
      </c>
      <c r="R7" s="39">
        <v>17420</v>
      </c>
      <c r="S7" s="39">
        <v>151.69</v>
      </c>
      <c r="T7" s="39">
        <v>114.84</v>
      </c>
      <c r="U7" s="39">
        <v>16306</v>
      </c>
      <c r="V7" s="39">
        <v>46.73</v>
      </c>
      <c r="W7" s="39">
        <v>348.94</v>
      </c>
      <c r="X7" s="39">
        <v>140.35</v>
      </c>
      <c r="Y7" s="39">
        <v>141.11000000000001</v>
      </c>
      <c r="Z7" s="39">
        <v>124.1</v>
      </c>
      <c r="AA7" s="39">
        <v>123.62</v>
      </c>
      <c r="AB7" s="39">
        <v>111.27</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10406.84</v>
      </c>
      <c r="AU7" s="39">
        <v>4093.51</v>
      </c>
      <c r="AV7" s="39">
        <v>1408.32</v>
      </c>
      <c r="AW7" s="39">
        <v>967.04</v>
      </c>
      <c r="AX7" s="39">
        <v>801.23</v>
      </c>
      <c r="AY7" s="39">
        <v>915.5</v>
      </c>
      <c r="AZ7" s="39">
        <v>963.24</v>
      </c>
      <c r="BA7" s="39">
        <v>381.53</v>
      </c>
      <c r="BB7" s="39">
        <v>391.54</v>
      </c>
      <c r="BC7" s="39">
        <v>384.34</v>
      </c>
      <c r="BD7" s="39">
        <v>262.87</v>
      </c>
      <c r="BE7" s="39">
        <v>215.57</v>
      </c>
      <c r="BF7" s="39">
        <v>224.43</v>
      </c>
      <c r="BG7" s="39">
        <v>279.64999999999998</v>
      </c>
      <c r="BH7" s="39">
        <v>303.77</v>
      </c>
      <c r="BI7" s="39">
        <v>327.17</v>
      </c>
      <c r="BJ7" s="39">
        <v>404.78</v>
      </c>
      <c r="BK7" s="39">
        <v>400.38</v>
      </c>
      <c r="BL7" s="39">
        <v>393.27</v>
      </c>
      <c r="BM7" s="39">
        <v>386.97</v>
      </c>
      <c r="BN7" s="39">
        <v>380.58</v>
      </c>
      <c r="BO7" s="39">
        <v>270.87</v>
      </c>
      <c r="BP7" s="39">
        <v>126.84</v>
      </c>
      <c r="BQ7" s="39">
        <v>127.15</v>
      </c>
      <c r="BR7" s="39">
        <v>120.56</v>
      </c>
      <c r="BS7" s="39">
        <v>116.52</v>
      </c>
      <c r="BT7" s="39">
        <v>102.45</v>
      </c>
      <c r="BU7" s="39">
        <v>98.07</v>
      </c>
      <c r="BV7" s="39">
        <v>96.56</v>
      </c>
      <c r="BW7" s="39">
        <v>100.47</v>
      </c>
      <c r="BX7" s="39">
        <v>101.72</v>
      </c>
      <c r="BY7" s="39">
        <v>102.38</v>
      </c>
      <c r="BZ7" s="39">
        <v>105.59</v>
      </c>
      <c r="CA7" s="39">
        <v>149.96</v>
      </c>
      <c r="CB7" s="39">
        <v>145.46</v>
      </c>
      <c r="CC7" s="39">
        <v>152.84</v>
      </c>
      <c r="CD7" s="39">
        <v>159.11000000000001</v>
      </c>
      <c r="CE7" s="39">
        <v>181.25</v>
      </c>
      <c r="CF7" s="39">
        <v>172.26</v>
      </c>
      <c r="CG7" s="39">
        <v>177.14</v>
      </c>
      <c r="CH7" s="39">
        <v>169.82</v>
      </c>
      <c r="CI7" s="39">
        <v>168.2</v>
      </c>
      <c r="CJ7" s="39">
        <v>168.67</v>
      </c>
      <c r="CK7" s="39">
        <v>163.27000000000001</v>
      </c>
      <c r="CL7" s="39">
        <v>58.98</v>
      </c>
      <c r="CM7" s="39">
        <v>59.24</v>
      </c>
      <c r="CN7" s="39">
        <v>56.91</v>
      </c>
      <c r="CO7" s="39">
        <v>63.36</v>
      </c>
      <c r="CP7" s="39">
        <v>64.84</v>
      </c>
      <c r="CQ7" s="39">
        <v>55.68</v>
      </c>
      <c r="CR7" s="39">
        <v>55.64</v>
      </c>
      <c r="CS7" s="39">
        <v>55.13</v>
      </c>
      <c r="CT7" s="39">
        <v>54.77</v>
      </c>
      <c r="CU7" s="39">
        <v>54.92</v>
      </c>
      <c r="CV7" s="39">
        <v>59.94</v>
      </c>
      <c r="CW7" s="39">
        <v>79.88</v>
      </c>
      <c r="CX7" s="39">
        <v>81.62</v>
      </c>
      <c r="CY7" s="39">
        <v>81.7</v>
      </c>
      <c r="CZ7" s="39">
        <v>80.14</v>
      </c>
      <c r="DA7" s="39">
        <v>78.05</v>
      </c>
      <c r="DB7" s="39">
        <v>83.18</v>
      </c>
      <c r="DC7" s="39">
        <v>83.09</v>
      </c>
      <c r="DD7" s="39">
        <v>83</v>
      </c>
      <c r="DE7" s="39">
        <v>82.89</v>
      </c>
      <c r="DF7" s="39">
        <v>82.66</v>
      </c>
      <c r="DG7" s="39">
        <v>90.22</v>
      </c>
      <c r="DH7" s="39">
        <v>29.53</v>
      </c>
      <c r="DI7" s="39">
        <v>29.47</v>
      </c>
      <c r="DJ7" s="39">
        <v>46.22</v>
      </c>
      <c r="DK7" s="39">
        <v>47.1</v>
      </c>
      <c r="DL7" s="39">
        <v>47.82</v>
      </c>
      <c r="DM7" s="39">
        <v>38.07</v>
      </c>
      <c r="DN7" s="39">
        <v>39.06</v>
      </c>
      <c r="DO7" s="39">
        <v>46.66</v>
      </c>
      <c r="DP7" s="39">
        <v>47.46</v>
      </c>
      <c r="DQ7" s="39">
        <v>48.49</v>
      </c>
      <c r="DR7" s="39">
        <v>47.91</v>
      </c>
      <c r="DS7" s="39">
        <v>8.8000000000000007</v>
      </c>
      <c r="DT7" s="39">
        <v>8.4600000000000009</v>
      </c>
      <c r="DU7" s="39">
        <v>8.43</v>
      </c>
      <c r="DV7" s="39">
        <v>8.1199999999999992</v>
      </c>
      <c r="DW7" s="39">
        <v>8.85</v>
      </c>
      <c r="DX7" s="39">
        <v>7.73</v>
      </c>
      <c r="DY7" s="39">
        <v>8.8699999999999992</v>
      </c>
      <c r="DZ7" s="39">
        <v>9.85</v>
      </c>
      <c r="EA7" s="39">
        <v>9.7100000000000009</v>
      </c>
      <c r="EB7" s="39">
        <v>12.79</v>
      </c>
      <c r="EC7" s="39">
        <v>15</v>
      </c>
      <c r="ED7" s="39">
        <v>0.03</v>
      </c>
      <c r="EE7" s="39">
        <v>0.25</v>
      </c>
      <c r="EF7" s="39">
        <v>0.02</v>
      </c>
      <c r="EG7" s="39">
        <v>1.1599999999999999</v>
      </c>
      <c r="EH7" s="39">
        <v>2.3199999999999998</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KR-PC709</cp:lastModifiedBy>
  <cp:lastPrinted>2018-02-07T01:53:34Z</cp:lastPrinted>
  <dcterms:modified xsi:type="dcterms:W3CDTF">2018-02-13T01:12:24Z</dcterms:modified>
</cp:coreProperties>
</file>