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90" windowHeight="744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<sst xmlns="http://schemas.openxmlformats.org/spreadsheetml/2006/main" count="240" uniqueCount="127">
  <si>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</si>
  <si>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</si>
  <si>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</si>
  <si>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</si>
  <si>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</si>
  <si>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</si>
  <si>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</si>
  <si>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</si>
  <si>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</si>
  <si>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</si>
  <si>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</si>
  <si>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</si>
  <si>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</si>
  <si>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</si>
  <si>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</si>
  <si>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</si>
  <si>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</si>
  <si>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</si>
  <si>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</si>
  <si>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</si>
  <si>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</si>
  <si>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</si>
  <si>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</si>
  <si>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</si>
  <si>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</si>
  <si>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</si>
  <si>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</si>
  <si>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</si>
  <si>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</si>
  <si>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</si>
  <si>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</si>
  <si>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</si>
  <si>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</si>
  <si>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</si>
  <si>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</si>
  <si>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</si>
  <si>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</si>
  <si>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</si>
  <si>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</si>
  <si>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</si>
  <si>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</si>
  <si>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</si>
  <si>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</si>
  <si>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</si>
  <si>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</si>
  <si>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</si>
  <si>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</si>
  <si>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</si>
  <si>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</si>
  <si>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</si>
  <si>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</si>
  <si>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</si>
  <si>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</si>
  <si>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</si>
  <si>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</si>
  <si>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</si>
  <si>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</si>
  <si>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</si>
  <si>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</si>
  <si>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</si>
  <si>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</si>
  <si>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</si>
  <si>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</si>
  <si>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</si>
  <si>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</si>
  <si>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</si>
  <si>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</si>
  <si>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</si>
  <si>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</si>
  <si>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</si>
  <si>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</si>
  <si>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</si>
  <si>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</si>
  <si>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</si>
  <si>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</si>
  <si>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</si>
  <si>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</si>
  <si>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</si>
  <si>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</si>
  <si>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</si>
  <si>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</si>
  <si>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</si>
  <si>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</si>
  <si>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</si>
  <si>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</si>
  <si>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</si>
  <si>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</si>
  <si>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</si>
  <si>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</si>
  <si>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</si>
  <si>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</si>
  <si>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</si>
  <si>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</si>
  <si>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</si>
  <si>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</si>
  <si>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</si>
  <si>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</si>
  <si>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</si>
  <si>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</si>
  <si>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</si>
  <si>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</si>
  <si>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</si>
  <si>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</si>
  <si>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</si>
  <si>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</si>
  <si>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</si>
  <si>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</si>
  <si>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</si>
  <si>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</si>
  <si>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</si>
  <si>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</si>
  <si>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紀美野町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</si>
  <si>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</si>
  <si>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</si>
  <si>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</si>
  <si>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</si>
  <si>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</si>
  <si>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</si>
  <si>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</si>
  <si>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</si>
  <si>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</si>
  <si>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</si>
  <si>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</si>
  <si>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今回の分析結果に基づき、今後の改善に向けた取組として、平成30年度に実施を予定している平・吉見農業集落排水処理施設の機能診断で状態を把握する。その後、平・吉見農業集落排水処理施設の改修方針を検討し、未収金の徴収強化や維持管理費などの削減や経営の健全化・効率化を図る。</t>
    <rPh sb="1" eb="3">
      <t>コンカイ</t>
    </rPh>
    <rPh sb="4" eb="6">
      <t>ブンセキ</t>
    </rPh>
    <rPh sb="6" eb="8">
      <t>ケッカ</t>
    </rPh>
    <rPh sb="9" eb="10">
      <t>モト</t>
    </rPh>
    <rPh sb="13" eb="15">
      <t>コンゴ</t>
    </rPh>
    <rPh sb="16" eb="18">
      <t>カイゼン</t>
    </rPh>
    <rPh sb="19" eb="20">
      <t>ム</t>
    </rPh>
    <rPh sb="22" eb="24">
      <t>トリクミ</t>
    </rPh>
    <rPh sb="28" eb="30">
      <t>ヘイセイ</t>
    </rPh>
    <rPh sb="32" eb="34">
      <t>ネンド</t>
    </rPh>
    <rPh sb="35" eb="37">
      <t>ジッシ</t>
    </rPh>
    <rPh sb="38" eb="40">
      <t>ヨテイ</t>
    </rPh>
    <rPh sb="44" eb="45">
      <t>ヒラ</t>
    </rPh>
    <rPh sb="46" eb="48">
      <t>ヨシミ</t>
    </rPh>
    <rPh sb="48" eb="50">
      <t>ノウギョウ</t>
    </rPh>
    <rPh sb="50" eb="52">
      <t>シュウラク</t>
    </rPh>
    <rPh sb="52" eb="54">
      <t>ハイスイ</t>
    </rPh>
    <rPh sb="54" eb="56">
      <t>ショリ</t>
    </rPh>
    <rPh sb="56" eb="58">
      <t>シセツ</t>
    </rPh>
    <rPh sb="59" eb="61">
      <t>キノウ</t>
    </rPh>
    <rPh sb="61" eb="63">
      <t>シンダン</t>
    </rPh>
    <rPh sb="64" eb="66">
      <t>ジョウタイ</t>
    </rPh>
    <rPh sb="67" eb="69">
      <t>ハアク</t>
    </rPh>
    <rPh sb="74" eb="75">
      <t>ゴ</t>
    </rPh>
    <rPh sb="91" eb="93">
      <t>カイシュウ</t>
    </rPh>
    <rPh sb="93" eb="95">
      <t>ホウシン</t>
    </rPh>
    <rPh sb="96" eb="98">
      <t>ケントウ</t>
    </rPh>
    <rPh sb="100" eb="103">
      <t>ミシュウキン</t>
    </rPh>
    <rPh sb="104" eb="106">
      <t>チョウシュウ</t>
    </rPh>
    <rPh sb="106" eb="108">
      <t>キョウカ</t>
    </rPh>
    <rPh sb="109" eb="111">
      <t>イジ</t>
    </rPh>
    <rPh sb="111" eb="114">
      <t>カンリヒ</t>
    </rPh>
    <rPh sb="117" eb="119">
      <t>サクゲン</t>
    </rPh>
    <rPh sb="120" eb="122">
      <t>ケイエイ</t>
    </rPh>
    <rPh sb="123" eb="126">
      <t>ケンゼンカ</t>
    </rPh>
    <rPh sb="127" eb="130">
      <t>コウリツカ</t>
    </rPh>
    <rPh sb="131" eb="132">
      <t>ハカ</t>
    </rPh>
    <phoneticPr fontId="7"/>
  </si>
  <si>
    <t>　供用開始から20年以上が経過し、処理施設や中継ポンプ等の機械器具に老朽化による故障、不具合などの発生が見られる。管路施設についても耐久年度が近づいており、施設全体の機能改修、改善を検討し汚水の安定処理の継続を図る。</t>
    <rPh sb="1" eb="3">
      <t>キョウヨウ</t>
    </rPh>
    <rPh sb="3" eb="5">
      <t>カイシ</t>
    </rPh>
    <rPh sb="9" eb="12">
      <t>ネンイジョウ</t>
    </rPh>
    <rPh sb="13" eb="15">
      <t>ケイカ</t>
    </rPh>
    <rPh sb="17" eb="19">
      <t>ショリ</t>
    </rPh>
    <rPh sb="19" eb="21">
      <t>シセツ</t>
    </rPh>
    <rPh sb="22" eb="24">
      <t>チュウケイ</t>
    </rPh>
    <rPh sb="27" eb="28">
      <t>トウ</t>
    </rPh>
    <rPh sb="29" eb="31">
      <t>キカイ</t>
    </rPh>
    <rPh sb="31" eb="33">
      <t>キグ</t>
    </rPh>
    <rPh sb="34" eb="37">
      <t>ロウキュウカ</t>
    </rPh>
    <rPh sb="40" eb="42">
      <t>コショウ</t>
    </rPh>
    <rPh sb="43" eb="46">
      <t>フグアイ</t>
    </rPh>
    <rPh sb="49" eb="51">
      <t>ハッセイ</t>
    </rPh>
    <rPh sb="52" eb="53">
      <t>ミ</t>
    </rPh>
    <rPh sb="57" eb="59">
      <t>カンロ</t>
    </rPh>
    <rPh sb="59" eb="61">
      <t>シセツ</t>
    </rPh>
    <rPh sb="66" eb="68">
      <t>タイキュウ</t>
    </rPh>
    <rPh sb="68" eb="70">
      <t>ネンド</t>
    </rPh>
    <rPh sb="71" eb="72">
      <t>チカ</t>
    </rPh>
    <rPh sb="78" eb="80">
      <t>シセツ</t>
    </rPh>
    <rPh sb="80" eb="82">
      <t>ゼンタイ</t>
    </rPh>
    <rPh sb="83" eb="85">
      <t>キノウ</t>
    </rPh>
    <rPh sb="85" eb="87">
      <t>カイシュウ</t>
    </rPh>
    <rPh sb="88" eb="90">
      <t>カイゼン</t>
    </rPh>
    <rPh sb="91" eb="93">
      <t>ケントウ</t>
    </rPh>
    <rPh sb="94" eb="96">
      <t>オスイ</t>
    </rPh>
    <rPh sb="97" eb="99">
      <t>アンテイ</t>
    </rPh>
    <rPh sb="99" eb="101">
      <t>ショリ</t>
    </rPh>
    <rPh sb="102" eb="104">
      <t>ケイゾク</t>
    </rPh>
    <rPh sb="105" eb="106">
      <t>ハカ</t>
    </rPh>
    <phoneticPr fontId="4"/>
  </si>
  <si>
    <t>非設置</t>
    <rPh sb="0" eb="1">
      <t>ヒ</t>
    </rPh>
    <rPh sb="1" eb="3">
      <t>セッチ</t>
    </rPh>
    <phoneticPr fontId="4"/>
  </si>
  <si>
    <t>　現在の農業集落排水事業において、汚水処理にかかる経費を処理施設利用料で賄えておらず一般会計への依存度が高くなっている。また、汚水処理にかかる経費についても処理施設や中継ポンプ等の機械器具の故障が年々増加傾向にあり、施設維持においても外務委託を行っているため更なる歳出削減は難しい状況にある。　　　　　　　　　　　　　　　　
　⑧水洗化率を見ても農業集落排水事業区域における世帯接続率は高く安定した汚水処理が実現しているが今後の年間有収水量の増加が見込めないことから、⑥汚水処理原価の削減が難しくなっており⑤経費回収率の低下に繋がっている。　　　　　　　　　　　　　　　　　　　　　　　　
　以上の理由により、農業集落排水事業の経営状況は厳しいものとなっている。</t>
    <rPh sb="1" eb="3">
      <t>ゲンザイ</t>
    </rPh>
    <rPh sb="4" eb="12">
      <t>ノウギョウシュウラクハイスイジギョウ</t>
    </rPh>
    <rPh sb="17" eb="19">
      <t>オスイ</t>
    </rPh>
    <rPh sb="19" eb="21">
      <t>ショリ</t>
    </rPh>
    <rPh sb="25" eb="27">
      <t>ケイヒ</t>
    </rPh>
    <rPh sb="28" eb="30">
      <t>ショリ</t>
    </rPh>
    <rPh sb="30" eb="32">
      <t>シセツ</t>
    </rPh>
    <rPh sb="32" eb="35">
      <t>リヨウリョウ</t>
    </rPh>
    <rPh sb="36" eb="37">
      <t>マカナ</t>
    </rPh>
    <rPh sb="42" eb="44">
      <t>イッパン</t>
    </rPh>
    <rPh sb="44" eb="46">
      <t>カイケイ</t>
    </rPh>
    <rPh sb="48" eb="51">
      <t>イゾンド</t>
    </rPh>
    <rPh sb="52" eb="53">
      <t>タカ</t>
    </rPh>
    <rPh sb="63" eb="65">
      <t>オスイ</t>
    </rPh>
    <rPh sb="65" eb="67">
      <t>ショリ</t>
    </rPh>
    <rPh sb="71" eb="73">
      <t>ケイヒ</t>
    </rPh>
    <rPh sb="78" eb="80">
      <t>ショリ</t>
    </rPh>
    <rPh sb="80" eb="82">
      <t>シセツ</t>
    </rPh>
    <rPh sb="83" eb="85">
      <t>チュウケイ</t>
    </rPh>
    <rPh sb="88" eb="89">
      <t>トウ</t>
    </rPh>
    <rPh sb="90" eb="92">
      <t>キカイ</t>
    </rPh>
    <rPh sb="92" eb="94">
      <t>キグ</t>
    </rPh>
    <rPh sb="95" eb="97">
      <t>コショウ</t>
    </rPh>
    <rPh sb="98" eb="102">
      <t>ネンネンゾウカ</t>
    </rPh>
    <rPh sb="102" eb="104">
      <t>ケイコウ</t>
    </rPh>
    <rPh sb="108" eb="110">
      <t>シセツ</t>
    </rPh>
    <rPh sb="110" eb="112">
      <t>イジ</t>
    </rPh>
    <rPh sb="117" eb="119">
      <t>ガイム</t>
    </rPh>
    <rPh sb="119" eb="121">
      <t>イタク</t>
    </rPh>
    <rPh sb="122" eb="123">
      <t>オコナ</t>
    </rPh>
    <rPh sb="129" eb="130">
      <t>サラ</t>
    </rPh>
    <rPh sb="132" eb="134">
      <t>サイシュツ</t>
    </rPh>
    <rPh sb="134" eb="136">
      <t>サクゲン</t>
    </rPh>
    <rPh sb="137" eb="138">
      <t>ムズカ</t>
    </rPh>
    <rPh sb="140" eb="142">
      <t>ジョウキョウ</t>
    </rPh>
    <rPh sb="165" eb="168">
      <t>スイセンカ</t>
    </rPh>
    <rPh sb="168" eb="169">
      <t>リツ</t>
    </rPh>
    <rPh sb="170" eb="171">
      <t>ミ</t>
    </rPh>
    <rPh sb="195" eb="197">
      <t>アンテイ</t>
    </rPh>
    <rPh sb="199" eb="201">
      <t>オスイ</t>
    </rPh>
    <rPh sb="201" eb="203">
      <t>ショリ</t>
    </rPh>
    <rPh sb="204" eb="206">
      <t>ジツゲン</t>
    </rPh>
    <rPh sb="211" eb="213">
      <t>コンゴ</t>
    </rPh>
    <rPh sb="214" eb="216">
      <t>ネンカン</t>
    </rPh>
    <rPh sb="216" eb="218">
      <t>ユウシュウ</t>
    </rPh>
    <rPh sb="218" eb="220">
      <t>スイリョウ</t>
    </rPh>
    <rPh sb="221" eb="223">
      <t>ゾウカ</t>
    </rPh>
    <rPh sb="224" eb="226">
      <t>ミコ</t>
    </rPh>
    <rPh sb="296" eb="298">
      <t>イジョウ</t>
    </rPh>
    <rPh sb="299" eb="301">
      <t>リユウ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</si>
</sst>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明朝"/>
      <family val="1"/>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xf numFmtId="38" fontId="22" fillId="0" borderId="0" applyFont="0" applyFill="0" applyBorder="0" applyAlignment="0" applyProtection="0"/>
    <xf numFmtId="6" fontId="17" fillId="0" borderId="0" applyFont="0" applyFill="0" applyBorder="0" applyAlignment="0" applyProtection="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21">
    <cellStyle name="桁区切り 2" xfId="2"/>
    <cellStyle name="桁区切り 2 2" xfId="19"/>
    <cellStyle name="桁区切り 3" xfId="3"/>
    <cellStyle name="桁区切り 3 2" xfId="4"/>
    <cellStyle name="通貨 2" xfId="5"/>
    <cellStyle name="通貨 2 2" xfId="20"/>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B3-4AF1-ABA6-620555EEE4BC}"/>
            </c:ext>
          </c:extLst>
        </c:ser>
        <c:dLbls>
          <c:showLegendKey val="0"/>
          <c:showVal val="0"/>
          <c:showCatName val="0"/>
          <c:showSerName val="0"/>
          <c:showPercent val="0"/>
          <c:showBubbleSize val="0"/>
        </c:dLbls>
        <c:gapWidth val="150"/>
        <c:axId val="159971968"/>
        <c:axId val="16014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xmlns:c16r2="http://schemas.microsoft.com/office/drawing/2015/06/chart">
            <c:ext xmlns:c16="http://schemas.microsoft.com/office/drawing/2014/chart" uri="{C3380CC4-5D6E-409C-BE32-E72D297353CC}">
              <c16:uniqueId val="{00000001-6AB3-4AF1-ABA6-620555EEE4BC}"/>
            </c:ext>
          </c:extLst>
        </c:ser>
        <c:dLbls>
          <c:showLegendKey val="0"/>
          <c:showVal val="0"/>
          <c:showCatName val="0"/>
          <c:showSerName val="0"/>
          <c:showPercent val="0"/>
          <c:showBubbleSize val="0"/>
        </c:dLbls>
        <c:marker val="1"/>
        <c:smooth val="0"/>
        <c:axId val="159971968"/>
        <c:axId val="160142080"/>
      </c:lineChart>
      <c:dateAx>
        <c:axId val="159971968"/>
        <c:scaling>
          <c:orientation val="minMax"/>
        </c:scaling>
        <c:delete val="1"/>
        <c:axPos val="b"/>
        <c:numFmt formatCode="ge" sourceLinked="1"/>
        <c:majorTickMark val="none"/>
        <c:minorTickMark val="none"/>
        <c:tickLblPos val="none"/>
        <c:crossAx val="160142080"/>
        <c:crosses val="autoZero"/>
        <c:auto val="1"/>
        <c:lblOffset val="100"/>
        <c:baseTimeUnit val="years"/>
      </c:dateAx>
      <c:valAx>
        <c:axId val="16014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97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68.069999999999993</c:v>
                </c:pt>
                <c:pt idx="1">
                  <c:v>65.97</c:v>
                </c:pt>
                <c:pt idx="2">
                  <c:v>65.55</c:v>
                </c:pt>
                <c:pt idx="3">
                  <c:v>65.55</c:v>
                </c:pt>
                <c:pt idx="4">
                  <c:v>66.39</c:v>
                </c:pt>
              </c:numCache>
            </c:numRef>
          </c:val>
          <c:extLst xmlns:c16r2="http://schemas.microsoft.com/office/drawing/2015/06/chart">
            <c:ext xmlns:c16="http://schemas.microsoft.com/office/drawing/2014/chart" uri="{C3380CC4-5D6E-409C-BE32-E72D297353CC}">
              <c16:uniqueId val="{00000000-1842-4126-919C-5EA36A8C8299}"/>
            </c:ext>
          </c:extLst>
        </c:ser>
        <c:dLbls>
          <c:showLegendKey val="0"/>
          <c:showVal val="0"/>
          <c:showCatName val="0"/>
          <c:showSerName val="0"/>
          <c:showPercent val="0"/>
          <c:showBubbleSize val="0"/>
        </c:dLbls>
        <c:gapWidth val="150"/>
        <c:axId val="161425664"/>
        <c:axId val="16143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xmlns:c16r2="http://schemas.microsoft.com/office/drawing/2015/06/chart">
            <c:ext xmlns:c16="http://schemas.microsoft.com/office/drawing/2014/chart" uri="{C3380CC4-5D6E-409C-BE32-E72D297353CC}">
              <c16:uniqueId val="{00000001-1842-4126-919C-5EA36A8C8299}"/>
            </c:ext>
          </c:extLst>
        </c:ser>
        <c:dLbls>
          <c:showLegendKey val="0"/>
          <c:showVal val="0"/>
          <c:showCatName val="0"/>
          <c:showSerName val="0"/>
          <c:showPercent val="0"/>
          <c:showBubbleSize val="0"/>
        </c:dLbls>
        <c:marker val="1"/>
        <c:smooth val="0"/>
        <c:axId val="161425664"/>
        <c:axId val="161431936"/>
      </c:lineChart>
      <c:dateAx>
        <c:axId val="161425664"/>
        <c:scaling>
          <c:orientation val="minMax"/>
        </c:scaling>
        <c:delete val="1"/>
        <c:axPos val="b"/>
        <c:numFmt formatCode="ge" sourceLinked="1"/>
        <c:majorTickMark val="none"/>
        <c:minorTickMark val="none"/>
        <c:tickLblPos val="none"/>
        <c:crossAx val="161431936"/>
        <c:crosses val="autoZero"/>
        <c:auto val="1"/>
        <c:lblOffset val="100"/>
        <c:baseTimeUnit val="years"/>
      </c:dateAx>
      <c:valAx>
        <c:axId val="16143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2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95.74</c:v>
                </c:pt>
                <c:pt idx="1">
                  <c:v>95.56</c:v>
                </c:pt>
                <c:pt idx="2">
                  <c:v>96.07</c:v>
                </c:pt>
                <c:pt idx="3">
                  <c:v>96.72</c:v>
                </c:pt>
                <c:pt idx="4">
                  <c:v>96.95</c:v>
                </c:pt>
              </c:numCache>
            </c:numRef>
          </c:val>
          <c:extLst xmlns:c16r2="http://schemas.microsoft.com/office/drawing/2015/06/chart">
            <c:ext xmlns:c16="http://schemas.microsoft.com/office/drawing/2014/chart" uri="{C3380CC4-5D6E-409C-BE32-E72D297353CC}">
              <c16:uniqueId val="{00000000-2422-4D3D-91BF-742BAC8F4360}"/>
            </c:ext>
          </c:extLst>
        </c:ser>
        <c:dLbls>
          <c:showLegendKey val="0"/>
          <c:showVal val="0"/>
          <c:showCatName val="0"/>
          <c:showSerName val="0"/>
          <c:showPercent val="0"/>
          <c:showBubbleSize val="0"/>
        </c:dLbls>
        <c:gapWidth val="150"/>
        <c:axId val="161159808"/>
        <c:axId val="16116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xmlns:c16r2="http://schemas.microsoft.com/office/drawing/2015/06/chart">
            <c:ext xmlns:c16="http://schemas.microsoft.com/office/drawing/2014/chart" uri="{C3380CC4-5D6E-409C-BE32-E72D297353CC}">
              <c16:uniqueId val="{00000001-2422-4D3D-91BF-742BAC8F4360}"/>
            </c:ext>
          </c:extLst>
        </c:ser>
        <c:dLbls>
          <c:showLegendKey val="0"/>
          <c:showVal val="0"/>
          <c:showCatName val="0"/>
          <c:showSerName val="0"/>
          <c:showPercent val="0"/>
          <c:showBubbleSize val="0"/>
        </c:dLbls>
        <c:marker val="1"/>
        <c:smooth val="0"/>
        <c:axId val="161159808"/>
        <c:axId val="161161984"/>
      </c:lineChart>
      <c:dateAx>
        <c:axId val="161159808"/>
        <c:scaling>
          <c:orientation val="minMax"/>
        </c:scaling>
        <c:delete val="1"/>
        <c:axPos val="b"/>
        <c:numFmt formatCode="ge" sourceLinked="1"/>
        <c:majorTickMark val="none"/>
        <c:minorTickMark val="none"/>
        <c:tickLblPos val="none"/>
        <c:crossAx val="161161984"/>
        <c:crosses val="autoZero"/>
        <c:auto val="1"/>
        <c:lblOffset val="100"/>
        <c:baseTimeUnit val="years"/>
      </c:dateAx>
      <c:valAx>
        <c:axId val="16116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5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97.52</c:v>
                </c:pt>
                <c:pt idx="1">
                  <c:v>97.35</c:v>
                </c:pt>
                <c:pt idx="2">
                  <c:v>97.27</c:v>
                </c:pt>
                <c:pt idx="3">
                  <c:v>97.27</c:v>
                </c:pt>
                <c:pt idx="4">
                  <c:v>96.93</c:v>
                </c:pt>
              </c:numCache>
            </c:numRef>
          </c:val>
          <c:extLst xmlns:c16r2="http://schemas.microsoft.com/office/drawing/2015/06/chart">
            <c:ext xmlns:c16="http://schemas.microsoft.com/office/drawing/2014/chart" uri="{C3380CC4-5D6E-409C-BE32-E72D297353CC}">
              <c16:uniqueId val="{00000000-78A3-4A70-BAF4-DF0ADBA040F2}"/>
            </c:ext>
          </c:extLst>
        </c:ser>
        <c:dLbls>
          <c:showLegendKey val="0"/>
          <c:showVal val="0"/>
          <c:showCatName val="0"/>
          <c:showSerName val="0"/>
          <c:showPercent val="0"/>
          <c:showBubbleSize val="0"/>
        </c:dLbls>
        <c:gapWidth val="150"/>
        <c:axId val="160967680"/>
        <c:axId val="16097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8A3-4A70-BAF4-DF0ADBA040F2}"/>
            </c:ext>
          </c:extLst>
        </c:ser>
        <c:dLbls>
          <c:showLegendKey val="0"/>
          <c:showVal val="0"/>
          <c:showCatName val="0"/>
          <c:showSerName val="0"/>
          <c:showPercent val="0"/>
          <c:showBubbleSize val="0"/>
        </c:dLbls>
        <c:marker val="1"/>
        <c:smooth val="0"/>
        <c:axId val="160967680"/>
        <c:axId val="160978048"/>
      </c:lineChart>
      <c:dateAx>
        <c:axId val="160967680"/>
        <c:scaling>
          <c:orientation val="minMax"/>
        </c:scaling>
        <c:delete val="1"/>
        <c:axPos val="b"/>
        <c:numFmt formatCode="ge" sourceLinked="1"/>
        <c:majorTickMark val="none"/>
        <c:minorTickMark val="none"/>
        <c:tickLblPos val="none"/>
        <c:crossAx val="160978048"/>
        <c:crosses val="autoZero"/>
        <c:auto val="1"/>
        <c:lblOffset val="100"/>
        <c:baseTimeUnit val="years"/>
      </c:dateAx>
      <c:valAx>
        <c:axId val="16097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6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AA-4682-A0AF-1F2FCCE57D7F}"/>
            </c:ext>
          </c:extLst>
        </c:ser>
        <c:dLbls>
          <c:showLegendKey val="0"/>
          <c:showVal val="0"/>
          <c:showCatName val="0"/>
          <c:showSerName val="0"/>
          <c:showPercent val="0"/>
          <c:showBubbleSize val="0"/>
        </c:dLbls>
        <c:gapWidth val="150"/>
        <c:axId val="160694656"/>
        <c:axId val="16069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AA-4682-A0AF-1F2FCCE57D7F}"/>
            </c:ext>
          </c:extLst>
        </c:ser>
        <c:dLbls>
          <c:showLegendKey val="0"/>
          <c:showVal val="0"/>
          <c:showCatName val="0"/>
          <c:showSerName val="0"/>
          <c:showPercent val="0"/>
          <c:showBubbleSize val="0"/>
        </c:dLbls>
        <c:marker val="1"/>
        <c:smooth val="0"/>
        <c:axId val="160694656"/>
        <c:axId val="160696192"/>
      </c:lineChart>
      <c:dateAx>
        <c:axId val="160694656"/>
        <c:scaling>
          <c:orientation val="minMax"/>
        </c:scaling>
        <c:delete val="1"/>
        <c:axPos val="b"/>
        <c:numFmt formatCode="ge" sourceLinked="1"/>
        <c:majorTickMark val="none"/>
        <c:minorTickMark val="none"/>
        <c:tickLblPos val="none"/>
        <c:crossAx val="160696192"/>
        <c:crosses val="autoZero"/>
        <c:auto val="1"/>
        <c:lblOffset val="100"/>
        <c:baseTimeUnit val="years"/>
      </c:dateAx>
      <c:valAx>
        <c:axId val="1606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69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F1-4CE4-B392-A5EDBF2C4F75}"/>
            </c:ext>
          </c:extLst>
        </c:ser>
        <c:dLbls>
          <c:showLegendKey val="0"/>
          <c:showVal val="0"/>
          <c:showCatName val="0"/>
          <c:showSerName val="0"/>
          <c:showPercent val="0"/>
          <c:showBubbleSize val="0"/>
        </c:dLbls>
        <c:gapWidth val="150"/>
        <c:axId val="160732672"/>
        <c:axId val="1607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F1-4CE4-B392-A5EDBF2C4F75}"/>
            </c:ext>
          </c:extLst>
        </c:ser>
        <c:dLbls>
          <c:showLegendKey val="0"/>
          <c:showVal val="0"/>
          <c:showCatName val="0"/>
          <c:showSerName val="0"/>
          <c:showPercent val="0"/>
          <c:showBubbleSize val="0"/>
        </c:dLbls>
        <c:marker val="1"/>
        <c:smooth val="0"/>
        <c:axId val="160732672"/>
        <c:axId val="160734592"/>
      </c:lineChart>
      <c:dateAx>
        <c:axId val="160732672"/>
        <c:scaling>
          <c:orientation val="minMax"/>
        </c:scaling>
        <c:delete val="1"/>
        <c:axPos val="b"/>
        <c:numFmt formatCode="ge" sourceLinked="1"/>
        <c:majorTickMark val="none"/>
        <c:minorTickMark val="none"/>
        <c:tickLblPos val="none"/>
        <c:crossAx val="160734592"/>
        <c:crosses val="autoZero"/>
        <c:auto val="1"/>
        <c:lblOffset val="100"/>
        <c:baseTimeUnit val="years"/>
      </c:dateAx>
      <c:valAx>
        <c:axId val="1607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B1E-4C99-9217-0D91A40938A7}"/>
            </c:ext>
          </c:extLst>
        </c:ser>
        <c:dLbls>
          <c:showLegendKey val="0"/>
          <c:showVal val="0"/>
          <c:showCatName val="0"/>
          <c:showSerName val="0"/>
          <c:showPercent val="0"/>
          <c:showBubbleSize val="0"/>
        </c:dLbls>
        <c:gapWidth val="150"/>
        <c:axId val="160840320"/>
        <c:axId val="16085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B1E-4C99-9217-0D91A40938A7}"/>
            </c:ext>
          </c:extLst>
        </c:ser>
        <c:dLbls>
          <c:showLegendKey val="0"/>
          <c:showVal val="0"/>
          <c:showCatName val="0"/>
          <c:showSerName val="0"/>
          <c:showPercent val="0"/>
          <c:showBubbleSize val="0"/>
        </c:dLbls>
        <c:marker val="1"/>
        <c:smooth val="0"/>
        <c:axId val="160840320"/>
        <c:axId val="160850688"/>
      </c:lineChart>
      <c:dateAx>
        <c:axId val="160840320"/>
        <c:scaling>
          <c:orientation val="minMax"/>
        </c:scaling>
        <c:delete val="1"/>
        <c:axPos val="b"/>
        <c:numFmt formatCode="ge" sourceLinked="1"/>
        <c:majorTickMark val="none"/>
        <c:minorTickMark val="none"/>
        <c:tickLblPos val="none"/>
        <c:crossAx val="160850688"/>
        <c:crosses val="autoZero"/>
        <c:auto val="1"/>
        <c:lblOffset val="100"/>
        <c:baseTimeUnit val="years"/>
      </c:dateAx>
      <c:valAx>
        <c:axId val="16085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4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54-4175-93BA-8F728F23E82C}"/>
            </c:ext>
          </c:extLst>
        </c:ser>
        <c:dLbls>
          <c:showLegendKey val="0"/>
          <c:showVal val="0"/>
          <c:showCatName val="0"/>
          <c:showSerName val="0"/>
          <c:showPercent val="0"/>
          <c:showBubbleSize val="0"/>
        </c:dLbls>
        <c:gapWidth val="150"/>
        <c:axId val="160893952"/>
        <c:axId val="16089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54-4175-93BA-8F728F23E82C}"/>
            </c:ext>
          </c:extLst>
        </c:ser>
        <c:dLbls>
          <c:showLegendKey val="0"/>
          <c:showVal val="0"/>
          <c:showCatName val="0"/>
          <c:showSerName val="0"/>
          <c:showPercent val="0"/>
          <c:showBubbleSize val="0"/>
        </c:dLbls>
        <c:marker val="1"/>
        <c:smooth val="0"/>
        <c:axId val="160893952"/>
        <c:axId val="160896128"/>
      </c:lineChart>
      <c:dateAx>
        <c:axId val="160893952"/>
        <c:scaling>
          <c:orientation val="minMax"/>
        </c:scaling>
        <c:delete val="1"/>
        <c:axPos val="b"/>
        <c:numFmt formatCode="ge" sourceLinked="1"/>
        <c:majorTickMark val="none"/>
        <c:minorTickMark val="none"/>
        <c:tickLblPos val="none"/>
        <c:crossAx val="160896128"/>
        <c:crosses val="autoZero"/>
        <c:auto val="1"/>
        <c:lblOffset val="100"/>
        <c:baseTimeUnit val="years"/>
      </c:dateAx>
      <c:valAx>
        <c:axId val="1608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367.31</c:v>
                </c:pt>
                <c:pt idx="1">
                  <c:v>245.89</c:v>
                </c:pt>
                <c:pt idx="2">
                  <c:v>218.69</c:v>
                </c:pt>
                <c:pt idx="3">
                  <c:v>410.63</c:v>
                </c:pt>
                <c:pt idx="4">
                  <c:v>367.03</c:v>
                </c:pt>
              </c:numCache>
            </c:numRef>
          </c:val>
          <c:extLst xmlns:c16r2="http://schemas.microsoft.com/office/drawing/2015/06/chart">
            <c:ext xmlns:c16="http://schemas.microsoft.com/office/drawing/2014/chart" uri="{C3380CC4-5D6E-409C-BE32-E72D297353CC}">
              <c16:uniqueId val="{00000000-DA14-4A2B-8934-609FA84A362A}"/>
            </c:ext>
          </c:extLst>
        </c:ser>
        <c:dLbls>
          <c:showLegendKey val="0"/>
          <c:showVal val="0"/>
          <c:showCatName val="0"/>
          <c:showSerName val="0"/>
          <c:showPercent val="0"/>
          <c:showBubbleSize val="0"/>
        </c:dLbls>
        <c:gapWidth val="150"/>
        <c:axId val="160943488"/>
        <c:axId val="16094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xmlns:c16r2="http://schemas.microsoft.com/office/drawing/2015/06/chart">
            <c:ext xmlns:c16="http://schemas.microsoft.com/office/drawing/2014/chart" uri="{C3380CC4-5D6E-409C-BE32-E72D297353CC}">
              <c16:uniqueId val="{00000001-DA14-4A2B-8934-609FA84A362A}"/>
            </c:ext>
          </c:extLst>
        </c:ser>
        <c:dLbls>
          <c:showLegendKey val="0"/>
          <c:showVal val="0"/>
          <c:showCatName val="0"/>
          <c:showSerName val="0"/>
          <c:showPercent val="0"/>
          <c:showBubbleSize val="0"/>
        </c:dLbls>
        <c:marker val="1"/>
        <c:smooth val="0"/>
        <c:axId val="160943488"/>
        <c:axId val="160949760"/>
      </c:lineChart>
      <c:dateAx>
        <c:axId val="160943488"/>
        <c:scaling>
          <c:orientation val="minMax"/>
        </c:scaling>
        <c:delete val="1"/>
        <c:axPos val="b"/>
        <c:numFmt formatCode="ge" sourceLinked="1"/>
        <c:majorTickMark val="none"/>
        <c:minorTickMark val="none"/>
        <c:tickLblPos val="none"/>
        <c:crossAx val="160949760"/>
        <c:crosses val="autoZero"/>
        <c:auto val="1"/>
        <c:lblOffset val="100"/>
        <c:baseTimeUnit val="years"/>
      </c:dateAx>
      <c:valAx>
        <c:axId val="16094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47.24</c:v>
                </c:pt>
                <c:pt idx="1">
                  <c:v>47.72</c:v>
                </c:pt>
                <c:pt idx="2">
                  <c:v>47.67</c:v>
                </c:pt>
                <c:pt idx="3">
                  <c:v>47.06</c:v>
                </c:pt>
                <c:pt idx="4">
                  <c:v>47.94</c:v>
                </c:pt>
              </c:numCache>
            </c:numRef>
          </c:val>
          <c:extLst xmlns:c16r2="http://schemas.microsoft.com/office/drawing/2015/06/chart">
            <c:ext xmlns:c16="http://schemas.microsoft.com/office/drawing/2014/chart" uri="{C3380CC4-5D6E-409C-BE32-E72D297353CC}">
              <c16:uniqueId val="{00000000-650E-49FB-B9E7-9100EF3B2EF4}"/>
            </c:ext>
          </c:extLst>
        </c:ser>
        <c:dLbls>
          <c:showLegendKey val="0"/>
          <c:showVal val="0"/>
          <c:showCatName val="0"/>
          <c:showSerName val="0"/>
          <c:showPercent val="0"/>
          <c:showBubbleSize val="0"/>
        </c:dLbls>
        <c:gapWidth val="150"/>
        <c:axId val="161099776"/>
        <c:axId val="161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xmlns:c16r2="http://schemas.microsoft.com/office/drawing/2015/06/chart">
            <c:ext xmlns:c16="http://schemas.microsoft.com/office/drawing/2014/chart" uri="{C3380CC4-5D6E-409C-BE32-E72D297353CC}">
              <c16:uniqueId val="{00000001-650E-49FB-B9E7-9100EF3B2EF4}"/>
            </c:ext>
          </c:extLst>
        </c:ser>
        <c:dLbls>
          <c:showLegendKey val="0"/>
          <c:showVal val="0"/>
          <c:showCatName val="0"/>
          <c:showSerName val="0"/>
          <c:showPercent val="0"/>
          <c:showBubbleSize val="0"/>
        </c:dLbls>
        <c:marker val="1"/>
        <c:smooth val="0"/>
        <c:axId val="161099776"/>
        <c:axId val="161101696"/>
      </c:lineChart>
      <c:dateAx>
        <c:axId val="161099776"/>
        <c:scaling>
          <c:orientation val="minMax"/>
        </c:scaling>
        <c:delete val="1"/>
        <c:axPos val="b"/>
        <c:numFmt formatCode="ge" sourceLinked="1"/>
        <c:majorTickMark val="none"/>
        <c:minorTickMark val="none"/>
        <c:tickLblPos val="none"/>
        <c:crossAx val="161101696"/>
        <c:crosses val="autoZero"/>
        <c:auto val="1"/>
        <c:lblOffset val="100"/>
        <c:baseTimeUnit val="years"/>
      </c:dateAx>
      <c:valAx>
        <c:axId val="1611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0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297</c:v>
                </c:pt>
                <c:pt idx="1">
                  <c:v>303.70999999999998</c:v>
                </c:pt>
                <c:pt idx="2">
                  <c:v>313.63</c:v>
                </c:pt>
                <c:pt idx="3">
                  <c:v>319.01</c:v>
                </c:pt>
                <c:pt idx="4">
                  <c:v>306.37</c:v>
                </c:pt>
              </c:numCache>
            </c:numRef>
          </c:val>
          <c:extLst xmlns:c16r2="http://schemas.microsoft.com/office/drawing/2015/06/chart">
            <c:ext xmlns:c16="http://schemas.microsoft.com/office/drawing/2014/chart" uri="{C3380CC4-5D6E-409C-BE32-E72D297353CC}">
              <c16:uniqueId val="{00000000-0BFA-4605-B500-46A11505401F}"/>
            </c:ext>
          </c:extLst>
        </c:ser>
        <c:dLbls>
          <c:showLegendKey val="0"/>
          <c:showVal val="0"/>
          <c:showCatName val="0"/>
          <c:showSerName val="0"/>
          <c:showPercent val="0"/>
          <c:showBubbleSize val="0"/>
        </c:dLbls>
        <c:gapWidth val="150"/>
        <c:axId val="161118080"/>
        <c:axId val="1611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xmlns:c16r2="http://schemas.microsoft.com/office/drawing/2015/06/chart">
            <c:ext xmlns:c16="http://schemas.microsoft.com/office/drawing/2014/chart" uri="{C3380CC4-5D6E-409C-BE32-E72D297353CC}">
              <c16:uniqueId val="{00000001-0BFA-4605-B500-46A11505401F}"/>
            </c:ext>
          </c:extLst>
        </c:ser>
        <c:dLbls>
          <c:showLegendKey val="0"/>
          <c:showVal val="0"/>
          <c:showCatName val="0"/>
          <c:showSerName val="0"/>
          <c:showPercent val="0"/>
          <c:showBubbleSize val="0"/>
        </c:dLbls>
        <c:marker val="1"/>
        <c:smooth val="0"/>
        <c:axId val="161118080"/>
        <c:axId val="161136640"/>
      </c:lineChart>
      <c:dateAx>
        <c:axId val="161118080"/>
        <c:scaling>
          <c:orientation val="minMax"/>
        </c:scaling>
        <c:delete val="1"/>
        <c:axPos val="b"/>
        <c:numFmt formatCode="ge" sourceLinked="1"/>
        <c:majorTickMark val="none"/>
        <c:minorTickMark val="none"/>
        <c:tickLblPos val="none"/>
        <c:crossAx val="161136640"/>
        <c:crosses val="autoZero"/>
        <c:auto val="1"/>
        <c:lblOffset val="100"/>
        <c:baseTimeUnit val="years"/>
      </c:dateAx>
      <c:valAx>
        <c:axId val="1611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1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和歌山県　紀美野町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9367</v>
      </c>
      <c r="AM8" s="50"/>
      <c r="AN8" s="50"/>
      <c r="AO8" s="50"/>
      <c r="AP8" s="50"/>
      <c r="AQ8" s="50"/>
      <c r="AR8" s="50"/>
      <c r="AS8" s="50"/>
      <c r="AT8" s="45">
        <f>データ!T6</f>
        <v>128.34</v>
      </c>
      <c r="AU8" s="45"/>
      <c r="AV8" s="45"/>
      <c r="AW8" s="45"/>
      <c r="AX8" s="45"/>
      <c r="AY8" s="45"/>
      <c r="AZ8" s="45"/>
      <c r="BA8" s="45"/>
      <c r="BB8" s="45">
        <f>データ!U6</f>
        <v>72.989999999999995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5.65</v>
      </c>
      <c r="Q10" s="45"/>
      <c r="R10" s="45"/>
      <c r="S10" s="45"/>
      <c r="T10" s="45"/>
      <c r="U10" s="45"/>
      <c r="V10" s="45"/>
      <c r="W10" s="45">
        <f>データ!Q6</f>
        <v>100</v>
      </c>
      <c r="X10" s="45"/>
      <c r="Y10" s="45"/>
      <c r="Z10" s="45"/>
      <c r="AA10" s="45"/>
      <c r="AB10" s="45"/>
      <c r="AC10" s="45"/>
      <c r="AD10" s="50">
        <f>データ!R6</f>
        <v>3880</v>
      </c>
      <c r="AE10" s="50"/>
      <c r="AF10" s="50"/>
      <c r="AG10" s="50"/>
      <c r="AH10" s="50"/>
      <c r="AI10" s="50"/>
      <c r="AJ10" s="50"/>
      <c r="AK10" s="2"/>
      <c r="AL10" s="50">
        <f>データ!V6</f>
        <v>525</v>
      </c>
      <c r="AM10" s="50"/>
      <c r="AN10" s="50"/>
      <c r="AO10" s="50"/>
      <c r="AP10" s="50"/>
      <c r="AQ10" s="50"/>
      <c r="AR10" s="50"/>
      <c r="AS10" s="50"/>
      <c r="AT10" s="45">
        <f>データ!W6</f>
        <v>0.15</v>
      </c>
      <c r="AU10" s="45"/>
      <c r="AV10" s="45"/>
      <c r="AW10" s="45"/>
      <c r="AX10" s="45"/>
      <c r="AY10" s="45"/>
      <c r="AZ10" s="45"/>
      <c r="BA10" s="45"/>
      <c r="BB10" s="45">
        <f>データ!X6</f>
        <v>3500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126</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56</v>
      </c>
      <c r="O86" s="26" t="str">
        <f>データ!EO6</f>
        <v>【1.58】</v>
      </c>
    </row>
  </sheetData>
  <sheetProtection password="B319" sheet="1" objects="1" scenarios="1" formatCells="0" formatColumns="0" formatRows="0"/>
  <mergeCells count="57">
    <mergeCell ref="BL64:BZ65"/>
    <mergeCell ref="C79:T80"/>
    <mergeCell ref="W79:AN80"/>
    <mergeCell ref="AQ79:BH80"/>
    <mergeCell ref="BL66:BZ82"/>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83" t="s">
        <v>67</v>
      </c>
      <c r="I3" s="84"/>
      <c r="J3" s="84"/>
      <c r="K3" s="84"/>
      <c r="L3" s="84"/>
      <c r="M3" s="84"/>
      <c r="N3" s="84"/>
      <c r="O3" s="84"/>
      <c r="P3" s="84"/>
      <c r="Q3" s="84"/>
      <c r="R3" s="84"/>
      <c r="S3" s="84"/>
      <c r="T3" s="84"/>
      <c r="U3" s="84"/>
      <c r="V3" s="84"/>
      <c r="W3" s="84"/>
      <c r="X3" s="85"/>
      <c r="Y3" s="89" t="s">
        <v>68</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70</v>
      </c>
      <c r="B4" s="30"/>
      <c r="C4" s="30"/>
      <c r="D4" s="30"/>
      <c r="E4" s="30"/>
      <c r="F4" s="30"/>
      <c r="G4" s="30"/>
      <c r="H4" s="86"/>
      <c r="I4" s="87"/>
      <c r="J4" s="87"/>
      <c r="K4" s="87"/>
      <c r="L4" s="87"/>
      <c r="M4" s="87"/>
      <c r="N4" s="87"/>
      <c r="O4" s="87"/>
      <c r="P4" s="87"/>
      <c r="Q4" s="87"/>
      <c r="R4" s="87"/>
      <c r="S4" s="87"/>
      <c r="T4" s="87"/>
      <c r="U4" s="87"/>
      <c r="V4" s="87"/>
      <c r="W4" s="87"/>
      <c r="X4" s="88"/>
      <c r="Y4" s="82" t="s">
        <v>71</v>
      </c>
      <c r="Z4" s="82"/>
      <c r="AA4" s="82"/>
      <c r="AB4" s="82"/>
      <c r="AC4" s="82"/>
      <c r="AD4" s="82"/>
      <c r="AE4" s="82"/>
      <c r="AF4" s="82"/>
      <c r="AG4" s="82"/>
      <c r="AH4" s="82"/>
      <c r="AI4" s="82"/>
      <c r="AJ4" s="82" t="s">
        <v>72</v>
      </c>
      <c r="AK4" s="82"/>
      <c r="AL4" s="82"/>
      <c r="AM4" s="82"/>
      <c r="AN4" s="82"/>
      <c r="AO4" s="82"/>
      <c r="AP4" s="82"/>
      <c r="AQ4" s="82"/>
      <c r="AR4" s="82"/>
      <c r="AS4" s="82"/>
      <c r="AT4" s="82"/>
      <c r="AU4" s="82" t="s">
        <v>73</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78</v>
      </c>
      <c r="CY4" s="82"/>
      <c r="CZ4" s="82"/>
      <c r="DA4" s="82"/>
      <c r="DB4" s="82"/>
      <c r="DC4" s="82"/>
      <c r="DD4" s="82"/>
      <c r="DE4" s="82"/>
      <c r="DF4" s="82"/>
      <c r="DG4" s="82"/>
      <c r="DH4" s="82"/>
      <c r="DI4" s="82" t="s">
        <v>79</v>
      </c>
      <c r="DJ4" s="82"/>
      <c r="DK4" s="82"/>
      <c r="DL4" s="82"/>
      <c r="DM4" s="82"/>
      <c r="DN4" s="82"/>
      <c r="DO4" s="82"/>
      <c r="DP4" s="82"/>
      <c r="DQ4" s="82"/>
      <c r="DR4" s="82"/>
      <c r="DS4" s="82"/>
      <c r="DT4" s="82" t="s">
        <v>80</v>
      </c>
      <c r="DU4" s="82"/>
      <c r="DV4" s="82"/>
      <c r="DW4" s="82"/>
      <c r="DX4" s="82"/>
      <c r="DY4" s="82"/>
      <c r="DZ4" s="82"/>
      <c r="EA4" s="82"/>
      <c r="EB4" s="82"/>
      <c r="EC4" s="82"/>
      <c r="ED4" s="82"/>
      <c r="EE4" s="82" t="s">
        <v>81</v>
      </c>
      <c r="EF4" s="82"/>
      <c r="EG4" s="82"/>
      <c r="EH4" s="82"/>
      <c r="EI4" s="82"/>
      <c r="EJ4" s="82"/>
      <c r="EK4" s="82"/>
      <c r="EL4" s="82"/>
      <c r="EM4" s="82"/>
      <c r="EN4" s="82"/>
      <c r="EO4" s="82"/>
    </row>
    <row r="5" spans="1:145">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c r="A6" s="28" t="s">
        <v>110</v>
      </c>
      <c r="B6" s="33">
        <f>B7</f>
        <v>2016</v>
      </c>
      <c r="C6" s="33">
        <f t="shared" ref="C6:X6" si="3">C7</f>
        <v>303046</v>
      </c>
      <c r="D6" s="33">
        <f t="shared" si="3"/>
        <v>47</v>
      </c>
      <c r="E6" s="33">
        <f t="shared" si="3"/>
        <v>17</v>
      </c>
      <c r="F6" s="33">
        <f t="shared" si="3"/>
        <v>5</v>
      </c>
      <c r="G6" s="33">
        <f t="shared" si="3"/>
        <v>0</v>
      </c>
      <c r="H6" s="33" t="str">
        <f t="shared" si="3"/>
        <v>和歌山県　紀美野町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5.65</v>
      </c>
      <c r="Q6" s="34">
        <f t="shared" si="3"/>
        <v>100</v>
      </c>
      <c r="R6" s="34">
        <f t="shared" si="3"/>
        <v>3880</v>
      </c>
      <c r="S6" s="34">
        <f t="shared" si="3"/>
        <v>9367</v>
      </c>
      <c r="T6" s="34">
        <f t="shared" si="3"/>
        <v>128.34</v>
      </c>
      <c r="U6" s="34">
        <f t="shared" si="3"/>
        <v>72.989999999999995</v>
      </c>
      <c r="V6" s="34">
        <f t="shared" si="3"/>
        <v>525</v>
      </c>
      <c r="W6" s="34">
        <f t="shared" si="3"/>
        <v>0.15</v>
      </c>
      <c r="X6" s="34">
        <f t="shared" si="3"/>
        <v>3500</v>
      </c>
      <c r="Y6" s="35">
        <f>IF(Y7="",NA(),Y7)</f>
        <v>97.52</v>
      </c>
      <c r="Z6" s="35">
        <f t="shared" ref="Z6:AH6" si="4">IF(Z7="",NA(),Z7)</f>
        <v>97.35</v>
      </c>
      <c r="AA6" s="35">
        <f t="shared" si="4"/>
        <v>97.27</v>
      </c>
      <c r="AB6" s="35">
        <f t="shared" si="4"/>
        <v>97.27</v>
      </c>
      <c r="AC6" s="35">
        <f t="shared" si="4"/>
        <v>96.93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367.31</v>
      </c>
      <c r="BG6" s="35">
        <f t="shared" ref="BG6:BO6" si="7">IF(BG7="",NA(),BG7)</f>
        <v>245.89</v>
      </c>
      <c r="BH6" s="35">
        <f t="shared" si="7"/>
        <v>218.69</v>
      </c>
      <c r="BI6" s="35">
        <f t="shared" si="7"/>
        <v>410.63</v>
      </c>
      <c r="BJ6" s="35">
        <f t="shared" si="7"/>
        <v>367.03</v>
      </c>
      <c r="BK6" s="35">
        <f t="shared" si="7"/>
        <v>1197.82</v>
      </c>
      <c r="BL6" s="35">
        <f t="shared" si="7"/>
        <v>1126.77</v>
      </c>
      <c r="BM6" s="35">
        <f t="shared" si="7"/>
        <v>1044.8</v>
      </c>
      <c r="BN6" s="35">
        <f t="shared" si="7"/>
        <v>1081.8</v>
      </c>
      <c r="BO6" s="35">
        <f t="shared" si="7"/>
        <v>974.93</v>
      </c>
      <c r="BP6" s="34" t="str">
        <f>IF(BP7="","",IF(BP7="-","【-】","【"&amp;SUBSTITUTE(TEXT(BP7,"#,##0.00"),"-","△")&amp;"】"))</f>
        <v>【914.53】</v>
      </c>
      <c r="BQ6" s="35">
        <f>IF(BQ7="",NA(),BQ7)</f>
        <v>47.24</v>
      </c>
      <c r="BR6" s="35">
        <f t="shared" ref="BR6:BZ6" si="8">IF(BR7="",NA(),BR7)</f>
        <v>47.72</v>
      </c>
      <c r="BS6" s="35">
        <f t="shared" si="8"/>
        <v>47.67</v>
      </c>
      <c r="BT6" s="35">
        <f t="shared" si="8"/>
        <v>47.06</v>
      </c>
      <c r="BU6" s="35">
        <f t="shared" si="8"/>
        <v>47.94</v>
      </c>
      <c r="BV6" s="35">
        <f t="shared" si="8"/>
        <v>51.03</v>
      </c>
      <c r="BW6" s="35">
        <f t="shared" si="8"/>
        <v>50.9</v>
      </c>
      <c r="BX6" s="35">
        <f t="shared" si="8"/>
        <v>50.82</v>
      </c>
      <c r="BY6" s="35">
        <f t="shared" si="8"/>
        <v>52.19</v>
      </c>
      <c r="BZ6" s="35">
        <f t="shared" si="8"/>
        <v>55.32</v>
      </c>
      <c r="CA6" s="34" t="str">
        <f>IF(CA7="","",IF(CA7="-","【-】","【"&amp;SUBSTITUTE(TEXT(CA7,"#,##0.00"),"-","△")&amp;"】"))</f>
        <v>【55.73】</v>
      </c>
      <c r="CB6" s="35">
        <f>IF(CB7="",NA(),CB7)</f>
        <v>297</v>
      </c>
      <c r="CC6" s="35">
        <f t="shared" ref="CC6:CK6" si="9">IF(CC7="",NA(),CC7)</f>
        <v>303.70999999999998</v>
      </c>
      <c r="CD6" s="35">
        <f t="shared" si="9"/>
        <v>313.63</v>
      </c>
      <c r="CE6" s="35">
        <f t="shared" si="9"/>
        <v>319.01</v>
      </c>
      <c r="CF6" s="35">
        <f t="shared" si="9"/>
        <v>306.37</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68.069999999999993</v>
      </c>
      <c r="CN6" s="35">
        <f t="shared" ref="CN6:CV6" si="10">IF(CN7="",NA(),CN7)</f>
        <v>65.97</v>
      </c>
      <c r="CO6" s="35">
        <f t="shared" si="10"/>
        <v>65.55</v>
      </c>
      <c r="CP6" s="35">
        <f t="shared" si="10"/>
        <v>65.55</v>
      </c>
      <c r="CQ6" s="35">
        <f t="shared" si="10"/>
        <v>66.39</v>
      </c>
      <c r="CR6" s="35">
        <f t="shared" si="10"/>
        <v>54.74</v>
      </c>
      <c r="CS6" s="35">
        <f t="shared" si="10"/>
        <v>53.78</v>
      </c>
      <c r="CT6" s="35">
        <f t="shared" si="10"/>
        <v>53.24</v>
      </c>
      <c r="CU6" s="35">
        <f t="shared" si="10"/>
        <v>52.31</v>
      </c>
      <c r="CV6" s="35">
        <f t="shared" si="10"/>
        <v>60.65</v>
      </c>
      <c r="CW6" s="34" t="str">
        <f>IF(CW7="","",IF(CW7="-","【-】","【"&amp;SUBSTITUTE(TEXT(CW7,"#,##0.00"),"-","△")&amp;"】"))</f>
        <v>【59.15】</v>
      </c>
      <c r="CX6" s="35">
        <f>IF(CX7="",NA(),CX7)</f>
        <v>95.74</v>
      </c>
      <c r="CY6" s="35">
        <f t="shared" ref="CY6:DG6" si="11">IF(CY7="",NA(),CY7)</f>
        <v>95.56</v>
      </c>
      <c r="CZ6" s="35">
        <f t="shared" si="11"/>
        <v>96.07</v>
      </c>
      <c r="DA6" s="35">
        <f t="shared" si="11"/>
        <v>96.72</v>
      </c>
      <c r="DB6" s="35">
        <f t="shared" si="11"/>
        <v>96.95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303046</v>
      </c>
      <c r="D7" s="37">
        <v>47</v>
      </c>
      <c r="E7" s="37">
        <v>17</v>
      </c>
      <c r="F7" s="37">
        <v>5</v>
      </c>
      <c r="G7" s="37">
        <v>0</v>
      </c>
      <c r="H7" s="37" t="s">
        <v>111</v>
      </c>
      <c r="I7" s="37" t="s">
        <v>112</v>
      </c>
      <c r="J7" s="37" t="s">
        <v>113</v>
      </c>
      <c r="K7" s="37" t="s">
        <v>114</v>
      </c>
      <c r="L7" s="37" t="s">
        <v>115</v>
      </c>
      <c r="M7" s="37"/>
      <c r="N7" s="38" t="s">
        <v>116</v>
      </c>
      <c r="O7" s="38" t="s">
        <v>117</v>
      </c>
      <c r="P7" s="38">
        <v>5.65</v>
      </c>
      <c r="Q7" s="38">
        <v>100</v>
      </c>
      <c r="R7" s="38">
        <v>3880</v>
      </c>
      <c r="S7" s="38">
        <v>9367</v>
      </c>
      <c r="T7" s="38">
        <v>128.34</v>
      </c>
      <c r="U7" s="38">
        <v>72.989999999999995</v>
      </c>
      <c r="V7" s="38">
        <v>525</v>
      </c>
      <c r="W7" s="38">
        <v>0.15</v>
      </c>
      <c r="X7" s="38">
        <v>3500</v>
      </c>
      <c r="Y7" s="38">
        <v>97.52</v>
      </c>
      <c r="Z7" s="38">
        <v>97.35</v>
      </c>
      <c r="AA7" s="38">
        <v>97.27</v>
      </c>
      <c r="AB7" s="38">
        <v>97.27</v>
      </c>
      <c r="AC7" s="38">
        <v>96.93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367.31</v>
      </c>
      <c r="BG7" s="38">
        <v>245.89</v>
      </c>
      <c r="BH7" s="38">
        <v>218.69</v>
      </c>
      <c r="BI7" s="38">
        <v>410.63</v>
      </c>
      <c r="BJ7" s="38">
        <v>367.03</v>
      </c>
      <c r="BK7" s="38">
        <v>1197.82</v>
      </c>
      <c r="BL7" s="38">
        <v>1126.77</v>
      </c>
      <c r="BM7" s="38">
        <v>1044.8</v>
      </c>
      <c r="BN7" s="38">
        <v>1081.8</v>
      </c>
      <c r="BO7" s="38">
        <v>974.93</v>
      </c>
      <c r="BP7" s="38">
        <v>914.53</v>
      </c>
      <c r="BQ7" s="38">
        <v>47.24</v>
      </c>
      <c r="BR7" s="38">
        <v>47.72</v>
      </c>
      <c r="BS7" s="38">
        <v>47.67</v>
      </c>
      <c r="BT7" s="38">
        <v>47.06</v>
      </c>
      <c r="BU7" s="38">
        <v>47.94</v>
      </c>
      <c r="BV7" s="38">
        <v>51.03</v>
      </c>
      <c r="BW7" s="38">
        <v>50.9</v>
      </c>
      <c r="BX7" s="38">
        <v>50.82</v>
      </c>
      <c r="BY7" s="38">
        <v>52.19</v>
      </c>
      <c r="BZ7" s="38">
        <v>55.32</v>
      </c>
      <c r="CA7" s="38">
        <v>55.73</v>
      </c>
      <c r="CB7" s="38">
        <v>297</v>
      </c>
      <c r="CC7" s="38">
        <v>303.70999999999998</v>
      </c>
      <c r="CD7" s="38">
        <v>313.63</v>
      </c>
      <c r="CE7" s="38">
        <v>319.01</v>
      </c>
      <c r="CF7" s="38">
        <v>306.37</v>
      </c>
      <c r="CG7" s="38">
        <v>289.60000000000002</v>
      </c>
      <c r="CH7" s="38">
        <v>293.27</v>
      </c>
      <c r="CI7" s="38">
        <v>300.52</v>
      </c>
      <c r="CJ7" s="38">
        <v>296.14</v>
      </c>
      <c r="CK7" s="38">
        <v>283.17</v>
      </c>
      <c r="CL7" s="38">
        <v>276.77999999999997</v>
      </c>
      <c r="CM7" s="38">
        <v>68.069999999999993</v>
      </c>
      <c r="CN7" s="38">
        <v>65.97</v>
      </c>
      <c r="CO7" s="38">
        <v>65.55</v>
      </c>
      <c r="CP7" s="38">
        <v>65.55</v>
      </c>
      <c r="CQ7" s="38">
        <v>66.39</v>
      </c>
      <c r="CR7" s="38">
        <v>54.74</v>
      </c>
      <c r="CS7" s="38">
        <v>53.78</v>
      </c>
      <c r="CT7" s="38">
        <v>53.24</v>
      </c>
      <c r="CU7" s="38">
        <v>52.31</v>
      </c>
      <c r="CV7" s="38">
        <v>60.65</v>
      </c>
      <c r="CW7" s="38">
        <v>59.15</v>
      </c>
      <c r="CX7" s="38">
        <v>95.74</v>
      </c>
      <c r="CY7" s="38">
        <v>95.56</v>
      </c>
      <c r="CZ7" s="38">
        <v>96.07</v>
      </c>
      <c r="DA7" s="38">
        <v>96.72</v>
      </c>
      <c r="DB7" s="38">
        <v>96.95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H29010</cp:lastModifiedBy>
  <cp:lastPrinted>2018-02-14T08:43:50Z</cp:lastPrinted>
  <dcterms:created xsi:type="dcterms:W3CDTF">2017-12-25T02:31:08Z</dcterms:created>
  <dcterms:modified xsi:type="dcterms:W3CDTF">2018-02-14T08:43:51Z</dcterms:modified>
  <cp:category/>
</cp:coreProperties>
</file>