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P10" i="4" s="1"/>
  <c r="O6" i="5"/>
  <c r="N6" i="5"/>
  <c r="M6" i="5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<sst xmlns="http://schemas.openxmlformats.org/spreadsheetml/2006/main" count="240" uniqueCount="125">
  <si>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</si>
  <si>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</si>
  <si>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</si>
  <si>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</si>
  <si>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</si>
  <si>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</si>
  <si>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</si>
  <si>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</si>
  <si>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</si>
  <si>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</si>
  <si>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</si>
  <si>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</si>
  <si>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</si>
  <si>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</si>
  <si>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</si>
  <si>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</si>
  <si>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</si>
  <si>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</si>
  <si>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</si>
  <si>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</si>
  <si>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</si>
  <si>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</si>
  <si>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</si>
  <si>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</si>
  <si>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</si>
  <si>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</si>
  <si>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</si>
  <si>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</si>
  <si>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</si>
  <si>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</si>
  <si>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</si>
  <si>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</si>
  <si>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</si>
  <si>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</si>
  <si>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</si>
  <si>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</si>
  <si>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</si>
  <si>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</si>
  <si>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</si>
  <si>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</si>
  <si>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</si>
  <si>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</si>
  <si>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</si>
  <si>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</si>
  <si>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</si>
  <si>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</si>
  <si>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</si>
  <si>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</si>
  <si>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</si>
  <si>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</si>
  <si>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</si>
  <si>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</si>
  <si>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</si>
  <si>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</si>
  <si>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</si>
  <si>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</si>
  <si>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</si>
  <si>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</si>
  <si>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</si>
  <si>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</si>
  <si>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</si>
  <si>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</si>
  <si>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</si>
  <si>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</si>
  <si>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</si>
  <si>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</si>
  <si>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</si>
  <si>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</si>
  <si>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</si>
  <si>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</si>
  <si>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</si>
  <si>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</si>
  <si>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</si>
  <si>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</si>
  <si>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</si>
  <si>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</si>
  <si>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</si>
  <si>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</si>
  <si>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</si>
  <si>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</si>
  <si>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</si>
  <si>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</si>
  <si>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</si>
  <si>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</si>
  <si>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</si>
  <si>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</si>
  <si>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</si>
  <si>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</si>
  <si>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</si>
  <si>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</si>
  <si>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</si>
  <si>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</si>
  <si>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</si>
  <si>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</si>
  <si>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</si>
  <si>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</si>
  <si>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</si>
  <si>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</si>
  <si>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</si>
  <si>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</si>
  <si>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</si>
  <si>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</si>
  <si>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</si>
  <si>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</si>
  <si>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</si>
  <si>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</si>
  <si>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</si>
  <si>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</si>
  <si>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</si>
  <si>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和歌山県　御坊市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</si>
  <si>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</si>
  <si>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</si>
  <si>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</si>
  <si>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</si>
  <si>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</si>
  <si>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</si>
  <si>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</si>
  <si>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</si>
  <si>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</si>
  <si>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</si>
  <si>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</si>
  <si>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塩屋処理区において、現在管渠の整備工事中である。経営の健全性の指標のうち、企業債残高対事業規模比率については、地方債の借入により類似団体と比較して大きくなっている。また、効率性の指標のうち、経費回収率や水洗化率については、接続戸数が少なく、類似団体と比較して、大きく下回っている。</t>
    <phoneticPr fontId="4"/>
  </si>
  <si>
    <t>　供用開始から間がないため、老朽化による管渠の更新は行っていない。今後、老朽化の状況を踏まえ、計画を立てて取り組んでいく必要がある。</t>
    <phoneticPr fontId="4"/>
  </si>
  <si>
    <t>　経営改善について、今後も接続啓発に努め、接続率を上げ、経営の効率性の向上を目指すとともに、維持管理費用の削減や投資の効率化を踏まえた、計画的な管渠整備を行っていく必要がある。</t>
    <rPh sb="13" eb="15">
      <t>セツゾク</t>
    </rPh>
    <rPh sb="15" eb="17">
      <t>ケイハツ</t>
    </rPh>
    <rPh sb="18" eb="19">
      <t>ツト</t>
    </rPh>
    <rPh sb="21" eb="23">
      <t>セツゾク</t>
    </rPh>
    <rPh sb="23" eb="24">
      <t>リツ</t>
    </rPh>
    <rPh sb="25" eb="26">
      <t>ア</t>
    </rPh>
    <rPh sb="46" eb="48">
      <t>イジ</t>
    </rPh>
    <rPh sb="48" eb="50">
      <t>カンリ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</si>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</sst>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81792"/>
        <c:axId val="96092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0.26</c:v>
                </c:pt>
                <c:pt idx="4">
                  <c:v>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81792"/>
        <c:axId val="96092160"/>
      </c:lineChart>
      <c:dateAx>
        <c:axId val="96081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092160"/>
        <c:crosses val="autoZero"/>
        <c:auto val="1"/>
        <c:lblOffset val="100"/>
        <c:baseTimeUnit val="years"/>
      </c:dateAx>
      <c:valAx>
        <c:axId val="96092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081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1.85</c:v>
                </c:pt>
                <c:pt idx="1">
                  <c:v>2.38</c:v>
                </c:pt>
                <c:pt idx="2">
                  <c:v>3.23</c:v>
                </c:pt>
                <c:pt idx="3">
                  <c:v>4.6900000000000004</c:v>
                </c:pt>
                <c:pt idx="4">
                  <c:v>5.38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80960"/>
        <c:axId val="100303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36.67</c:v>
                </c:pt>
                <c:pt idx="1">
                  <c:v>36.200000000000003</c:v>
                </c:pt>
                <c:pt idx="2">
                  <c:v>34.74</c:v>
                </c:pt>
                <c:pt idx="3">
                  <c:v>36.65</c:v>
                </c:pt>
                <c:pt idx="4">
                  <c:v>37.72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80960"/>
        <c:axId val="100303616"/>
      </c:lineChart>
      <c:dateAx>
        <c:axId val="100280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303616"/>
        <c:crosses val="autoZero"/>
        <c:auto val="1"/>
        <c:lblOffset val="100"/>
        <c:baseTimeUnit val="years"/>
      </c:dateAx>
      <c:valAx>
        <c:axId val="100303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80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20</c:v>
                </c:pt>
                <c:pt idx="1">
                  <c:v>23.4</c:v>
                </c:pt>
                <c:pt idx="2">
                  <c:v>23.13</c:v>
                </c:pt>
                <c:pt idx="3">
                  <c:v>27.01</c:v>
                </c:pt>
                <c:pt idx="4">
                  <c:v>25.94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12352"/>
        <c:axId val="100614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71.239999999999995</c:v>
                </c:pt>
                <c:pt idx="1">
                  <c:v>71.069999999999993</c:v>
                </c:pt>
                <c:pt idx="2">
                  <c:v>70.14</c:v>
                </c:pt>
                <c:pt idx="3">
                  <c:v>68.83</c:v>
                </c:pt>
                <c:pt idx="4">
                  <c:v>68.459999999999994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12352"/>
        <c:axId val="100614528"/>
      </c:lineChart>
      <c:dateAx>
        <c:axId val="100612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614528"/>
        <c:crosses val="autoZero"/>
        <c:auto val="1"/>
        <c:lblOffset val="100"/>
        <c:baseTimeUnit val="years"/>
      </c:dateAx>
      <c:valAx>
        <c:axId val="100614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612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81.849999999999994</c:v>
                </c:pt>
                <c:pt idx="1">
                  <c:v>78.38</c:v>
                </c:pt>
                <c:pt idx="2">
                  <c:v>65.89</c:v>
                </c:pt>
                <c:pt idx="3">
                  <c:v>57.26</c:v>
                </c:pt>
                <c:pt idx="4">
                  <c:v>48.79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22368"/>
        <c:axId val="9612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22368"/>
        <c:axId val="96124288"/>
      </c:lineChart>
      <c:dateAx>
        <c:axId val="96122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124288"/>
        <c:crosses val="autoZero"/>
        <c:auto val="1"/>
        <c:lblOffset val="100"/>
        <c:baseTimeUnit val="years"/>
      </c:dateAx>
      <c:valAx>
        <c:axId val="96124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122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16320"/>
        <c:axId val="9741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16320"/>
        <c:axId val="97418240"/>
      </c:lineChart>
      <c:dateAx>
        <c:axId val="9741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418240"/>
        <c:crosses val="autoZero"/>
        <c:auto val="1"/>
        <c:lblOffset val="100"/>
        <c:baseTimeUnit val="years"/>
      </c:dateAx>
      <c:valAx>
        <c:axId val="9741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41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48704"/>
        <c:axId val="97450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48704"/>
        <c:axId val="97450624"/>
      </c:lineChart>
      <c:dateAx>
        <c:axId val="97448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450624"/>
        <c:crosses val="autoZero"/>
        <c:auto val="1"/>
        <c:lblOffset val="100"/>
        <c:baseTimeUnit val="years"/>
      </c:dateAx>
      <c:valAx>
        <c:axId val="97450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448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55680"/>
        <c:axId val="100057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5680"/>
        <c:axId val="100057856"/>
      </c:lineChart>
      <c:dateAx>
        <c:axId val="100055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057856"/>
        <c:crosses val="autoZero"/>
        <c:auto val="1"/>
        <c:lblOffset val="100"/>
        <c:baseTimeUnit val="years"/>
      </c:dateAx>
      <c:valAx>
        <c:axId val="100057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055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92160"/>
        <c:axId val="100102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2160"/>
        <c:axId val="100102528"/>
      </c:lineChart>
      <c:dateAx>
        <c:axId val="100092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102528"/>
        <c:crosses val="autoZero"/>
        <c:auto val="1"/>
        <c:lblOffset val="100"/>
        <c:baseTimeUnit val="years"/>
      </c:dateAx>
      <c:valAx>
        <c:axId val="100102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092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52897.7</c:v>
                </c:pt>
                <c:pt idx="1">
                  <c:v>46607.14</c:v>
                </c:pt>
                <c:pt idx="2">
                  <c:v>32701.55</c:v>
                </c:pt>
                <c:pt idx="3">
                  <c:v>2205.88</c:v>
                </c:pt>
                <c:pt idx="4">
                  <c:v>3583.48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24544"/>
        <c:axId val="10013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1716.82</c:v>
                </c:pt>
                <c:pt idx="1">
                  <c:v>1554.05</c:v>
                </c:pt>
                <c:pt idx="2">
                  <c:v>1671.86</c:v>
                </c:pt>
                <c:pt idx="3">
                  <c:v>1673.47</c:v>
                </c:pt>
                <c:pt idx="4">
                  <c:v>1592.72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4544"/>
        <c:axId val="100139008"/>
      </c:lineChart>
      <c:dateAx>
        <c:axId val="100124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139008"/>
        <c:crosses val="autoZero"/>
        <c:auto val="1"/>
        <c:lblOffset val="100"/>
        <c:baseTimeUnit val="years"/>
      </c:dateAx>
      <c:valAx>
        <c:axId val="10013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124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5.25</c:v>
                </c:pt>
                <c:pt idx="1">
                  <c:v>6.66</c:v>
                </c:pt>
                <c:pt idx="2">
                  <c:v>8.0299999999999994</c:v>
                </c:pt>
                <c:pt idx="3">
                  <c:v>10.37</c:v>
                </c:pt>
                <c:pt idx="4">
                  <c:v>9.9700000000000006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65120"/>
        <c:axId val="100167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51.73</c:v>
                </c:pt>
                <c:pt idx="1">
                  <c:v>53.01</c:v>
                </c:pt>
                <c:pt idx="2">
                  <c:v>50.54</c:v>
                </c:pt>
                <c:pt idx="3">
                  <c:v>49.22</c:v>
                </c:pt>
                <c:pt idx="4">
                  <c:v>53.7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5120"/>
        <c:axId val="100167040"/>
      </c:lineChart>
      <c:dateAx>
        <c:axId val="100165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167040"/>
        <c:crosses val="autoZero"/>
        <c:auto val="1"/>
        <c:lblOffset val="100"/>
        <c:baseTimeUnit val="years"/>
      </c:dateAx>
      <c:valAx>
        <c:axId val="100167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165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2336.2399999999998</c:v>
                </c:pt>
                <c:pt idx="1">
                  <c:v>2025.91</c:v>
                </c:pt>
                <c:pt idx="2">
                  <c:v>1724.96</c:v>
                </c:pt>
                <c:pt idx="3">
                  <c:v>1405.51</c:v>
                </c:pt>
                <c:pt idx="4">
                  <c:v>1473.74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83040"/>
        <c:axId val="100197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310.47000000000003</c:v>
                </c:pt>
                <c:pt idx="1">
                  <c:v>299.39</c:v>
                </c:pt>
                <c:pt idx="2">
                  <c:v>320.36</c:v>
                </c:pt>
                <c:pt idx="3">
                  <c:v>332.02</c:v>
                </c:pt>
                <c:pt idx="4">
                  <c:v>300.35000000000002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83040"/>
        <c:axId val="100197504"/>
      </c:lineChart>
      <c:dateAx>
        <c:axId val="100183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197504"/>
        <c:crosses val="autoZero"/>
        <c:auto val="1"/>
        <c:lblOffset val="100"/>
        <c:baseTimeUnit val="years"/>
      </c:dateAx>
      <c:valAx>
        <c:axId val="100197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183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AK11" sqref="AK11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和歌山県　御坊市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D3</v>
      </c>
      <c r="X8" s="48"/>
      <c r="Y8" s="48"/>
      <c r="Z8" s="48"/>
      <c r="AA8" s="48"/>
      <c r="AB8" s="48"/>
      <c r="AC8" s="48"/>
      <c r="AD8" s="49" t="s">
        <v>124</v>
      </c>
      <c r="AE8" s="49"/>
      <c r="AF8" s="49"/>
      <c r="AG8" s="49"/>
      <c r="AH8" s="49"/>
      <c r="AI8" s="49"/>
      <c r="AJ8" s="49"/>
      <c r="AK8" s="4"/>
      <c r="AL8" s="50">
        <f>データ!S6</f>
        <v>24279</v>
      </c>
      <c r="AM8" s="50"/>
      <c r="AN8" s="50"/>
      <c r="AO8" s="50"/>
      <c r="AP8" s="50"/>
      <c r="AQ8" s="50"/>
      <c r="AR8" s="50"/>
      <c r="AS8" s="50"/>
      <c r="AT8" s="45">
        <f>データ!T6</f>
        <v>43.91</v>
      </c>
      <c r="AU8" s="45"/>
      <c r="AV8" s="45"/>
      <c r="AW8" s="45"/>
      <c r="AX8" s="45"/>
      <c r="AY8" s="45"/>
      <c r="AZ8" s="45"/>
      <c r="BA8" s="45"/>
      <c r="BB8" s="45">
        <f>データ!U6</f>
        <v>552.92999999999995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4.4000000000000004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3132</v>
      </c>
      <c r="AE10" s="50"/>
      <c r="AF10" s="50"/>
      <c r="AG10" s="50"/>
      <c r="AH10" s="50"/>
      <c r="AI10" s="50"/>
      <c r="AJ10" s="50"/>
      <c r="AK10" s="2"/>
      <c r="AL10" s="50">
        <f>データ!V6</f>
        <v>1060</v>
      </c>
      <c r="AM10" s="50"/>
      <c r="AN10" s="50"/>
      <c r="AO10" s="50"/>
      <c r="AP10" s="50"/>
      <c r="AQ10" s="50"/>
      <c r="AR10" s="50"/>
      <c r="AS10" s="50"/>
      <c r="AT10" s="45">
        <f>データ!W6</f>
        <v>0.28999999999999998</v>
      </c>
      <c r="AU10" s="45"/>
      <c r="AV10" s="45"/>
      <c r="AW10" s="45"/>
      <c r="AX10" s="45"/>
      <c r="AY10" s="45"/>
      <c r="AZ10" s="45"/>
      <c r="BA10" s="45"/>
      <c r="BB10" s="45">
        <f>データ!X6</f>
        <v>3655.17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121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122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123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【1,348.09】</v>
      </c>
      <c r="I86" s="26" t="str">
        <f>データ!CA6</f>
        <v>【69.80】</v>
      </c>
      <c r="J86" s="26" t="str">
        <f>データ!CL6</f>
        <v>【232.54】</v>
      </c>
      <c r="K86" s="26" t="str">
        <f>データ!CW6</f>
        <v>【42.17】</v>
      </c>
      <c r="L86" s="26" t="str">
        <f>データ!DH6</f>
        <v>【82.30】</v>
      </c>
      <c r="M86" s="26" t="s">
        <v>55</v>
      </c>
      <c r="N86" s="26" t="s">
        <v>55</v>
      </c>
      <c r="O86" s="26" t="str">
        <f>データ!EO6</f>
        <v>【0.09】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302058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和歌山県　御坊市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4.4000000000000004</v>
      </c>
      <c r="Q6" s="34">
        <f t="shared" si="3"/>
        <v>100</v>
      </c>
      <c r="R6" s="34">
        <f t="shared" si="3"/>
        <v>3132</v>
      </c>
      <c r="S6" s="34">
        <f t="shared" si="3"/>
        <v>24279</v>
      </c>
      <c r="T6" s="34">
        <f t="shared" si="3"/>
        <v>43.91</v>
      </c>
      <c r="U6" s="34">
        <f t="shared" si="3"/>
        <v>552.92999999999995</v>
      </c>
      <c r="V6" s="34">
        <f t="shared" si="3"/>
        <v>1060</v>
      </c>
      <c r="W6" s="34">
        <f t="shared" si="3"/>
        <v>0.28999999999999998</v>
      </c>
      <c r="X6" s="34">
        <f t="shared" si="3"/>
        <v>3655.17</v>
      </c>
      <c r="Y6" s="35">
        <f>IF(Y7="",NA(),Y7)</f>
        <v>81.849999999999994</v>
      </c>
      <c r="Z6" s="35">
        <f t="shared" ref="Z6:AH6" si="4">IF(Z7="",NA(),Z7)</f>
        <v>78.38</v>
      </c>
      <c r="AA6" s="35">
        <f t="shared" si="4"/>
        <v>65.89</v>
      </c>
      <c r="AB6" s="35">
        <f t="shared" si="4"/>
        <v>57.26</v>
      </c>
      <c r="AC6" s="35">
        <f t="shared" si="4"/>
        <v>48.79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52897.7</v>
      </c>
      <c r="BG6" s="35">
        <f t="shared" ref="BG6:BO6" si="7">IF(BG7="",NA(),BG7)</f>
        <v>46607.14</v>
      </c>
      <c r="BH6" s="35">
        <f t="shared" si="7"/>
        <v>32701.55</v>
      </c>
      <c r="BI6" s="35">
        <f t="shared" si="7"/>
        <v>2205.88</v>
      </c>
      <c r="BJ6" s="35">
        <f t="shared" si="7"/>
        <v>3583.48</v>
      </c>
      <c r="BK6" s="35">
        <f t="shared" si="7"/>
        <v>1716.82</v>
      </c>
      <c r="BL6" s="35">
        <f t="shared" si="7"/>
        <v>1554.05</v>
      </c>
      <c r="BM6" s="35">
        <f t="shared" si="7"/>
        <v>1671.86</v>
      </c>
      <c r="BN6" s="35">
        <f t="shared" si="7"/>
        <v>1673.47</v>
      </c>
      <c r="BO6" s="35">
        <f t="shared" si="7"/>
        <v>1592.72</v>
      </c>
      <c r="BP6" s="34" t="str">
        <f>IF(BP7="","",IF(BP7="-","【-】","【"&amp;SUBSTITUTE(TEXT(BP7,"#,##0.00"),"-","△")&amp;"】"))</f>
        <v>【1,348.09】</v>
      </c>
      <c r="BQ6" s="35">
        <f>IF(BQ7="",NA(),BQ7)</f>
        <v>5.25</v>
      </c>
      <c r="BR6" s="35">
        <f t="shared" ref="BR6:BZ6" si="8">IF(BR7="",NA(),BR7)</f>
        <v>6.66</v>
      </c>
      <c r="BS6" s="35">
        <f t="shared" si="8"/>
        <v>8.0299999999999994</v>
      </c>
      <c r="BT6" s="35">
        <f t="shared" si="8"/>
        <v>10.37</v>
      </c>
      <c r="BU6" s="35">
        <f t="shared" si="8"/>
        <v>9.9700000000000006</v>
      </c>
      <c r="BV6" s="35">
        <f t="shared" si="8"/>
        <v>51.73</v>
      </c>
      <c r="BW6" s="35">
        <f t="shared" si="8"/>
        <v>53.01</v>
      </c>
      <c r="BX6" s="35">
        <f t="shared" si="8"/>
        <v>50.54</v>
      </c>
      <c r="BY6" s="35">
        <f t="shared" si="8"/>
        <v>49.22</v>
      </c>
      <c r="BZ6" s="35">
        <f t="shared" si="8"/>
        <v>53.7</v>
      </c>
      <c r="CA6" s="34" t="str">
        <f>IF(CA7="","",IF(CA7="-","【-】","【"&amp;SUBSTITUTE(TEXT(CA7,"#,##0.00"),"-","△")&amp;"】"))</f>
        <v>【69.80】</v>
      </c>
      <c r="CB6" s="35">
        <f>IF(CB7="",NA(),CB7)</f>
        <v>2336.2399999999998</v>
      </c>
      <c r="CC6" s="35">
        <f t="shared" ref="CC6:CK6" si="9">IF(CC7="",NA(),CC7)</f>
        <v>2025.91</v>
      </c>
      <c r="CD6" s="35">
        <f t="shared" si="9"/>
        <v>1724.96</v>
      </c>
      <c r="CE6" s="35">
        <f t="shared" si="9"/>
        <v>1405.51</v>
      </c>
      <c r="CF6" s="35">
        <f t="shared" si="9"/>
        <v>1473.74</v>
      </c>
      <c r="CG6" s="35">
        <f t="shared" si="9"/>
        <v>310.47000000000003</v>
      </c>
      <c r="CH6" s="35">
        <f t="shared" si="9"/>
        <v>299.39</v>
      </c>
      <c r="CI6" s="35">
        <f t="shared" si="9"/>
        <v>320.36</v>
      </c>
      <c r="CJ6" s="35">
        <f t="shared" si="9"/>
        <v>332.02</v>
      </c>
      <c r="CK6" s="35">
        <f t="shared" si="9"/>
        <v>300.35000000000002</v>
      </c>
      <c r="CL6" s="34" t="str">
        <f>IF(CL7="","",IF(CL7="-","【-】","【"&amp;SUBSTITUTE(TEXT(CL7,"#,##0.00"),"-","△")&amp;"】"))</f>
        <v>【232.54】</v>
      </c>
      <c r="CM6" s="35">
        <f>IF(CM7="",NA(),CM7)</f>
        <v>1.85</v>
      </c>
      <c r="CN6" s="35">
        <f t="shared" ref="CN6:CV6" si="10">IF(CN7="",NA(),CN7)</f>
        <v>2.38</v>
      </c>
      <c r="CO6" s="35">
        <f t="shared" si="10"/>
        <v>3.23</v>
      </c>
      <c r="CP6" s="35">
        <f t="shared" si="10"/>
        <v>4.6900000000000004</v>
      </c>
      <c r="CQ6" s="35">
        <f t="shared" si="10"/>
        <v>5.38</v>
      </c>
      <c r="CR6" s="35">
        <f t="shared" si="10"/>
        <v>36.67</v>
      </c>
      <c r="CS6" s="35">
        <f t="shared" si="10"/>
        <v>36.200000000000003</v>
      </c>
      <c r="CT6" s="35">
        <f t="shared" si="10"/>
        <v>34.74</v>
      </c>
      <c r="CU6" s="35">
        <f t="shared" si="10"/>
        <v>36.65</v>
      </c>
      <c r="CV6" s="35">
        <f t="shared" si="10"/>
        <v>37.72</v>
      </c>
      <c r="CW6" s="34" t="str">
        <f>IF(CW7="","",IF(CW7="-","【-】","【"&amp;SUBSTITUTE(TEXT(CW7,"#,##0.00"),"-","△")&amp;"】"))</f>
        <v>【42.17】</v>
      </c>
      <c r="CX6" s="35">
        <f>IF(CX7="",NA(),CX7)</f>
        <v>20</v>
      </c>
      <c r="CY6" s="35">
        <f t="shared" ref="CY6:DG6" si="11">IF(CY7="",NA(),CY7)</f>
        <v>23.4</v>
      </c>
      <c r="CZ6" s="35">
        <f t="shared" si="11"/>
        <v>23.13</v>
      </c>
      <c r="DA6" s="35">
        <f t="shared" si="11"/>
        <v>27.01</v>
      </c>
      <c r="DB6" s="35">
        <f t="shared" si="11"/>
        <v>25.94</v>
      </c>
      <c r="DC6" s="35">
        <f t="shared" si="11"/>
        <v>71.239999999999995</v>
      </c>
      <c r="DD6" s="35">
        <f t="shared" si="11"/>
        <v>71.069999999999993</v>
      </c>
      <c r="DE6" s="35">
        <f t="shared" si="11"/>
        <v>70.14</v>
      </c>
      <c r="DF6" s="35">
        <f t="shared" si="11"/>
        <v>68.83</v>
      </c>
      <c r="DG6" s="35">
        <f t="shared" si="11"/>
        <v>68.459999999999994</v>
      </c>
      <c r="DH6" s="34" t="str">
        <f>IF(DH7="","",IF(DH7="-","【-】","【"&amp;SUBSTITUTE(TEXT(DH7,"#,##0.00"),"-","△")&amp;"】"))</f>
        <v>【82.30】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0.05</v>
      </c>
      <c r="EK6" s="35">
        <f t="shared" si="14"/>
        <v>7.0000000000000007E-2</v>
      </c>
      <c r="EL6" s="35">
        <f t="shared" si="14"/>
        <v>0.08</v>
      </c>
      <c r="EM6" s="35">
        <f t="shared" si="14"/>
        <v>0.26</v>
      </c>
      <c r="EN6" s="35">
        <f t="shared" si="14"/>
        <v>0.13</v>
      </c>
      <c r="EO6" s="34" t="str">
        <f>IF(EO7="","",IF(EO7="-","【-】","【"&amp;SUBSTITUTE(TEXT(EO7,"#,##0.00"),"-","△")&amp;"】"))</f>
        <v>【0.09】</v>
      </c>
    </row>
    <row r="7" spans="1:145" s="36" customFormat="1">
      <c r="A7" s="28"/>
      <c r="B7" s="37">
        <v>2016</v>
      </c>
      <c r="C7" s="37">
        <v>302058</v>
      </c>
      <c r="D7" s="37">
        <v>47</v>
      </c>
      <c r="E7" s="37">
        <v>17</v>
      </c>
      <c r="F7" s="37">
        <v>4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4.4000000000000004</v>
      </c>
      <c r="Q7" s="38">
        <v>100</v>
      </c>
      <c r="R7" s="38">
        <v>3132</v>
      </c>
      <c r="S7" s="38">
        <v>24279</v>
      </c>
      <c r="T7" s="38">
        <v>43.91</v>
      </c>
      <c r="U7" s="38">
        <v>552.92999999999995</v>
      </c>
      <c r="V7" s="38">
        <v>1060</v>
      </c>
      <c r="W7" s="38">
        <v>0.28999999999999998</v>
      </c>
      <c r="X7" s="38">
        <v>3655.17</v>
      </c>
      <c r="Y7" s="38">
        <v>81.849999999999994</v>
      </c>
      <c r="Z7" s="38">
        <v>78.38</v>
      </c>
      <c r="AA7" s="38">
        <v>65.89</v>
      </c>
      <c r="AB7" s="38">
        <v>57.26</v>
      </c>
      <c r="AC7" s="38">
        <v>48.79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52897.7</v>
      </c>
      <c r="BG7" s="38">
        <v>46607.14</v>
      </c>
      <c r="BH7" s="38">
        <v>32701.55</v>
      </c>
      <c r="BI7" s="38">
        <v>2205.88</v>
      </c>
      <c r="BJ7" s="38">
        <v>3583.48</v>
      </c>
      <c r="BK7" s="38">
        <v>1716.82</v>
      </c>
      <c r="BL7" s="38">
        <v>1554.05</v>
      </c>
      <c r="BM7" s="38">
        <v>1671.86</v>
      </c>
      <c r="BN7" s="38">
        <v>1673.47</v>
      </c>
      <c r="BO7" s="38">
        <v>1592.72</v>
      </c>
      <c r="BP7" s="38">
        <v>1348.09</v>
      </c>
      <c r="BQ7" s="38">
        <v>5.25</v>
      </c>
      <c r="BR7" s="38">
        <v>6.66</v>
      </c>
      <c r="BS7" s="38">
        <v>8.0299999999999994</v>
      </c>
      <c r="BT7" s="38">
        <v>10.37</v>
      </c>
      <c r="BU7" s="38">
        <v>9.9700000000000006</v>
      </c>
      <c r="BV7" s="38">
        <v>51.73</v>
      </c>
      <c r="BW7" s="38">
        <v>53.01</v>
      </c>
      <c r="BX7" s="38">
        <v>50.54</v>
      </c>
      <c r="BY7" s="38">
        <v>49.22</v>
      </c>
      <c r="BZ7" s="38">
        <v>53.7</v>
      </c>
      <c r="CA7" s="38">
        <v>69.8</v>
      </c>
      <c r="CB7" s="38">
        <v>2336.2399999999998</v>
      </c>
      <c r="CC7" s="38">
        <v>2025.91</v>
      </c>
      <c r="CD7" s="38">
        <v>1724.96</v>
      </c>
      <c r="CE7" s="38">
        <v>1405.51</v>
      </c>
      <c r="CF7" s="38">
        <v>1473.74</v>
      </c>
      <c r="CG7" s="38">
        <v>310.47000000000003</v>
      </c>
      <c r="CH7" s="38">
        <v>299.39</v>
      </c>
      <c r="CI7" s="38">
        <v>320.36</v>
      </c>
      <c r="CJ7" s="38">
        <v>332.02</v>
      </c>
      <c r="CK7" s="38">
        <v>300.35000000000002</v>
      </c>
      <c r="CL7" s="38">
        <v>232.54</v>
      </c>
      <c r="CM7" s="38">
        <v>1.85</v>
      </c>
      <c r="CN7" s="38">
        <v>2.38</v>
      </c>
      <c r="CO7" s="38">
        <v>3.23</v>
      </c>
      <c r="CP7" s="38">
        <v>4.6900000000000004</v>
      </c>
      <c r="CQ7" s="38">
        <v>5.38</v>
      </c>
      <c r="CR7" s="38">
        <v>36.67</v>
      </c>
      <c r="CS7" s="38">
        <v>36.200000000000003</v>
      </c>
      <c r="CT7" s="38">
        <v>34.74</v>
      </c>
      <c r="CU7" s="38">
        <v>36.65</v>
      </c>
      <c r="CV7" s="38">
        <v>37.72</v>
      </c>
      <c r="CW7" s="38">
        <v>42.17</v>
      </c>
      <c r="CX7" s="38">
        <v>20</v>
      </c>
      <c r="CY7" s="38">
        <v>23.4</v>
      </c>
      <c r="CZ7" s="38">
        <v>23.13</v>
      </c>
      <c r="DA7" s="38">
        <v>27.01</v>
      </c>
      <c r="DB7" s="38">
        <v>25.94</v>
      </c>
      <c r="DC7" s="38">
        <v>71.239999999999995</v>
      </c>
      <c r="DD7" s="38">
        <v>71.069999999999993</v>
      </c>
      <c r="DE7" s="38">
        <v>70.14</v>
      </c>
      <c r="DF7" s="38">
        <v>68.83</v>
      </c>
      <c r="DG7" s="38">
        <v>68.459999999999994</v>
      </c>
      <c r="DH7" s="38">
        <v>82.3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0.05</v>
      </c>
      <c r="EK7" s="38">
        <v>7.0000000000000007E-2</v>
      </c>
      <c r="EL7" s="38">
        <v>0.08</v>
      </c>
      <c r="EM7" s="38">
        <v>0.26</v>
      </c>
      <c r="EN7" s="38">
        <v>0.13</v>
      </c>
      <c r="EO7" s="38">
        <v>0.09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gesui12</cp:lastModifiedBy>
  <cp:lastPrinted>2018-01-29T04:26:46Z</cp:lastPrinted>
  <dcterms:created xsi:type="dcterms:W3CDTF">2017-12-25T02:21:13Z</dcterms:created>
  <dcterms:modified xsi:type="dcterms:W3CDTF">2018-02-07T00:36:40Z</dcterms:modified>
  <cp:category/>
</cp:coreProperties>
</file>