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T8" i="4"/>
  <c r="AL8" i="4"/>
  <c r="P8" i="4"/>
  <c r="I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<sst xmlns="http://schemas.openxmlformats.org/spreadsheetml/2006/main" count="240" uniqueCount="125">
  <si>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</si>
  <si>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</si>
  <si>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</si>
  <si>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</si>
  <si>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</si>
  <si>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</si>
  <si>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</si>
  <si>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</si>
  <si>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</si>
  <si>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</si>
  <si>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</si>
  <si>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</si>
  <si>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</si>
  <si>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</si>
  <si>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</si>
  <si>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</si>
  <si>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</si>
  <si>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</si>
  <si>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</si>
  <si>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</si>
  <si>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</si>
  <si>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</si>
  <si>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</si>
  <si>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</si>
  <si>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</si>
  <si>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</si>
  <si>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</si>
  <si>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</si>
  <si>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</si>
  <si>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</si>
  <si>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</si>
  <si>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</si>
  <si>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</si>
  <si>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</si>
  <si>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</si>
  <si>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</si>
  <si>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</si>
  <si>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</si>
  <si>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</si>
  <si>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</si>
  <si>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</si>
  <si>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</si>
  <si>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</si>
  <si>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</si>
  <si>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</si>
  <si>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</si>
  <si>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</si>
  <si>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</si>
  <si>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</si>
  <si>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</si>
  <si>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</si>
  <si>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</si>
  <si>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</si>
  <si>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</si>
  <si>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</si>
  <si>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</si>
  <si>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</si>
  <si>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</si>
  <si>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</si>
  <si>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</si>
  <si>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</si>
  <si>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</si>
  <si>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</si>
  <si>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</si>
  <si>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</si>
  <si>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</si>
  <si>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</si>
  <si>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</si>
  <si>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</si>
  <si>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</si>
  <si>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</si>
  <si>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</si>
  <si>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</si>
  <si>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</si>
  <si>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</si>
  <si>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</si>
  <si>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</si>
  <si>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</si>
  <si>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</si>
  <si>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</si>
  <si>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</si>
  <si>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</si>
  <si>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</si>
  <si>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</si>
  <si>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</si>
  <si>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</si>
  <si>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</si>
  <si>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</si>
  <si>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</si>
  <si>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</si>
  <si>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</si>
  <si>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</si>
  <si>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</si>
  <si>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</si>
  <si>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</si>
  <si>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</si>
  <si>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</si>
  <si>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</si>
  <si>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</si>
  <si>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</si>
  <si>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</si>
  <si>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</si>
  <si>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</si>
  <si>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</si>
  <si>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</si>
  <si>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</si>
  <si>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</si>
  <si>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</si>
  <si>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</si>
  <si>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和歌山県　橋本市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</si>
  <si>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</si>
  <si>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</si>
  <si>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</si>
  <si>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</si>
  <si>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</si>
  <si>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</si>
  <si>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</si>
  <si>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</si>
  <si>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</si>
  <si>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</si>
  <si>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</si>
  <si>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本市農業集落排水事業は、使用料充当対象汚水処理経費の内半分も使用料収入で賄えていない状況です。
　本事業が位置する地域は高齢化が進む地域であり、新規接続世帯は減少傾向にあります。各戸ポンプ施設を始め、管理施設は多数有り老朽化に伴う修繕費の負担は大きくなっています。
　また本事業は、各処理地域ごとに処理場を有しており、接続世帯の減少に伴い⑦施設利用率は減少傾向にあります。さらにH28年度では類似団体平均値を下回る結果となっていることから今後有収水量の確保及び施設の適正化が必要となります。
　⑧水洗化率に見られるように本事業区域における水洗化率は高い水準にあります。しかし、人口減少に伴い今後減少する見通しとなっています。</t>
    <rPh sb="1" eb="3">
      <t>ホンシ</t>
    </rPh>
    <rPh sb="3" eb="5">
      <t>ノウギョウ</t>
    </rPh>
    <rPh sb="5" eb="7">
      <t>シュウラク</t>
    </rPh>
    <rPh sb="7" eb="9">
      <t>ハイスイ</t>
    </rPh>
    <rPh sb="9" eb="11">
      <t>ジギョウ</t>
    </rPh>
    <rPh sb="13" eb="16">
      <t>シヨウリョウ</t>
    </rPh>
    <rPh sb="16" eb="18">
      <t>ジュウトウ</t>
    </rPh>
    <rPh sb="18" eb="20">
      <t>タイショウ</t>
    </rPh>
    <rPh sb="20" eb="22">
      <t>オスイ</t>
    </rPh>
    <rPh sb="22" eb="24">
      <t>ショリ</t>
    </rPh>
    <rPh sb="24" eb="26">
      <t>ケイヒ</t>
    </rPh>
    <rPh sb="27" eb="28">
      <t>ウチ</t>
    </rPh>
    <rPh sb="28" eb="30">
      <t>ハンブン</t>
    </rPh>
    <rPh sb="31" eb="34">
      <t>シヨウリョウ</t>
    </rPh>
    <rPh sb="34" eb="36">
      <t>シュウニュウ</t>
    </rPh>
    <rPh sb="37" eb="38">
      <t>マカナ</t>
    </rPh>
    <rPh sb="43" eb="45">
      <t>ジョウキョウ</t>
    </rPh>
    <rPh sb="51" eb="52">
      <t>ホン</t>
    </rPh>
    <rPh sb="52" eb="54">
      <t>ジギョウ</t>
    </rPh>
    <rPh sb="55" eb="57">
      <t>イチ</t>
    </rPh>
    <rPh sb="59" eb="61">
      <t>チイキ</t>
    </rPh>
    <rPh sb="62" eb="65">
      <t>コウレイカ</t>
    </rPh>
    <rPh sb="66" eb="67">
      <t>スス</t>
    </rPh>
    <rPh sb="68" eb="70">
      <t>チイキ</t>
    </rPh>
    <rPh sb="74" eb="76">
      <t>シンキ</t>
    </rPh>
    <rPh sb="76" eb="78">
      <t>セツゾク</t>
    </rPh>
    <rPh sb="78" eb="80">
      <t>セタイ</t>
    </rPh>
    <rPh sb="81" eb="83">
      <t>ゲンショウ</t>
    </rPh>
    <rPh sb="83" eb="85">
      <t>ケイコウ</t>
    </rPh>
    <rPh sb="91" eb="93">
      <t>カクト</t>
    </rPh>
    <rPh sb="96" eb="98">
      <t>シセツ</t>
    </rPh>
    <rPh sb="99" eb="100">
      <t>ハジ</t>
    </rPh>
    <rPh sb="102" eb="104">
      <t>カンリ</t>
    </rPh>
    <rPh sb="104" eb="106">
      <t>シセツ</t>
    </rPh>
    <rPh sb="107" eb="109">
      <t>タスウ</t>
    </rPh>
    <rPh sb="109" eb="110">
      <t>ア</t>
    </rPh>
    <rPh sb="111" eb="114">
      <t>ロウキュウカ</t>
    </rPh>
    <rPh sb="115" eb="116">
      <t>トモナ</t>
    </rPh>
    <rPh sb="117" eb="119">
      <t>シュウゼン</t>
    </rPh>
    <rPh sb="119" eb="120">
      <t>ヒ</t>
    </rPh>
    <rPh sb="121" eb="123">
      <t>フタン</t>
    </rPh>
    <rPh sb="124" eb="125">
      <t>オオ</t>
    </rPh>
    <rPh sb="139" eb="140">
      <t>ホン</t>
    </rPh>
    <rPh sb="140" eb="142">
      <t>ジギョウ</t>
    </rPh>
    <rPh sb="144" eb="145">
      <t>カク</t>
    </rPh>
    <rPh sb="145" eb="147">
      <t>ショリ</t>
    </rPh>
    <rPh sb="147" eb="149">
      <t>チイキ</t>
    </rPh>
    <rPh sb="152" eb="155">
      <t>ショリジョウ</t>
    </rPh>
    <rPh sb="156" eb="157">
      <t>ユウ</t>
    </rPh>
    <rPh sb="162" eb="164">
      <t>セツゾク</t>
    </rPh>
    <rPh sb="164" eb="166">
      <t>セタイ</t>
    </rPh>
    <rPh sb="167" eb="169">
      <t>ゲンショウ</t>
    </rPh>
    <rPh sb="170" eb="171">
      <t>トモナ</t>
    </rPh>
    <rPh sb="173" eb="175">
      <t>シセツ</t>
    </rPh>
    <rPh sb="175" eb="178">
      <t>リヨウリツ</t>
    </rPh>
    <rPh sb="179" eb="181">
      <t>ゲンショウ</t>
    </rPh>
    <rPh sb="181" eb="183">
      <t>ケイコウ</t>
    </rPh>
    <rPh sb="195" eb="197">
      <t>ネンド</t>
    </rPh>
    <rPh sb="199" eb="201">
      <t>ルイジ</t>
    </rPh>
    <rPh sb="201" eb="203">
      <t>ダンタイ</t>
    </rPh>
    <rPh sb="203" eb="206">
      <t>ヘイキンチ</t>
    </rPh>
    <rPh sb="207" eb="209">
      <t>シタマワ</t>
    </rPh>
    <rPh sb="210" eb="212">
      <t>ケッカ</t>
    </rPh>
    <rPh sb="222" eb="224">
      <t>コンゴ</t>
    </rPh>
    <rPh sb="224" eb="226">
      <t>ユウシュウ</t>
    </rPh>
    <rPh sb="226" eb="228">
      <t>スイリョウ</t>
    </rPh>
    <rPh sb="229" eb="231">
      <t>カクホ</t>
    </rPh>
    <rPh sb="231" eb="232">
      <t>オヨ</t>
    </rPh>
    <phoneticPr fontId="4"/>
  </si>
  <si>
    <t>　本事業は、平成6年度に事業着手し平成10年度より一部地域の供用を開始し、平成15年度に全区域の供用を開始しました。管渠や処理場は比較的新しく不具合を生じていないのですが、ポンプ施設や処理場内機械器具のように耐用年数の短いものは徐々に不具合の数も増加し、その都度修繕を行っている状況です。
　今後、処理場の統廃合やダウンサイジングを検討し、老朽化の対応を行う予定です。</t>
    <rPh sb="1" eb="2">
      <t>ホン</t>
    </rPh>
    <rPh sb="2" eb="4">
      <t>ジギョウ</t>
    </rPh>
    <rPh sb="6" eb="8">
      <t>ヘイセイ</t>
    </rPh>
    <rPh sb="9" eb="11">
      <t>ネンド</t>
    </rPh>
    <rPh sb="12" eb="14">
      <t>ジギョウ</t>
    </rPh>
    <rPh sb="14" eb="16">
      <t>チャクシュ</t>
    </rPh>
    <rPh sb="17" eb="19">
      <t>ヘイセイ</t>
    </rPh>
    <rPh sb="21" eb="23">
      <t>ネンド</t>
    </rPh>
    <rPh sb="25" eb="27">
      <t>イチブ</t>
    </rPh>
    <rPh sb="27" eb="29">
      <t>チイキ</t>
    </rPh>
    <rPh sb="30" eb="32">
      <t>キョウヨウ</t>
    </rPh>
    <rPh sb="33" eb="35">
      <t>カイシ</t>
    </rPh>
    <rPh sb="37" eb="39">
      <t>ヘイセイ</t>
    </rPh>
    <rPh sb="41" eb="43">
      <t>ネンド</t>
    </rPh>
    <rPh sb="44" eb="47">
      <t>ゼンクイキ</t>
    </rPh>
    <rPh sb="48" eb="50">
      <t>キョウヨウ</t>
    </rPh>
    <rPh sb="51" eb="53">
      <t>カイシ</t>
    </rPh>
    <rPh sb="58" eb="60">
      <t>カンキョ</t>
    </rPh>
    <rPh sb="61" eb="64">
      <t>ショリジョウ</t>
    </rPh>
    <rPh sb="65" eb="68">
      <t>ヒカクテキ</t>
    </rPh>
    <rPh sb="68" eb="69">
      <t>アタラ</t>
    </rPh>
    <rPh sb="71" eb="74">
      <t>フグアイ</t>
    </rPh>
    <rPh sb="75" eb="76">
      <t>ショウ</t>
    </rPh>
    <rPh sb="89" eb="91">
      <t>シセツ</t>
    </rPh>
    <rPh sb="92" eb="95">
      <t>ショリジョウ</t>
    </rPh>
    <rPh sb="95" eb="96">
      <t>ナイ</t>
    </rPh>
    <rPh sb="96" eb="98">
      <t>キカイ</t>
    </rPh>
    <rPh sb="98" eb="100">
      <t>キグ</t>
    </rPh>
    <rPh sb="104" eb="106">
      <t>タイヨウ</t>
    </rPh>
    <rPh sb="106" eb="108">
      <t>ネンスウ</t>
    </rPh>
    <rPh sb="109" eb="110">
      <t>ミジカ</t>
    </rPh>
    <rPh sb="114" eb="116">
      <t>ジョジョ</t>
    </rPh>
    <rPh sb="117" eb="120">
      <t>フグアイ</t>
    </rPh>
    <rPh sb="121" eb="122">
      <t>カズ</t>
    </rPh>
    <rPh sb="123" eb="125">
      <t>ゾウカ</t>
    </rPh>
    <rPh sb="129" eb="131">
      <t>ツド</t>
    </rPh>
    <rPh sb="131" eb="133">
      <t>シュウゼン</t>
    </rPh>
    <rPh sb="134" eb="135">
      <t>オコナ</t>
    </rPh>
    <rPh sb="139" eb="141">
      <t>ジョウキョウ</t>
    </rPh>
    <rPh sb="146" eb="148">
      <t>コンゴ</t>
    </rPh>
    <rPh sb="149" eb="152">
      <t>ショリジョウ</t>
    </rPh>
    <rPh sb="153" eb="156">
      <t>トウハイゴウ</t>
    </rPh>
    <rPh sb="166" eb="168">
      <t>ケントウ</t>
    </rPh>
    <rPh sb="170" eb="173">
      <t>ロウキュウカ</t>
    </rPh>
    <rPh sb="174" eb="176">
      <t>タイオウ</t>
    </rPh>
    <rPh sb="177" eb="178">
      <t>オコナ</t>
    </rPh>
    <rPh sb="179" eb="181">
      <t>ヨテイ</t>
    </rPh>
    <phoneticPr fontId="4"/>
  </si>
  <si>
    <t>　少子高齢化や人口減少による使用料収入の減少、また施設の老朽化による維持管理経費の高騰が懸念されます。
　今後計画的な維持管理を行い経費削減しながら老朽化への対策を行わなければなりません。
　また大きな目で見て事業の共同化・広域化を視野に入れ事業の適性化を図っていかなければなりません。</t>
    <rPh sb="1" eb="3">
      <t>ショウシ</t>
    </rPh>
    <rPh sb="3" eb="6">
      <t>コウレイカ</t>
    </rPh>
    <rPh sb="7" eb="9">
      <t>ジンコウ</t>
    </rPh>
    <rPh sb="9" eb="11">
      <t>ゲンショウ</t>
    </rPh>
    <rPh sb="14" eb="17">
      <t>シヨウリョウ</t>
    </rPh>
    <rPh sb="17" eb="19">
      <t>シュウニュウ</t>
    </rPh>
    <rPh sb="20" eb="22">
      <t>ゲンショウ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</si>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</sst>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327424"/>
        <c:axId val="8233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82327424"/>
        <c:axId val="82333696"/>
      </c:lineChart>
      <c:dateAx>
        <c:axId val="82327424"/>
        <c:scaling>
          <c:orientation val="minMax"/>
        </c:scaling>
        <c:delete val="1"/>
        <c:axPos val="b"/>
        <c:numFmt formatCode="ge" sourceLinked="1"/>
        <c:majorTickMark val="none"/>
        <c:minorTickMark val="none"/>
        <c:tickLblPos val="none"/>
        <c:crossAx val="82333696"/>
        <c:crosses val="autoZero"/>
        <c:auto val="1"/>
        <c:lblOffset val="100"/>
        <c:baseTimeUnit val="years"/>
      </c:dateAx>
      <c:valAx>
        <c:axId val="8233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2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57.96</c:v>
                </c:pt>
                <c:pt idx="1">
                  <c:v>55.33</c:v>
                </c:pt>
                <c:pt idx="2">
                  <c:v>54.87</c:v>
                </c:pt>
                <c:pt idx="3">
                  <c:v>53.48</c:v>
                </c:pt>
                <c:pt idx="4">
                  <c:v>54.87</c:v>
                </c:pt>
              </c:numCache>
            </c:numRef>
          </c:val>
        </c:ser>
        <c:dLbls>
          <c:showLegendKey val="0"/>
          <c:showVal val="0"/>
          <c:showCatName val="0"/>
          <c:showSerName val="0"/>
          <c:showPercent val="0"/>
          <c:showBubbleSize val="0"/>
        </c:dLbls>
        <c:gapWidth val="150"/>
        <c:axId val="116376704"/>
        <c:axId val="11637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16376704"/>
        <c:axId val="116378624"/>
      </c:lineChart>
      <c:dateAx>
        <c:axId val="116376704"/>
        <c:scaling>
          <c:orientation val="minMax"/>
        </c:scaling>
        <c:delete val="1"/>
        <c:axPos val="b"/>
        <c:numFmt formatCode="ge" sourceLinked="1"/>
        <c:majorTickMark val="none"/>
        <c:minorTickMark val="none"/>
        <c:tickLblPos val="none"/>
        <c:crossAx val="116378624"/>
        <c:crosses val="autoZero"/>
        <c:auto val="1"/>
        <c:lblOffset val="100"/>
        <c:baseTimeUnit val="years"/>
      </c:dateAx>
      <c:valAx>
        <c:axId val="11637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37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94.68</c:v>
                </c:pt>
                <c:pt idx="1">
                  <c:v>95.53</c:v>
                </c:pt>
                <c:pt idx="2">
                  <c:v>95.51</c:v>
                </c:pt>
                <c:pt idx="3">
                  <c:v>95.42</c:v>
                </c:pt>
                <c:pt idx="4">
                  <c:v>96.1</c:v>
                </c:pt>
              </c:numCache>
            </c:numRef>
          </c:val>
        </c:ser>
        <c:dLbls>
          <c:showLegendKey val="0"/>
          <c:showVal val="0"/>
          <c:showCatName val="0"/>
          <c:showSerName val="0"/>
          <c:showPercent val="0"/>
          <c:showBubbleSize val="0"/>
        </c:dLbls>
        <c:gapWidth val="150"/>
        <c:axId val="116404992"/>
        <c:axId val="11640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16404992"/>
        <c:axId val="116406912"/>
      </c:lineChart>
      <c:dateAx>
        <c:axId val="116404992"/>
        <c:scaling>
          <c:orientation val="minMax"/>
        </c:scaling>
        <c:delete val="1"/>
        <c:axPos val="b"/>
        <c:numFmt formatCode="ge" sourceLinked="1"/>
        <c:majorTickMark val="none"/>
        <c:minorTickMark val="none"/>
        <c:tickLblPos val="none"/>
        <c:crossAx val="116406912"/>
        <c:crosses val="autoZero"/>
        <c:auto val="1"/>
        <c:lblOffset val="100"/>
        <c:baseTimeUnit val="years"/>
      </c:dateAx>
      <c:valAx>
        <c:axId val="11640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40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62.56</c:v>
                </c:pt>
                <c:pt idx="1">
                  <c:v>55.19</c:v>
                </c:pt>
                <c:pt idx="2">
                  <c:v>61.02</c:v>
                </c:pt>
                <c:pt idx="3">
                  <c:v>83</c:v>
                </c:pt>
                <c:pt idx="4">
                  <c:v>76.209999999999994</c:v>
                </c:pt>
              </c:numCache>
            </c:numRef>
          </c:val>
        </c:ser>
        <c:dLbls>
          <c:showLegendKey val="0"/>
          <c:showVal val="0"/>
          <c:showCatName val="0"/>
          <c:showSerName val="0"/>
          <c:showPercent val="0"/>
          <c:showBubbleSize val="0"/>
        </c:dLbls>
        <c:gapWidth val="150"/>
        <c:axId val="83972096"/>
        <c:axId val="8397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972096"/>
        <c:axId val="83974016"/>
      </c:lineChart>
      <c:dateAx>
        <c:axId val="83972096"/>
        <c:scaling>
          <c:orientation val="minMax"/>
        </c:scaling>
        <c:delete val="1"/>
        <c:axPos val="b"/>
        <c:numFmt formatCode="ge" sourceLinked="1"/>
        <c:majorTickMark val="none"/>
        <c:minorTickMark val="none"/>
        <c:tickLblPos val="none"/>
        <c:crossAx val="83974016"/>
        <c:crosses val="autoZero"/>
        <c:auto val="1"/>
        <c:lblOffset val="100"/>
        <c:baseTimeUnit val="years"/>
      </c:dateAx>
      <c:valAx>
        <c:axId val="8397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762496"/>
        <c:axId val="967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762496"/>
        <c:axId val="96769536"/>
      </c:lineChart>
      <c:dateAx>
        <c:axId val="96762496"/>
        <c:scaling>
          <c:orientation val="minMax"/>
        </c:scaling>
        <c:delete val="1"/>
        <c:axPos val="b"/>
        <c:numFmt formatCode="ge" sourceLinked="1"/>
        <c:majorTickMark val="none"/>
        <c:minorTickMark val="none"/>
        <c:tickLblPos val="none"/>
        <c:crossAx val="96769536"/>
        <c:crosses val="autoZero"/>
        <c:auto val="1"/>
        <c:lblOffset val="100"/>
        <c:baseTimeUnit val="years"/>
      </c:dateAx>
      <c:valAx>
        <c:axId val="9676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6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217728"/>
        <c:axId val="10758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217728"/>
        <c:axId val="107587072"/>
      </c:lineChart>
      <c:dateAx>
        <c:axId val="138217728"/>
        <c:scaling>
          <c:orientation val="minMax"/>
        </c:scaling>
        <c:delete val="1"/>
        <c:axPos val="b"/>
        <c:numFmt formatCode="ge" sourceLinked="1"/>
        <c:majorTickMark val="none"/>
        <c:minorTickMark val="none"/>
        <c:tickLblPos val="none"/>
        <c:crossAx val="107587072"/>
        <c:crosses val="autoZero"/>
        <c:auto val="1"/>
        <c:lblOffset val="100"/>
        <c:baseTimeUnit val="years"/>
      </c:dateAx>
      <c:valAx>
        <c:axId val="10758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21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650048"/>
        <c:axId val="10765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650048"/>
        <c:axId val="107652224"/>
      </c:lineChart>
      <c:dateAx>
        <c:axId val="107650048"/>
        <c:scaling>
          <c:orientation val="minMax"/>
        </c:scaling>
        <c:delete val="1"/>
        <c:axPos val="b"/>
        <c:numFmt formatCode="ge" sourceLinked="1"/>
        <c:majorTickMark val="none"/>
        <c:minorTickMark val="none"/>
        <c:tickLblPos val="none"/>
        <c:crossAx val="107652224"/>
        <c:crosses val="autoZero"/>
        <c:auto val="1"/>
        <c:lblOffset val="100"/>
        <c:baseTimeUnit val="years"/>
      </c:dateAx>
      <c:valAx>
        <c:axId val="10765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5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119552"/>
        <c:axId val="11012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119552"/>
        <c:axId val="110125824"/>
      </c:lineChart>
      <c:dateAx>
        <c:axId val="110119552"/>
        <c:scaling>
          <c:orientation val="minMax"/>
        </c:scaling>
        <c:delete val="1"/>
        <c:axPos val="b"/>
        <c:numFmt formatCode="ge" sourceLinked="1"/>
        <c:majorTickMark val="none"/>
        <c:minorTickMark val="none"/>
        <c:tickLblPos val="none"/>
        <c:crossAx val="110125824"/>
        <c:crosses val="autoZero"/>
        <c:auto val="1"/>
        <c:lblOffset val="100"/>
        <c:baseTimeUnit val="years"/>
      </c:dateAx>
      <c:valAx>
        <c:axId val="11012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1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1654.4</c:v>
                </c:pt>
                <c:pt idx="1">
                  <c:v>2054.0300000000002</c:v>
                </c:pt>
                <c:pt idx="2">
                  <c:v>1794.38</c:v>
                </c:pt>
                <c:pt idx="3" formatCode="#,##0.00;&quot;△&quot;#,##0.00">
                  <c:v>0</c:v>
                </c:pt>
                <c:pt idx="4" formatCode="#,##0.00;&quot;△&quot;#,##0.00">
                  <c:v>0</c:v>
                </c:pt>
              </c:numCache>
            </c:numRef>
          </c:val>
        </c:ser>
        <c:dLbls>
          <c:showLegendKey val="0"/>
          <c:showVal val="0"/>
          <c:showCatName val="0"/>
          <c:showSerName val="0"/>
          <c:showPercent val="0"/>
          <c:showBubbleSize val="0"/>
        </c:dLbls>
        <c:gapWidth val="150"/>
        <c:axId val="110151936"/>
        <c:axId val="11512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10151936"/>
        <c:axId val="115126656"/>
      </c:lineChart>
      <c:dateAx>
        <c:axId val="110151936"/>
        <c:scaling>
          <c:orientation val="minMax"/>
        </c:scaling>
        <c:delete val="1"/>
        <c:axPos val="b"/>
        <c:numFmt formatCode="ge" sourceLinked="1"/>
        <c:majorTickMark val="none"/>
        <c:minorTickMark val="none"/>
        <c:tickLblPos val="none"/>
        <c:crossAx val="115126656"/>
        <c:crosses val="autoZero"/>
        <c:auto val="1"/>
        <c:lblOffset val="100"/>
        <c:baseTimeUnit val="years"/>
      </c:dateAx>
      <c:valAx>
        <c:axId val="11512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5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34.909999999999997</c:v>
                </c:pt>
                <c:pt idx="1">
                  <c:v>36.61</c:v>
                </c:pt>
                <c:pt idx="2">
                  <c:v>32.130000000000003</c:v>
                </c:pt>
                <c:pt idx="3">
                  <c:v>31.61</c:v>
                </c:pt>
                <c:pt idx="4">
                  <c:v>33.06</c:v>
                </c:pt>
              </c:numCache>
            </c:numRef>
          </c:val>
        </c:ser>
        <c:dLbls>
          <c:showLegendKey val="0"/>
          <c:showVal val="0"/>
          <c:showCatName val="0"/>
          <c:showSerName val="0"/>
          <c:showPercent val="0"/>
          <c:showBubbleSize val="0"/>
        </c:dLbls>
        <c:gapWidth val="150"/>
        <c:axId val="115632000"/>
        <c:axId val="11619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15632000"/>
        <c:axId val="116195328"/>
      </c:lineChart>
      <c:dateAx>
        <c:axId val="115632000"/>
        <c:scaling>
          <c:orientation val="minMax"/>
        </c:scaling>
        <c:delete val="1"/>
        <c:axPos val="b"/>
        <c:numFmt formatCode="ge" sourceLinked="1"/>
        <c:majorTickMark val="none"/>
        <c:minorTickMark val="none"/>
        <c:tickLblPos val="none"/>
        <c:crossAx val="116195328"/>
        <c:crosses val="autoZero"/>
        <c:auto val="1"/>
        <c:lblOffset val="100"/>
        <c:baseTimeUnit val="years"/>
      </c:dateAx>
      <c:valAx>
        <c:axId val="11619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3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538.79999999999995</c:v>
                </c:pt>
                <c:pt idx="1">
                  <c:v>514.29</c:v>
                </c:pt>
                <c:pt idx="2">
                  <c:v>599.28</c:v>
                </c:pt>
                <c:pt idx="3">
                  <c:v>600.03</c:v>
                </c:pt>
                <c:pt idx="4">
                  <c:v>583.20000000000005</c:v>
                </c:pt>
              </c:numCache>
            </c:numRef>
          </c:val>
        </c:ser>
        <c:dLbls>
          <c:showLegendKey val="0"/>
          <c:showVal val="0"/>
          <c:showCatName val="0"/>
          <c:showSerName val="0"/>
          <c:showPercent val="0"/>
          <c:showBubbleSize val="0"/>
        </c:dLbls>
        <c:gapWidth val="150"/>
        <c:axId val="116327936"/>
        <c:axId val="11632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16327936"/>
        <c:axId val="116329856"/>
      </c:lineChart>
      <c:dateAx>
        <c:axId val="116327936"/>
        <c:scaling>
          <c:orientation val="minMax"/>
        </c:scaling>
        <c:delete val="1"/>
        <c:axPos val="b"/>
        <c:numFmt formatCode="ge" sourceLinked="1"/>
        <c:majorTickMark val="none"/>
        <c:minorTickMark val="none"/>
        <c:tickLblPos val="none"/>
        <c:crossAx val="116329856"/>
        <c:crosses val="autoZero"/>
        <c:auto val="1"/>
        <c:lblOffset val="100"/>
        <c:baseTimeUnit val="years"/>
      </c:dateAx>
      <c:valAx>
        <c:axId val="11632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32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和歌山県　橋本市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64382</v>
      </c>
      <c r="AM8" s="50"/>
      <c r="AN8" s="50"/>
      <c r="AO8" s="50"/>
      <c r="AP8" s="50"/>
      <c r="AQ8" s="50"/>
      <c r="AR8" s="50"/>
      <c r="AS8" s="50"/>
      <c r="AT8" s="45">
        <f>データ!T6</f>
        <v>130.55000000000001</v>
      </c>
      <c r="AU8" s="45"/>
      <c r="AV8" s="45"/>
      <c r="AW8" s="45"/>
      <c r="AX8" s="45"/>
      <c r="AY8" s="45"/>
      <c r="AZ8" s="45"/>
      <c r="BA8" s="45"/>
      <c r="BB8" s="45">
        <f>データ!U6</f>
        <v>493.16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2.12</v>
      </c>
      <c r="Q10" s="45"/>
      <c r="R10" s="45"/>
      <c r="S10" s="45"/>
      <c r="T10" s="45"/>
      <c r="U10" s="45"/>
      <c r="V10" s="45"/>
      <c r="W10" s="45">
        <f>データ!Q6</f>
        <v>94.1</v>
      </c>
      <c r="X10" s="45"/>
      <c r="Y10" s="45"/>
      <c r="Z10" s="45"/>
      <c r="AA10" s="45"/>
      <c r="AB10" s="45"/>
      <c r="AC10" s="45"/>
      <c r="AD10" s="50">
        <f>データ!R6</f>
        <v>4100</v>
      </c>
      <c r="AE10" s="50"/>
      <c r="AF10" s="50"/>
      <c r="AG10" s="50"/>
      <c r="AH10" s="50"/>
      <c r="AI10" s="50"/>
      <c r="AJ10" s="50"/>
      <c r="AK10" s="2"/>
      <c r="AL10" s="50">
        <f>データ!V6</f>
        <v>1360</v>
      </c>
      <c r="AM10" s="50"/>
      <c r="AN10" s="50"/>
      <c r="AO10" s="50"/>
      <c r="AP10" s="50"/>
      <c r="AQ10" s="50"/>
      <c r="AR10" s="50"/>
      <c r="AS10" s="50"/>
      <c r="AT10" s="45">
        <f>データ!W6</f>
        <v>0.59</v>
      </c>
      <c r="AU10" s="45"/>
      <c r="AV10" s="45"/>
      <c r="AW10" s="45"/>
      <c r="AX10" s="45"/>
      <c r="AY10" s="45"/>
      <c r="AZ10" s="45"/>
      <c r="BA10" s="45"/>
      <c r="BB10" s="45">
        <f>データ!X6</f>
        <v>2305.08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302031</v>
      </c>
      <c r="D6" s="33">
        <f t="shared" si="3"/>
        <v>47</v>
      </c>
      <c r="E6" s="33">
        <f t="shared" si="3"/>
        <v>17</v>
      </c>
      <c r="F6" s="33">
        <f t="shared" si="3"/>
        <v>5</v>
      </c>
      <c r="G6" s="33">
        <f t="shared" si="3"/>
        <v>0</v>
      </c>
      <c r="H6" s="33" t="str">
        <f t="shared" si="3"/>
        <v>和歌山県　橋本市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2.12</v>
      </c>
      <c r="Q6" s="34">
        <f t="shared" si="3"/>
        <v>94.1</v>
      </c>
      <c r="R6" s="34">
        <f t="shared" si="3"/>
        <v>4100</v>
      </c>
      <c r="S6" s="34">
        <f t="shared" si="3"/>
        <v>64382</v>
      </c>
      <c r="T6" s="34">
        <f t="shared" si="3"/>
        <v>130.55000000000001</v>
      </c>
      <c r="U6" s="34">
        <f t="shared" si="3"/>
        <v>493.16</v>
      </c>
      <c r="V6" s="34">
        <f t="shared" si="3"/>
        <v>1360</v>
      </c>
      <c r="W6" s="34">
        <f t="shared" si="3"/>
        <v>0.59</v>
      </c>
      <c r="X6" s="34">
        <f t="shared" si="3"/>
        <v>2305.08</v>
      </c>
      <c r="Y6" s="35">
        <f>IF(Y7="",NA(),Y7)</f>
        <v>62.56</v>
      </c>
      <c r="Z6" s="35">
        <f t="shared" ref="Z6:AH6" si="4">IF(Z7="",NA(),Z7)</f>
        <v>55.19</v>
      </c>
      <c r="AA6" s="35">
        <f t="shared" si="4"/>
        <v>61.02</v>
      </c>
      <c r="AB6" s="35">
        <f t="shared" si="4"/>
        <v>83</v>
      </c>
      <c r="AC6" s="35">
        <f t="shared" si="4"/>
        <v>76.209999999999994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1654.4</v>
      </c>
      <c r="BG6" s="35">
        <f t="shared" ref="BG6:BO6" si="7">IF(BG7="",NA(),BG7)</f>
        <v>2054.0300000000002</v>
      </c>
      <c r="BH6" s="35">
        <f t="shared" si="7"/>
        <v>1794.38</v>
      </c>
      <c r="BI6" s="34">
        <f t="shared" si="7"/>
        <v>0</v>
      </c>
      <c r="BJ6" s="34">
        <f t="shared" si="7"/>
        <v>0</v>
      </c>
      <c r="BK6" s="35">
        <f t="shared" si="7"/>
        <v>1144.05</v>
      </c>
      <c r="BL6" s="35">
        <f t="shared" si="7"/>
        <v>1126.77</v>
      </c>
      <c r="BM6" s="35">
        <f t="shared" si="7"/>
        <v>1044.8</v>
      </c>
      <c r="BN6" s="35">
        <f t="shared" si="7"/>
        <v>1081.8</v>
      </c>
      <c r="BO6" s="35">
        <f t="shared" si="7"/>
        <v>974.93</v>
      </c>
      <c r="BP6" s="34" t="str">
        <f>IF(BP7="","",IF(BP7="-","【-】","【"&amp;SUBSTITUTE(TEXT(BP7,"#,##0.00"),"-","△")&amp;"】"))</f>
        <v>【914.53】</v>
      </c>
      <c r="BQ6" s="35">
        <f>IF(BQ7="",NA(),BQ7)</f>
        <v>34.909999999999997</v>
      </c>
      <c r="BR6" s="35">
        <f t="shared" ref="BR6:BZ6" si="8">IF(BR7="",NA(),BR7)</f>
        <v>36.61</v>
      </c>
      <c r="BS6" s="35">
        <f t="shared" si="8"/>
        <v>32.130000000000003</v>
      </c>
      <c r="BT6" s="35">
        <f t="shared" si="8"/>
        <v>31.61</v>
      </c>
      <c r="BU6" s="35">
        <f t="shared" si="8"/>
        <v>33.06</v>
      </c>
      <c r="BV6" s="35">
        <f t="shared" si="8"/>
        <v>42.48</v>
      </c>
      <c r="BW6" s="35">
        <f t="shared" si="8"/>
        <v>50.9</v>
      </c>
      <c r="BX6" s="35">
        <f t="shared" si="8"/>
        <v>50.82</v>
      </c>
      <c r="BY6" s="35">
        <f t="shared" si="8"/>
        <v>52.19</v>
      </c>
      <c r="BZ6" s="35">
        <f t="shared" si="8"/>
        <v>55.32</v>
      </c>
      <c r="CA6" s="34" t="str">
        <f>IF(CA7="","",IF(CA7="-","【-】","【"&amp;SUBSTITUTE(TEXT(CA7,"#,##0.00"),"-","△")&amp;"】"))</f>
        <v>【55.73】</v>
      </c>
      <c r="CB6" s="35">
        <f>IF(CB7="",NA(),CB7)</f>
        <v>538.79999999999995</v>
      </c>
      <c r="CC6" s="35">
        <f t="shared" ref="CC6:CK6" si="9">IF(CC7="",NA(),CC7)</f>
        <v>514.29</v>
      </c>
      <c r="CD6" s="35">
        <f t="shared" si="9"/>
        <v>599.28</v>
      </c>
      <c r="CE6" s="35">
        <f t="shared" si="9"/>
        <v>600.03</v>
      </c>
      <c r="CF6" s="35">
        <f t="shared" si="9"/>
        <v>583.20000000000005</v>
      </c>
      <c r="CG6" s="35">
        <f t="shared" si="9"/>
        <v>343.8</v>
      </c>
      <c r="CH6" s="35">
        <f t="shared" si="9"/>
        <v>293.27</v>
      </c>
      <c r="CI6" s="35">
        <f t="shared" si="9"/>
        <v>300.52</v>
      </c>
      <c r="CJ6" s="35">
        <f t="shared" si="9"/>
        <v>296.14</v>
      </c>
      <c r="CK6" s="35">
        <f t="shared" si="9"/>
        <v>283.17</v>
      </c>
      <c r="CL6" s="34" t="str">
        <f>IF(CL7="","",IF(CL7="-","【-】","【"&amp;SUBSTITUTE(TEXT(CL7,"#,##0.00"),"-","△")&amp;"】"))</f>
        <v>【276.78】</v>
      </c>
      <c r="CM6" s="35">
        <f>IF(CM7="",NA(),CM7)</f>
        <v>57.96</v>
      </c>
      <c r="CN6" s="35">
        <f t="shared" ref="CN6:CV6" si="10">IF(CN7="",NA(),CN7)</f>
        <v>55.33</v>
      </c>
      <c r="CO6" s="35">
        <f t="shared" si="10"/>
        <v>54.87</v>
      </c>
      <c r="CP6" s="35">
        <f t="shared" si="10"/>
        <v>53.48</v>
      </c>
      <c r="CQ6" s="35">
        <f t="shared" si="10"/>
        <v>54.87</v>
      </c>
      <c r="CR6" s="35">
        <f t="shared" si="10"/>
        <v>46.06</v>
      </c>
      <c r="CS6" s="35">
        <f t="shared" si="10"/>
        <v>53.78</v>
      </c>
      <c r="CT6" s="35">
        <f t="shared" si="10"/>
        <v>53.24</v>
      </c>
      <c r="CU6" s="35">
        <f t="shared" si="10"/>
        <v>52.31</v>
      </c>
      <c r="CV6" s="35">
        <f t="shared" si="10"/>
        <v>60.65</v>
      </c>
      <c r="CW6" s="34" t="str">
        <f>IF(CW7="","",IF(CW7="-","【-】","【"&amp;SUBSTITUTE(TEXT(CW7,"#,##0.00"),"-","△")&amp;"】"))</f>
        <v>【59.15】</v>
      </c>
      <c r="CX6" s="35">
        <f>IF(CX7="",NA(),CX7)</f>
        <v>94.68</v>
      </c>
      <c r="CY6" s="35">
        <f t="shared" ref="CY6:DG6" si="11">IF(CY7="",NA(),CY7)</f>
        <v>95.53</v>
      </c>
      <c r="CZ6" s="35">
        <f t="shared" si="11"/>
        <v>95.51</v>
      </c>
      <c r="DA6" s="35">
        <f t="shared" si="11"/>
        <v>95.42</v>
      </c>
      <c r="DB6" s="35">
        <f t="shared" si="11"/>
        <v>96.1</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302031</v>
      </c>
      <c r="D7" s="37">
        <v>47</v>
      </c>
      <c r="E7" s="37">
        <v>17</v>
      </c>
      <c r="F7" s="37">
        <v>5</v>
      </c>
      <c r="G7" s="37">
        <v>0</v>
      </c>
      <c r="H7" s="37" t="s">
        <v>109</v>
      </c>
      <c r="I7" s="37" t="s">
        <v>110</v>
      </c>
      <c r="J7" s="37" t="s">
        <v>111</v>
      </c>
      <c r="K7" s="37" t="s">
        <v>112</v>
      </c>
      <c r="L7" s="37" t="s">
        <v>113</v>
      </c>
      <c r="M7" s="37"/>
      <c r="N7" s="38" t="s">
        <v>114</v>
      </c>
      <c r="O7" s="38" t="s">
        <v>115</v>
      </c>
      <c r="P7" s="38">
        <v>2.12</v>
      </c>
      <c r="Q7" s="38">
        <v>94.1</v>
      </c>
      <c r="R7" s="38">
        <v>4100</v>
      </c>
      <c r="S7" s="38">
        <v>64382</v>
      </c>
      <c r="T7" s="38">
        <v>130.55000000000001</v>
      </c>
      <c r="U7" s="38">
        <v>493.16</v>
      </c>
      <c r="V7" s="38">
        <v>1360</v>
      </c>
      <c r="W7" s="38">
        <v>0.59</v>
      </c>
      <c r="X7" s="38">
        <v>2305.08</v>
      </c>
      <c r="Y7" s="38">
        <v>62.56</v>
      </c>
      <c r="Z7" s="38">
        <v>55.19</v>
      </c>
      <c r="AA7" s="38">
        <v>61.02</v>
      </c>
      <c r="AB7" s="38">
        <v>83</v>
      </c>
      <c r="AC7" s="38">
        <v>76.209999999999994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1654.4</v>
      </c>
      <c r="BG7" s="38">
        <v>2054.0300000000002</v>
      </c>
      <c r="BH7" s="38">
        <v>1794.38</v>
      </c>
      <c r="BI7" s="38">
        <v>0</v>
      </c>
      <c r="BJ7" s="38">
        <v>0</v>
      </c>
      <c r="BK7" s="38">
        <v>1144.05</v>
      </c>
      <c r="BL7" s="38">
        <v>1126.77</v>
      </c>
      <c r="BM7" s="38">
        <v>1044.8</v>
      </c>
      <c r="BN7" s="38">
        <v>1081.8</v>
      </c>
      <c r="BO7" s="38">
        <v>974.93</v>
      </c>
      <c r="BP7" s="38">
        <v>914.53</v>
      </c>
      <c r="BQ7" s="38">
        <v>34.909999999999997</v>
      </c>
      <c r="BR7" s="38">
        <v>36.61</v>
      </c>
      <c r="BS7" s="38">
        <v>32.130000000000003</v>
      </c>
      <c r="BT7" s="38">
        <v>31.61</v>
      </c>
      <c r="BU7" s="38">
        <v>33.06</v>
      </c>
      <c r="BV7" s="38">
        <v>42.48</v>
      </c>
      <c r="BW7" s="38">
        <v>50.9</v>
      </c>
      <c r="BX7" s="38">
        <v>50.82</v>
      </c>
      <c r="BY7" s="38">
        <v>52.19</v>
      </c>
      <c r="BZ7" s="38">
        <v>55.32</v>
      </c>
      <c r="CA7" s="38">
        <v>55.73</v>
      </c>
      <c r="CB7" s="38">
        <v>538.79999999999995</v>
      </c>
      <c r="CC7" s="38">
        <v>514.29</v>
      </c>
      <c r="CD7" s="38">
        <v>599.28</v>
      </c>
      <c r="CE7" s="38">
        <v>600.03</v>
      </c>
      <c r="CF7" s="38">
        <v>583.20000000000005</v>
      </c>
      <c r="CG7" s="38">
        <v>343.8</v>
      </c>
      <c r="CH7" s="38">
        <v>293.27</v>
      </c>
      <c r="CI7" s="38">
        <v>300.52</v>
      </c>
      <c r="CJ7" s="38">
        <v>296.14</v>
      </c>
      <c r="CK7" s="38">
        <v>283.17</v>
      </c>
      <c r="CL7" s="38">
        <v>276.77999999999997</v>
      </c>
      <c r="CM7" s="38">
        <v>57.96</v>
      </c>
      <c r="CN7" s="38">
        <v>55.33</v>
      </c>
      <c r="CO7" s="38">
        <v>54.87</v>
      </c>
      <c r="CP7" s="38">
        <v>53.48</v>
      </c>
      <c r="CQ7" s="38">
        <v>54.87</v>
      </c>
      <c r="CR7" s="38">
        <v>46.06</v>
      </c>
      <c r="CS7" s="38">
        <v>53.78</v>
      </c>
      <c r="CT7" s="38">
        <v>53.24</v>
      </c>
      <c r="CU7" s="38">
        <v>52.31</v>
      </c>
      <c r="CV7" s="38">
        <v>60.65</v>
      </c>
      <c r="CW7" s="38">
        <v>59.15</v>
      </c>
      <c r="CX7" s="38">
        <v>94.68</v>
      </c>
      <c r="CY7" s="38">
        <v>95.53</v>
      </c>
      <c r="CZ7" s="38">
        <v>95.51</v>
      </c>
      <c r="DA7" s="38">
        <v>95.42</v>
      </c>
      <c r="DB7" s="38">
        <v>96.1</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2018-02-02T04:36:21Z</cp:lastPrinted>
  <dcterms:created xsi:type="dcterms:W3CDTF">2017-12-25T02:31:04Z</dcterms:created>
  <dcterms:modified xsi:type="dcterms:W3CDTF">2018-02-02T04:41:17Z</dcterms:modified>
  <cp:category/>
</cp:coreProperties>
</file>