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<sst xmlns="http://schemas.openxmlformats.org/spreadsheetml/2006/main" count="221" uniqueCount="111">
  <si>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</si>
  <si>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</si>
  <si>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</si>
  <si>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</si>
  <si>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</si>
  <si>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</si>
  <si>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</si>
  <si>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</si>
  <si>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</si>
  <si>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</si>
  <si>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</si>
  <si>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</si>
  <si>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</si>
  <si>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</si>
  <si>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</si>
  <si>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</si>
  <si>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</si>
  <si>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</si>
  <si>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</si>
  <si>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</si>
  <si>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</si>
  <si>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</si>
  <si>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</si>
  <si>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</si>
  <si>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</si>
  <si>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</si>
  <si>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</si>
  <si>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</si>
  <si>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</si>
  <si>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</si>
  <si>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</si>
  <si>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</si>
  <si>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</si>
  <si>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</si>
  <si>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</si>
  <si>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</si>
  <si>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</si>
  <si>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</si>
  <si>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</si>
  <si>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</si>
  <si>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</si>
  <si>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</si>
  <si>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</si>
  <si>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</si>
  <si>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</si>
  <si>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</si>
  <si>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</si>
  <si>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</si>
  <si>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</si>
  <si>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</si>
  <si>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</si>
  <si>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</si>
  <si>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</si>
  <si>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</si>
  <si>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</si>
  <si>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</si>
  <si>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</si>
  <si>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</si>
  <si>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</si>
  <si>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</si>
  <si>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</si>
  <si>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</si>
  <si>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</si>
  <si>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</si>
  <si>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</si>
  <si>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</si>
  <si>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</si>
  <si>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</si>
  <si>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</si>
  <si>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</si>
  <si>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</si>
  <si>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</si>
  <si>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</si>
  <si>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</si>
  <si>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</si>
  <si>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</si>
  <si>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</si>
  <si>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</si>
  <si>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</si>
  <si>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</si>
  <si>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</si>
  <si>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</si>
  <si>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</si>
  <si>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</si>
  <si>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</si>
  <si>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</si>
  <si>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</si>
  <si>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</si>
  <si>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</si>
  <si>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</si>
  <si>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</si>
  <si>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</si>
  <si>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</si>
  <si>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</si>
  <si>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</si>
  <si>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</si>
  <si>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串本町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</si>
  <si>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</si>
  <si>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</si>
  <si>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</si>
  <si>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</si>
  <si>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</si>
  <si>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</si>
  <si>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</si>
  <si>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</si>
  <si>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</si>
  <si>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</si>
  <si>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</si>
  <si>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平成26年度の収益的収支比率は前年と比べ低下している。要因として年間総処理水量の減少による料金収入の減や一般会計からの繰入金の減があった一方で職員給与の増、地方債償還金の増が考えられる。　また、経費回収率は類似団体平均値より上回っているが100％をわずかに下回る状況が続いており健全経営とは言えない状況である為、経常経費の圧縮に努めなければならない。</t>
    <rPh sb="0" eb="2">
      <t>ヘイセイ</t>
    </rPh>
    <rPh sb="4" eb="5">
      <t>ネン</t>
    </rPh>
    <rPh sb="5" eb="6">
      <t>ド</t>
    </rPh>
    <rPh sb="7" eb="10">
      <t>シュウエキテキ</t>
    </rPh>
    <rPh sb="10" eb="12">
      <t>シュウシ</t>
    </rPh>
    <rPh sb="12" eb="14">
      <t>ヒリツ</t>
    </rPh>
    <rPh sb="15" eb="17">
      <t>ゼンネン</t>
    </rPh>
    <rPh sb="18" eb="19">
      <t>クラ</t>
    </rPh>
    <rPh sb="20" eb="22">
      <t>テイカ</t>
    </rPh>
    <rPh sb="27" eb="29">
      <t>ヨウイン</t>
    </rPh>
    <rPh sb="32" eb="34">
      <t>ネンカン</t>
    </rPh>
    <rPh sb="34" eb="35">
      <t>ソウ</t>
    </rPh>
    <rPh sb="35" eb="37">
      <t>ショリ</t>
    </rPh>
    <rPh sb="37" eb="39">
      <t>スイリョウ</t>
    </rPh>
    <rPh sb="40" eb="42">
      <t>ゲンショウ</t>
    </rPh>
    <rPh sb="45" eb="47">
      <t>リョウキン</t>
    </rPh>
    <rPh sb="47" eb="49">
      <t>シュウニュウ</t>
    </rPh>
    <rPh sb="50" eb="51">
      <t>ゲン</t>
    </rPh>
    <rPh sb="52" eb="54">
      <t>イッパン</t>
    </rPh>
    <rPh sb="54" eb="56">
      <t>カイケイ</t>
    </rPh>
    <rPh sb="59" eb="61">
      <t>クリイレ</t>
    </rPh>
    <rPh sb="61" eb="62">
      <t>キン</t>
    </rPh>
    <rPh sb="63" eb="64">
      <t>ゲン</t>
    </rPh>
    <rPh sb="68" eb="70">
      <t>イッポウ</t>
    </rPh>
    <rPh sb="71" eb="73">
      <t>ショクイン</t>
    </rPh>
    <rPh sb="73" eb="75">
      <t>キュウヨ</t>
    </rPh>
    <rPh sb="76" eb="77">
      <t>ゾウ</t>
    </rPh>
    <rPh sb="78" eb="81">
      <t>チホウサイ</t>
    </rPh>
    <rPh sb="81" eb="83">
      <t>ショウカン</t>
    </rPh>
    <rPh sb="83" eb="84">
      <t>キン</t>
    </rPh>
    <rPh sb="85" eb="86">
      <t>ゾウ</t>
    </rPh>
    <rPh sb="87" eb="88">
      <t>カンガ</t>
    </rPh>
    <rPh sb="97" eb="99">
      <t>ケイヒ</t>
    </rPh>
    <rPh sb="99" eb="101">
      <t>カイシュウ</t>
    </rPh>
    <rPh sb="101" eb="102">
      <t>リツ</t>
    </rPh>
    <rPh sb="103" eb="105">
      <t>ルイジ</t>
    </rPh>
    <rPh sb="105" eb="107">
      <t>ダンタイ</t>
    </rPh>
    <rPh sb="107" eb="110">
      <t>ヘイキンチ</t>
    </rPh>
    <rPh sb="112" eb="114">
      <t>ウワマワ</t>
    </rPh>
    <rPh sb="131" eb="133">
      <t>ジョウキョウ</t>
    </rPh>
    <rPh sb="134" eb="135">
      <t>ツヅ</t>
    </rPh>
    <rPh sb="139" eb="141">
      <t>ケンゼン</t>
    </rPh>
    <rPh sb="141" eb="143">
      <t>ケイエイ</t>
    </rPh>
    <rPh sb="145" eb="146">
      <t>イ</t>
    </rPh>
    <rPh sb="149" eb="151">
      <t>ジョウキョウ</t>
    </rPh>
    <rPh sb="154" eb="155">
      <t>タメ</t>
    </rPh>
    <rPh sb="164" eb="165">
      <t>ツト</t>
    </rPh>
    <phoneticPr fontId="4"/>
  </si>
  <si>
    <t>平成6年10月1日より供用開始しており21年が経過している。管渠に関しては法定耐用年数内であるが、ライフラインとして止めることのできない重要な施設であることを考慮し、老朽化が深刻となる前に早期の調査・清掃・修繕によって長寿命化を図れるよう計画を策定していく必要がある。</t>
    <rPh sb="0" eb="2">
      <t>ヘイセイ</t>
    </rPh>
    <rPh sb="3" eb="4">
      <t>ネン</t>
    </rPh>
    <rPh sb="6" eb="7">
      <t>ガツ</t>
    </rPh>
    <rPh sb="8" eb="9">
      <t>ニチ</t>
    </rPh>
    <rPh sb="11" eb="13">
      <t>キョウヨウ</t>
    </rPh>
    <rPh sb="13" eb="15">
      <t>カイシ</t>
    </rPh>
    <rPh sb="21" eb="22">
      <t>ネン</t>
    </rPh>
    <rPh sb="23" eb="25">
      <t>ケイカ</t>
    </rPh>
    <rPh sb="30" eb="32">
      <t>カンキョ</t>
    </rPh>
    <rPh sb="33" eb="34">
      <t>カン</t>
    </rPh>
    <rPh sb="37" eb="39">
      <t>ホウテイ</t>
    </rPh>
    <rPh sb="39" eb="41">
      <t>タイヨウ</t>
    </rPh>
    <rPh sb="41" eb="43">
      <t>ネンスウ</t>
    </rPh>
    <rPh sb="43" eb="44">
      <t>ナイ</t>
    </rPh>
    <rPh sb="58" eb="59">
      <t>ト</t>
    </rPh>
    <rPh sb="71" eb="73">
      <t>シセツ</t>
    </rPh>
    <rPh sb="79" eb="81">
      <t>コウリョ</t>
    </rPh>
    <rPh sb="83" eb="86">
      <t>ロウキュウカ</t>
    </rPh>
    <rPh sb="87" eb="89">
      <t>シンコク</t>
    </rPh>
    <rPh sb="92" eb="93">
      <t>マエ</t>
    </rPh>
    <rPh sb="94" eb="96">
      <t>ソウキ</t>
    </rPh>
    <rPh sb="97" eb="99">
      <t>チョウサ</t>
    </rPh>
    <rPh sb="100" eb="102">
      <t>セイソウ</t>
    </rPh>
    <rPh sb="103" eb="105">
      <t>シュウゼン</t>
    </rPh>
    <rPh sb="109" eb="110">
      <t>チョウ</t>
    </rPh>
    <rPh sb="110" eb="113">
      <t>ジュミョウカ</t>
    </rPh>
    <rPh sb="114" eb="115">
      <t>ハカ</t>
    </rPh>
    <rPh sb="119" eb="121">
      <t>ケイカク</t>
    </rPh>
    <rPh sb="122" eb="124">
      <t>サクテイ</t>
    </rPh>
    <rPh sb="128" eb="130">
      <t>ヒツヨウ</t>
    </rPh>
    <phoneticPr fontId="4"/>
  </si>
  <si>
    <t>今後数年は大型施設の建設が予定されており料金収入の増加が見込まれ収支比率等改善が期待されるが、処理区域内の未利用地面積が減少し新築件数が減っていく為数年後には頭打ちと予想される。老朽化が深刻となる前の計画的な修繕等も必要となることから収支のバランスを検討した長期的な計画を立て経営の改善を図れるよう努めなければならない。</t>
    <rPh sb="0" eb="2">
      <t>コンゴ</t>
    </rPh>
    <rPh sb="2" eb="4">
      <t>スウネン</t>
    </rPh>
    <rPh sb="5" eb="7">
      <t>オオガタ</t>
    </rPh>
    <rPh sb="7" eb="9">
      <t>シセツ</t>
    </rPh>
    <rPh sb="10" eb="12">
      <t>ケンセツ</t>
    </rPh>
    <rPh sb="13" eb="15">
      <t>ヨテイ</t>
    </rPh>
    <rPh sb="20" eb="22">
      <t>リョウキン</t>
    </rPh>
    <rPh sb="22" eb="24">
      <t>シュウニュウ</t>
    </rPh>
    <rPh sb="25" eb="27">
      <t>ゾウカ</t>
    </rPh>
    <rPh sb="28" eb="30">
      <t>ミコ</t>
    </rPh>
    <rPh sb="32" eb="34">
      <t>シュウシ</t>
    </rPh>
    <rPh sb="34" eb="36">
      <t>ヒリツ</t>
    </rPh>
    <rPh sb="36" eb="37">
      <t>トウ</t>
    </rPh>
    <rPh sb="37" eb="39">
      <t>カイゼン</t>
    </rPh>
    <rPh sb="40" eb="42">
      <t>キタイ</t>
    </rPh>
    <rPh sb="47" eb="49">
      <t>ショリ</t>
    </rPh>
    <rPh sb="49" eb="52">
      <t>クイキナイ</t>
    </rPh>
    <rPh sb="53" eb="57">
      <t>ミリヨウチ</t>
    </rPh>
    <rPh sb="57" eb="59">
      <t>メンセキ</t>
    </rPh>
    <rPh sb="60" eb="62">
      <t>ゲンショウ</t>
    </rPh>
    <rPh sb="63" eb="65">
      <t>シンチク</t>
    </rPh>
    <rPh sb="65" eb="67">
      <t>ケンスウ</t>
    </rPh>
    <rPh sb="68" eb="69">
      <t>ヘ</t>
    </rPh>
    <rPh sb="73" eb="74">
      <t>タメ</t>
    </rPh>
    <rPh sb="74" eb="77">
      <t>スウネンゴ</t>
    </rPh>
    <rPh sb="79" eb="81">
      <t>アタマウ</t>
    </rPh>
    <rPh sb="83" eb="85">
      <t>ヨソウ</t>
    </rPh>
    <rPh sb="89" eb="92">
      <t>ロウキュウカ</t>
    </rPh>
    <rPh sb="93" eb="95">
      <t>シンコク</t>
    </rPh>
    <rPh sb="98" eb="99">
      <t>マエ</t>
    </rPh>
    <rPh sb="100" eb="103">
      <t>ケイカクテキ</t>
    </rPh>
    <rPh sb="104" eb="106">
      <t>シュウゼン</t>
    </rPh>
    <rPh sb="106" eb="107">
      <t>トウ</t>
    </rPh>
    <rPh sb="108" eb="110">
      <t>ヒツヨウ</t>
    </rPh>
    <rPh sb="117" eb="119">
      <t>シュウシ</t>
    </rPh>
    <rPh sb="125" eb="127">
      <t>ケントウ</t>
    </rPh>
    <rPh sb="138" eb="140">
      <t>ケイエイ</t>
    </rPh>
    <rPh sb="141" eb="143">
      <t>カイゼン</t>
    </rPh>
    <rPh sb="144" eb="145">
      <t>ハカ</t>
    </rPh>
    <rPh sb="149" eb="150">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</si>
</sst>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736448"/>
        <c:axId val="8577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85736448"/>
        <c:axId val="85775488"/>
      </c:lineChart>
      <c:dateAx>
        <c:axId val="85736448"/>
        <c:scaling>
          <c:orientation val="minMax"/>
        </c:scaling>
        <c:delete val="1"/>
        <c:axPos val="b"/>
        <c:numFmt formatCode="ge" sourceLinked="1"/>
        <c:majorTickMark val="none"/>
        <c:minorTickMark val="none"/>
        <c:tickLblPos val="none"/>
        <c:crossAx val="85775488"/>
        <c:crosses val="autoZero"/>
        <c:auto val="1"/>
        <c:lblOffset val="100"/>
        <c:baseTimeUnit val="years"/>
      </c:dateAx>
      <c:valAx>
        <c:axId val="8577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3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27.5</c:v>
                </c:pt>
                <c:pt idx="1">
                  <c:v>27.1</c:v>
                </c:pt>
                <c:pt idx="2">
                  <c:v>32.1</c:v>
                </c:pt>
                <c:pt idx="3">
                  <c:v>30.3</c:v>
                </c:pt>
                <c:pt idx="4">
                  <c:v>30.3</c:v>
                </c:pt>
              </c:numCache>
            </c:numRef>
          </c:val>
        </c:ser>
        <c:dLbls>
          <c:showLegendKey val="0"/>
          <c:showVal val="0"/>
          <c:showCatName val="0"/>
          <c:showSerName val="0"/>
          <c:showPercent val="0"/>
          <c:showBubbleSize val="0"/>
        </c:dLbls>
        <c:gapWidth val="150"/>
        <c:axId val="95165824"/>
        <c:axId val="9517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95165824"/>
        <c:axId val="95176192"/>
      </c:lineChart>
      <c:dateAx>
        <c:axId val="95165824"/>
        <c:scaling>
          <c:orientation val="minMax"/>
        </c:scaling>
        <c:delete val="1"/>
        <c:axPos val="b"/>
        <c:numFmt formatCode="ge" sourceLinked="1"/>
        <c:majorTickMark val="none"/>
        <c:minorTickMark val="none"/>
        <c:tickLblPos val="none"/>
        <c:crossAx val="95176192"/>
        <c:crosses val="autoZero"/>
        <c:auto val="1"/>
        <c:lblOffset val="100"/>
        <c:baseTimeUnit val="years"/>
      </c:dateAx>
      <c:valAx>
        <c:axId val="9517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6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95194112"/>
        <c:axId val="9520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95194112"/>
        <c:axId val="95208576"/>
      </c:lineChart>
      <c:dateAx>
        <c:axId val="95194112"/>
        <c:scaling>
          <c:orientation val="minMax"/>
        </c:scaling>
        <c:delete val="1"/>
        <c:axPos val="b"/>
        <c:numFmt formatCode="ge" sourceLinked="1"/>
        <c:majorTickMark val="none"/>
        <c:minorTickMark val="none"/>
        <c:tickLblPos val="none"/>
        <c:crossAx val="95208576"/>
        <c:crosses val="autoZero"/>
        <c:auto val="1"/>
        <c:lblOffset val="100"/>
        <c:baseTimeUnit val="years"/>
      </c:dateAx>
      <c:valAx>
        <c:axId val="9520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9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93.31</c:v>
                </c:pt>
                <c:pt idx="1">
                  <c:v>88.21</c:v>
                </c:pt>
                <c:pt idx="2">
                  <c:v>93.91</c:v>
                </c:pt>
                <c:pt idx="3">
                  <c:v>113.64</c:v>
                </c:pt>
                <c:pt idx="4">
                  <c:v>94.12</c:v>
                </c:pt>
              </c:numCache>
            </c:numRef>
          </c:val>
        </c:ser>
        <c:dLbls>
          <c:showLegendKey val="0"/>
          <c:showVal val="0"/>
          <c:showCatName val="0"/>
          <c:showSerName val="0"/>
          <c:showPercent val="0"/>
          <c:showBubbleSize val="0"/>
        </c:dLbls>
        <c:gapWidth val="150"/>
        <c:axId val="89475712"/>
        <c:axId val="8948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475712"/>
        <c:axId val="89486080"/>
      </c:lineChart>
      <c:dateAx>
        <c:axId val="89475712"/>
        <c:scaling>
          <c:orientation val="minMax"/>
        </c:scaling>
        <c:delete val="1"/>
        <c:axPos val="b"/>
        <c:numFmt formatCode="ge" sourceLinked="1"/>
        <c:majorTickMark val="none"/>
        <c:minorTickMark val="none"/>
        <c:tickLblPos val="none"/>
        <c:crossAx val="89486080"/>
        <c:crosses val="autoZero"/>
        <c:auto val="1"/>
        <c:lblOffset val="100"/>
        <c:baseTimeUnit val="years"/>
      </c:dateAx>
      <c:valAx>
        <c:axId val="8948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7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590016"/>
        <c:axId val="8960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590016"/>
        <c:axId val="89600384"/>
      </c:lineChart>
      <c:dateAx>
        <c:axId val="89590016"/>
        <c:scaling>
          <c:orientation val="minMax"/>
        </c:scaling>
        <c:delete val="1"/>
        <c:axPos val="b"/>
        <c:numFmt formatCode="ge" sourceLinked="1"/>
        <c:majorTickMark val="none"/>
        <c:minorTickMark val="none"/>
        <c:tickLblPos val="none"/>
        <c:crossAx val="89600384"/>
        <c:crosses val="autoZero"/>
        <c:auto val="1"/>
        <c:lblOffset val="100"/>
        <c:baseTimeUnit val="years"/>
      </c:dateAx>
      <c:valAx>
        <c:axId val="8960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622400"/>
        <c:axId val="8962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622400"/>
        <c:axId val="89628672"/>
      </c:lineChart>
      <c:dateAx>
        <c:axId val="89622400"/>
        <c:scaling>
          <c:orientation val="minMax"/>
        </c:scaling>
        <c:delete val="1"/>
        <c:axPos val="b"/>
        <c:numFmt formatCode="ge" sourceLinked="1"/>
        <c:majorTickMark val="none"/>
        <c:minorTickMark val="none"/>
        <c:tickLblPos val="none"/>
        <c:crossAx val="89628672"/>
        <c:crosses val="autoZero"/>
        <c:auto val="1"/>
        <c:lblOffset val="100"/>
        <c:baseTimeUnit val="years"/>
      </c:dateAx>
      <c:valAx>
        <c:axId val="8962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2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918528"/>
        <c:axId val="9492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918528"/>
        <c:axId val="94920704"/>
      </c:lineChart>
      <c:dateAx>
        <c:axId val="94918528"/>
        <c:scaling>
          <c:orientation val="minMax"/>
        </c:scaling>
        <c:delete val="1"/>
        <c:axPos val="b"/>
        <c:numFmt formatCode="ge" sourceLinked="1"/>
        <c:majorTickMark val="none"/>
        <c:minorTickMark val="none"/>
        <c:tickLblPos val="none"/>
        <c:crossAx val="94920704"/>
        <c:crosses val="autoZero"/>
        <c:auto val="1"/>
        <c:lblOffset val="100"/>
        <c:baseTimeUnit val="years"/>
      </c:dateAx>
      <c:valAx>
        <c:axId val="9492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1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947584"/>
        <c:axId val="9495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947584"/>
        <c:axId val="94953856"/>
      </c:lineChart>
      <c:dateAx>
        <c:axId val="94947584"/>
        <c:scaling>
          <c:orientation val="minMax"/>
        </c:scaling>
        <c:delete val="1"/>
        <c:axPos val="b"/>
        <c:numFmt formatCode="ge" sourceLinked="1"/>
        <c:majorTickMark val="none"/>
        <c:minorTickMark val="none"/>
        <c:tickLblPos val="none"/>
        <c:crossAx val="94953856"/>
        <c:crosses val="autoZero"/>
        <c:auto val="1"/>
        <c:lblOffset val="100"/>
        <c:baseTimeUnit val="years"/>
      </c:dateAx>
      <c:valAx>
        <c:axId val="9495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4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061120"/>
        <c:axId val="9506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95061120"/>
        <c:axId val="95063040"/>
      </c:lineChart>
      <c:dateAx>
        <c:axId val="95061120"/>
        <c:scaling>
          <c:orientation val="minMax"/>
        </c:scaling>
        <c:delete val="1"/>
        <c:axPos val="b"/>
        <c:numFmt formatCode="ge" sourceLinked="1"/>
        <c:majorTickMark val="none"/>
        <c:minorTickMark val="none"/>
        <c:tickLblPos val="none"/>
        <c:crossAx val="95063040"/>
        <c:crosses val="autoZero"/>
        <c:auto val="1"/>
        <c:lblOffset val="100"/>
        <c:baseTimeUnit val="years"/>
      </c:dateAx>
      <c:valAx>
        <c:axId val="9506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6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92.8</c:v>
                </c:pt>
                <c:pt idx="1">
                  <c:v>87.18</c:v>
                </c:pt>
                <c:pt idx="2">
                  <c:v>85.73</c:v>
                </c:pt>
                <c:pt idx="3">
                  <c:v>100.86</c:v>
                </c:pt>
                <c:pt idx="4">
                  <c:v>77.239999999999995</c:v>
                </c:pt>
              </c:numCache>
            </c:numRef>
          </c:val>
        </c:ser>
        <c:dLbls>
          <c:showLegendKey val="0"/>
          <c:showVal val="0"/>
          <c:showCatName val="0"/>
          <c:showSerName val="0"/>
          <c:showPercent val="0"/>
          <c:showBubbleSize val="0"/>
        </c:dLbls>
        <c:gapWidth val="150"/>
        <c:axId val="95093504"/>
        <c:axId val="9509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95093504"/>
        <c:axId val="95095424"/>
      </c:lineChart>
      <c:dateAx>
        <c:axId val="95093504"/>
        <c:scaling>
          <c:orientation val="minMax"/>
        </c:scaling>
        <c:delete val="1"/>
        <c:axPos val="b"/>
        <c:numFmt formatCode="ge" sourceLinked="1"/>
        <c:majorTickMark val="none"/>
        <c:minorTickMark val="none"/>
        <c:tickLblPos val="none"/>
        <c:crossAx val="95095424"/>
        <c:crosses val="autoZero"/>
        <c:auto val="1"/>
        <c:lblOffset val="100"/>
        <c:baseTimeUnit val="years"/>
      </c:dateAx>
      <c:valAx>
        <c:axId val="9509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9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187.75</c:v>
                </c:pt>
                <c:pt idx="1">
                  <c:v>198.27</c:v>
                </c:pt>
                <c:pt idx="2">
                  <c:v>203.89</c:v>
                </c:pt>
                <c:pt idx="3">
                  <c:v>175.64</c:v>
                </c:pt>
                <c:pt idx="4">
                  <c:v>230.26</c:v>
                </c:pt>
              </c:numCache>
            </c:numRef>
          </c:val>
        </c:ser>
        <c:dLbls>
          <c:showLegendKey val="0"/>
          <c:showVal val="0"/>
          <c:showCatName val="0"/>
          <c:showSerName val="0"/>
          <c:showPercent val="0"/>
          <c:showBubbleSize val="0"/>
        </c:dLbls>
        <c:gapWidth val="150"/>
        <c:axId val="95125504"/>
        <c:axId val="9512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95125504"/>
        <c:axId val="95127424"/>
      </c:lineChart>
      <c:dateAx>
        <c:axId val="95125504"/>
        <c:scaling>
          <c:orientation val="minMax"/>
        </c:scaling>
        <c:delete val="1"/>
        <c:axPos val="b"/>
        <c:numFmt formatCode="ge" sourceLinked="1"/>
        <c:majorTickMark val="none"/>
        <c:minorTickMark val="none"/>
        <c:tickLblPos val="none"/>
        <c:crossAx val="95127424"/>
        <c:crosses val="autoZero"/>
        <c:auto val="1"/>
        <c:lblOffset val="100"/>
        <c:baseTimeUnit val="years"/>
      </c:dateAx>
      <c:valAx>
        <c:axId val="9512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2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和歌山県　串本町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17696</v>
      </c>
      <c r="AM8" s="64"/>
      <c r="AN8" s="64"/>
      <c r="AO8" s="64"/>
      <c r="AP8" s="64"/>
      <c r="AQ8" s="64"/>
      <c r="AR8" s="64"/>
      <c r="AS8" s="64"/>
      <c r="AT8" s="63">
        <f>データ!S6</f>
        <v>135.66999999999999</v>
      </c>
      <c r="AU8" s="63"/>
      <c r="AV8" s="63"/>
      <c r="AW8" s="63"/>
      <c r="AX8" s="63"/>
      <c r="AY8" s="63"/>
      <c r="AZ8" s="63"/>
      <c r="BA8" s="63"/>
      <c r="BB8" s="63">
        <f>データ!T6</f>
        <v>130.43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3.31</v>
      </c>
      <c r="Q10" s="63"/>
      <c r="R10" s="63"/>
      <c r="S10" s="63"/>
      <c r="T10" s="63"/>
      <c r="U10" s="63"/>
      <c r="V10" s="63"/>
      <c r="W10" s="63">
        <f>データ!P6</f>
        <v>100</v>
      </c>
      <c r="X10" s="63"/>
      <c r="Y10" s="63"/>
      <c r="Z10" s="63"/>
      <c r="AA10" s="63"/>
      <c r="AB10" s="63"/>
      <c r="AC10" s="63"/>
      <c r="AD10" s="64">
        <f>データ!Q6</f>
        <v>2808</v>
      </c>
      <c r="AE10" s="64"/>
      <c r="AF10" s="64"/>
      <c r="AG10" s="64"/>
      <c r="AH10" s="64"/>
      <c r="AI10" s="64"/>
      <c r="AJ10" s="64"/>
      <c r="AK10" s="2"/>
      <c r="AL10" s="64">
        <f>データ!U6</f>
        <v>579</v>
      </c>
      <c r="AM10" s="64"/>
      <c r="AN10" s="64"/>
      <c r="AO10" s="64"/>
      <c r="AP10" s="64"/>
      <c r="AQ10" s="64"/>
      <c r="AR10" s="64"/>
      <c r="AS10" s="64"/>
      <c r="AT10" s="63">
        <f>データ!V6</f>
        <v>0.31</v>
      </c>
      <c r="AU10" s="63"/>
      <c r="AV10" s="63"/>
      <c r="AW10" s="63"/>
      <c r="AX10" s="63"/>
      <c r="AY10" s="63"/>
      <c r="AZ10" s="63"/>
      <c r="BA10" s="63"/>
      <c r="BB10" s="63">
        <f>データ!W6</f>
        <v>1867.74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304280</v>
      </c>
      <c r="D6" s="31">
        <f t="shared" si="3"/>
        <v>47</v>
      </c>
      <c r="E6" s="31">
        <f t="shared" si="3"/>
        <v>17</v>
      </c>
      <c r="F6" s="31">
        <f t="shared" si="3"/>
        <v>4</v>
      </c>
      <c r="G6" s="31">
        <f t="shared" si="3"/>
        <v>0</v>
      </c>
      <c r="H6" s="31" t="str">
        <f t="shared" si="3"/>
        <v>和歌山県　串本町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3.31</v>
      </c>
      <c r="P6" s="32">
        <f t="shared" si="3"/>
        <v>100</v>
      </c>
      <c r="Q6" s="32">
        <f t="shared" si="3"/>
        <v>2808</v>
      </c>
      <c r="R6" s="32">
        <f t="shared" si="3"/>
        <v>17696</v>
      </c>
      <c r="S6" s="32">
        <f t="shared" si="3"/>
        <v>135.66999999999999</v>
      </c>
      <c r="T6" s="32">
        <f t="shared" si="3"/>
        <v>130.43</v>
      </c>
      <c r="U6" s="32">
        <f t="shared" si="3"/>
        <v>579</v>
      </c>
      <c r="V6" s="32">
        <f t="shared" si="3"/>
        <v>0.31</v>
      </c>
      <c r="W6" s="32">
        <f t="shared" si="3"/>
        <v>1867.74</v>
      </c>
      <c r="X6" s="33">
        <f>IF(X7="",NA(),X7)</f>
        <v>93.31</v>
      </c>
      <c r="Y6" s="33">
        <f t="shared" ref="Y6:AG6" si="4">IF(Y7="",NA(),Y7)</f>
        <v>88.21</v>
      </c>
      <c r="Z6" s="33">
        <f t="shared" si="4"/>
        <v>93.91</v>
      </c>
      <c r="AA6" s="33">
        <f t="shared" si="4"/>
        <v>113.64</v>
      </c>
      <c r="AB6" s="33">
        <f t="shared" si="4"/>
        <v>94.12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1812.65</v>
      </c>
      <c r="BK6" s="33">
        <f t="shared" si="7"/>
        <v>1764.87</v>
      </c>
      <c r="BL6" s="33">
        <f t="shared" si="7"/>
        <v>1622.51</v>
      </c>
      <c r="BM6" s="33">
        <f t="shared" si="7"/>
        <v>1569.13</v>
      </c>
      <c r="BN6" s="33">
        <f t="shared" si="7"/>
        <v>1436</v>
      </c>
      <c r="BO6" s="32" t="str">
        <f>IF(BO7="","",IF(BO7="-","【-】","【"&amp;SUBSTITUTE(TEXT(BO7,"#,##0.00"),"-","△")&amp;"】"))</f>
        <v>【1,479.31】</v>
      </c>
      <c r="BP6" s="33">
        <f>IF(BP7="",NA(),BP7)</f>
        <v>92.8</v>
      </c>
      <c r="BQ6" s="33">
        <f t="shared" ref="BQ6:BY6" si="8">IF(BQ7="",NA(),BQ7)</f>
        <v>87.18</v>
      </c>
      <c r="BR6" s="33">
        <f t="shared" si="8"/>
        <v>85.73</v>
      </c>
      <c r="BS6" s="33">
        <f t="shared" si="8"/>
        <v>100.86</v>
      </c>
      <c r="BT6" s="33">
        <f t="shared" si="8"/>
        <v>77.239999999999995</v>
      </c>
      <c r="BU6" s="33">
        <f t="shared" si="8"/>
        <v>59.35</v>
      </c>
      <c r="BV6" s="33">
        <f t="shared" si="8"/>
        <v>60.75</v>
      </c>
      <c r="BW6" s="33">
        <f t="shared" si="8"/>
        <v>62.83</v>
      </c>
      <c r="BX6" s="33">
        <f t="shared" si="8"/>
        <v>64.63</v>
      </c>
      <c r="BY6" s="33">
        <f t="shared" si="8"/>
        <v>66.56</v>
      </c>
      <c r="BZ6" s="32" t="str">
        <f>IF(BZ7="","",IF(BZ7="-","【-】","【"&amp;SUBSTITUTE(TEXT(BZ7,"#,##0.00"),"-","△")&amp;"】"))</f>
        <v>【63.50】</v>
      </c>
      <c r="CA6" s="33">
        <f>IF(CA7="",NA(),CA7)</f>
        <v>187.75</v>
      </c>
      <c r="CB6" s="33">
        <f t="shared" ref="CB6:CJ6" si="9">IF(CB7="",NA(),CB7)</f>
        <v>198.27</v>
      </c>
      <c r="CC6" s="33">
        <f t="shared" si="9"/>
        <v>203.89</v>
      </c>
      <c r="CD6" s="33">
        <f t="shared" si="9"/>
        <v>175.64</v>
      </c>
      <c r="CE6" s="33">
        <f t="shared" si="9"/>
        <v>230.26</v>
      </c>
      <c r="CF6" s="33">
        <f t="shared" si="9"/>
        <v>260.48</v>
      </c>
      <c r="CG6" s="33">
        <f t="shared" si="9"/>
        <v>256</v>
      </c>
      <c r="CH6" s="33">
        <f t="shared" si="9"/>
        <v>250.43</v>
      </c>
      <c r="CI6" s="33">
        <f t="shared" si="9"/>
        <v>245.75</v>
      </c>
      <c r="CJ6" s="33">
        <f t="shared" si="9"/>
        <v>244.29</v>
      </c>
      <c r="CK6" s="32" t="str">
        <f>IF(CK7="","",IF(CK7="-","【-】","【"&amp;SUBSTITUTE(TEXT(CK7,"#,##0.00"),"-","△")&amp;"】"))</f>
        <v>【253.12】</v>
      </c>
      <c r="CL6" s="33">
        <f>IF(CL7="",NA(),CL7)</f>
        <v>27.5</v>
      </c>
      <c r="CM6" s="33">
        <f t="shared" ref="CM6:CU6" si="10">IF(CM7="",NA(),CM7)</f>
        <v>27.1</v>
      </c>
      <c r="CN6" s="33">
        <f t="shared" si="10"/>
        <v>32.1</v>
      </c>
      <c r="CO6" s="33">
        <f t="shared" si="10"/>
        <v>30.3</v>
      </c>
      <c r="CP6" s="33">
        <f t="shared" si="10"/>
        <v>30.3</v>
      </c>
      <c r="CQ6" s="33">
        <f t="shared" si="10"/>
        <v>40.56</v>
      </c>
      <c r="CR6" s="33">
        <f t="shared" si="10"/>
        <v>41.59</v>
      </c>
      <c r="CS6" s="33">
        <f t="shared" si="10"/>
        <v>42.31</v>
      </c>
      <c r="CT6" s="33">
        <f t="shared" si="10"/>
        <v>43.65</v>
      </c>
      <c r="CU6" s="33">
        <f t="shared" si="10"/>
        <v>43.58</v>
      </c>
      <c r="CV6" s="32" t="str">
        <f>IF(CV7="","",IF(CV7="-","【-】","【"&amp;SUBSTITUTE(TEXT(CV7,"#,##0.00"),"-","△")&amp;"】"))</f>
        <v>【41.06】</v>
      </c>
      <c r="CW6" s="33">
        <f>IF(CW7="",NA(),CW7)</f>
        <v>100</v>
      </c>
      <c r="CX6" s="33">
        <f t="shared" ref="CX6:DF6" si="11">IF(CX7="",NA(),CX7)</f>
        <v>100</v>
      </c>
      <c r="CY6" s="33">
        <f t="shared" si="11"/>
        <v>100</v>
      </c>
      <c r="CZ6" s="33">
        <f t="shared" si="11"/>
        <v>100</v>
      </c>
      <c r="DA6" s="33">
        <f t="shared" si="11"/>
        <v>100</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304280</v>
      </c>
      <c r="D7" s="35">
        <v>47</v>
      </c>
      <c r="E7" s="35">
        <v>17</v>
      </c>
      <c r="F7" s="35">
        <v>4</v>
      </c>
      <c r="G7" s="35">
        <v>0</v>
      </c>
      <c r="H7" s="35" t="s">
        <v>96</v>
      </c>
      <c r="I7" s="35" t="s">
        <v>97</v>
      </c>
      <c r="J7" s="35" t="s">
        <v>98</v>
      </c>
      <c r="K7" s="35" t="s">
        <v>99</v>
      </c>
      <c r="L7" s="35" t="s">
        <v>100</v>
      </c>
      <c r="M7" s="36" t="s">
        <v>101</v>
      </c>
      <c r="N7" s="36" t="s">
        <v>102</v>
      </c>
      <c r="O7" s="36">
        <v>3.31</v>
      </c>
      <c r="P7" s="36">
        <v>100</v>
      </c>
      <c r="Q7" s="36">
        <v>2808</v>
      </c>
      <c r="R7" s="36">
        <v>17696</v>
      </c>
      <c r="S7" s="36">
        <v>135.66999999999999</v>
      </c>
      <c r="T7" s="36">
        <v>130.43</v>
      </c>
      <c r="U7" s="36">
        <v>579</v>
      </c>
      <c r="V7" s="36">
        <v>0.31</v>
      </c>
      <c r="W7" s="36">
        <v>1867.74</v>
      </c>
      <c r="X7" s="36">
        <v>93.31</v>
      </c>
      <c r="Y7" s="36">
        <v>88.21</v>
      </c>
      <c r="Z7" s="36">
        <v>93.91</v>
      </c>
      <c r="AA7" s="36">
        <v>113.64</v>
      </c>
      <c r="AB7" s="36">
        <v>94.12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1812.65</v>
      </c>
      <c r="BK7" s="36">
        <v>1764.87</v>
      </c>
      <c r="BL7" s="36">
        <v>1622.51</v>
      </c>
      <c r="BM7" s="36">
        <v>1569.13</v>
      </c>
      <c r="BN7" s="36">
        <v>1436</v>
      </c>
      <c r="BO7" s="36">
        <v>1479.31</v>
      </c>
      <c r="BP7" s="36">
        <v>92.8</v>
      </c>
      <c r="BQ7" s="36">
        <v>87.18</v>
      </c>
      <c r="BR7" s="36">
        <v>85.73</v>
      </c>
      <c r="BS7" s="36">
        <v>100.86</v>
      </c>
      <c r="BT7" s="36">
        <v>77.239999999999995</v>
      </c>
      <c r="BU7" s="36">
        <v>59.35</v>
      </c>
      <c r="BV7" s="36">
        <v>60.75</v>
      </c>
      <c r="BW7" s="36">
        <v>62.83</v>
      </c>
      <c r="BX7" s="36">
        <v>64.63</v>
      </c>
      <c r="BY7" s="36">
        <v>66.56</v>
      </c>
      <c r="BZ7" s="36">
        <v>63.5</v>
      </c>
      <c r="CA7" s="36">
        <v>187.75</v>
      </c>
      <c r="CB7" s="36">
        <v>198.27</v>
      </c>
      <c r="CC7" s="36">
        <v>203.89</v>
      </c>
      <c r="CD7" s="36">
        <v>175.64</v>
      </c>
      <c r="CE7" s="36">
        <v>230.26</v>
      </c>
      <c r="CF7" s="36">
        <v>260.48</v>
      </c>
      <c r="CG7" s="36">
        <v>256</v>
      </c>
      <c r="CH7" s="36">
        <v>250.43</v>
      </c>
      <c r="CI7" s="36">
        <v>245.75</v>
      </c>
      <c r="CJ7" s="36">
        <v>244.29</v>
      </c>
      <c r="CK7" s="36">
        <v>253.12</v>
      </c>
      <c r="CL7" s="36">
        <v>27.5</v>
      </c>
      <c r="CM7" s="36">
        <v>27.1</v>
      </c>
      <c r="CN7" s="36">
        <v>32.1</v>
      </c>
      <c r="CO7" s="36">
        <v>30.3</v>
      </c>
      <c r="CP7" s="36">
        <v>30.3</v>
      </c>
      <c r="CQ7" s="36">
        <v>40.56</v>
      </c>
      <c r="CR7" s="36">
        <v>41.59</v>
      </c>
      <c r="CS7" s="36">
        <v>42.31</v>
      </c>
      <c r="CT7" s="36">
        <v>43.65</v>
      </c>
      <c r="CU7" s="36">
        <v>43.58</v>
      </c>
      <c r="CV7" s="36">
        <v>41.06</v>
      </c>
      <c r="CW7" s="36">
        <v>100</v>
      </c>
      <c r="CX7" s="36">
        <v>100</v>
      </c>
      <c r="CY7" s="36">
        <v>100</v>
      </c>
      <c r="CZ7" s="36">
        <v>100</v>
      </c>
      <c r="DA7" s="36">
        <v>100</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和歌山県</cp:lastModifiedBy>
  <cp:lastPrinted>2016-02-22T00:40:14Z</cp:lastPrinted>
  <dcterms:created xsi:type="dcterms:W3CDTF">2016-02-03T09:05:44Z</dcterms:created>
  <dcterms:modified xsi:type="dcterms:W3CDTF">2016-02-23T05:58:07Z</dcterms:modified>
  <cp:category/>
</cp:coreProperties>
</file>