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303\Desktop\28 古座川町\"/>
    </mc:Choice>
  </mc:AlternateContent>
  <workbookProtection workbookPassword="B501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AQ10" i="4" s="1"/>
  <c r="T6" i="5"/>
  <c r="AI10" i="4" s="1"/>
  <c r="S6" i="5"/>
  <c r="AY8" i="4" s="1"/>
  <c r="R6" i="5"/>
  <c r="Q6" i="5"/>
  <c r="AI8" i="4" s="1"/>
  <c r="P6" i="5"/>
  <c r="O6" i="5"/>
  <c r="N6" i="5"/>
  <c r="M6" i="5"/>
  <c r="L6" i="5"/>
  <c r="Z8" i="4" s="1"/>
  <c r="K6" i="5"/>
  <c r="R8" i="4" s="1"/>
  <c r="J6" i="5"/>
  <c r="I6" i="5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Z10" i="4"/>
  <c r="R10" i="4"/>
  <c r="J10" i="4"/>
  <c r="B10" i="4"/>
  <c r="AQ8" i="4"/>
  <c r="J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<sst xmlns="http://schemas.openxmlformats.org/spreadsheetml/2006/main" count="218" uniqueCount="108">
  <si>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</si>
  <si>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</si>
  <si>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</si>
  <si>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</si>
  <si>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</si>
  <si>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</si>
  <si>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</si>
  <si>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</si>
  <si>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</si>
  <si>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</si>
  <si>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</si>
  <si>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</si>
  <si>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</si>
  <si>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</si>
  <si>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</si>
  <si>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</si>
  <si>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</si>
  <si>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</si>
  <si>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</si>
  <si>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</si>
  <si>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</si>
  <si>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</si>
  <si>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</si>
  <si>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</si>
  <si>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</si>
  <si>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</si>
  <si>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</si>
  <si>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</si>
  <si>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</si>
  <si>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</si>
  <si>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</si>
  <si>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</si>
  <si>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</si>
  <si>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</si>
  <si>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</si>
  <si>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</si>
  <si>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</si>
  <si>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</si>
  <si>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</si>
  <si>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</si>
  <si>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</si>
  <si>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</si>
  <si>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</si>
  <si>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</si>
  <si>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</si>
  <si>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</si>
  <si>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</si>
  <si>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</si>
  <si>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</si>
  <si>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</si>
  <si>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</si>
  <si>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</si>
  <si>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</si>
  <si>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</si>
  <si>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</si>
  <si>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</si>
  <si>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</si>
  <si>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</si>
  <si>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</si>
  <si>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</si>
  <si>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</si>
  <si>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</si>
  <si>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</si>
  <si>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</si>
  <si>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</si>
  <si>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</si>
  <si>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</si>
  <si>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</si>
  <si>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</si>
  <si>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</si>
  <si>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</si>
  <si>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</si>
  <si>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</si>
  <si>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</si>
  <si>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</si>
  <si>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</si>
  <si>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</si>
  <si>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</si>
  <si>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</si>
  <si>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</si>
  <si>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</si>
  <si>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</si>
  <si>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</si>
  <si>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</si>
  <si>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</si>
  <si>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</si>
  <si>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</si>
  <si>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</si>
  <si>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</si>
  <si>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</si>
  <si>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</si>
  <si>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</si>
  <si>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</si>
  <si>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和歌山県　古座川町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</si>
  <si>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</si>
  <si>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</si>
  <si>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</si>
  <si>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</si>
  <si>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</si>
  <si>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</si>
  <si>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</si>
  <si>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</si>
  <si>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</si>
  <si>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</si>
  <si>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</si>
  <si>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古座川町簡易水道事業は、飛地に施設が点々と存在し、年々給水人口が減少気味で、水道料金と一般会計からの繰入金で経営を行っているが、類似団体と比較すると、施設の規模、料金水準ともに、良好な数字となっている。</t>
    <rPh sb="1" eb="5">
      <t>コザガワチョウ</t>
    </rPh>
    <rPh sb="5" eb="7">
      <t>カンイ</t>
    </rPh>
    <rPh sb="7" eb="9">
      <t>スイドウ</t>
    </rPh>
    <rPh sb="9" eb="11">
      <t>ジギョウ</t>
    </rPh>
    <rPh sb="13" eb="14">
      <t>ト</t>
    </rPh>
    <rPh sb="14" eb="15">
      <t>チ</t>
    </rPh>
    <rPh sb="16" eb="18">
      <t>シセツ</t>
    </rPh>
    <rPh sb="19" eb="21">
      <t>テンテン</t>
    </rPh>
    <rPh sb="22" eb="24">
      <t>ソンザイ</t>
    </rPh>
    <rPh sb="39" eb="41">
      <t>スイドウ</t>
    </rPh>
    <rPh sb="41" eb="43">
      <t>リョウキン</t>
    </rPh>
    <rPh sb="44" eb="46">
      <t>イッパン</t>
    </rPh>
    <rPh sb="46" eb="48">
      <t>カイケイ</t>
    </rPh>
    <rPh sb="51" eb="52">
      <t>ク</t>
    </rPh>
    <rPh sb="52" eb="53">
      <t>イ</t>
    </rPh>
    <rPh sb="53" eb="54">
      <t>キン</t>
    </rPh>
    <rPh sb="55" eb="57">
      <t>ケイエイ</t>
    </rPh>
    <rPh sb="58" eb="59">
      <t>オコナ</t>
    </rPh>
    <rPh sb="65" eb="67">
      <t>ルイジ</t>
    </rPh>
    <rPh sb="70" eb="72">
      <t>ヒカク</t>
    </rPh>
    <rPh sb="76" eb="78">
      <t>シセツ</t>
    </rPh>
    <rPh sb="79" eb="81">
      <t>キボ</t>
    </rPh>
    <rPh sb="82" eb="84">
      <t>リョウキン</t>
    </rPh>
    <rPh sb="84" eb="86">
      <t>スイジュン</t>
    </rPh>
    <rPh sb="90" eb="92">
      <t>リョウコウ</t>
    </rPh>
    <rPh sb="93" eb="95">
      <t>スウジ</t>
    </rPh>
    <phoneticPr fontId="4"/>
  </si>
  <si>
    <t>古座川町簡易水道事業のほとんどの施設は、昭和40,50年代に建設した施設であり、老朽化している。</t>
    <rPh sb="0" eb="4">
      <t>コザガワチョウ</t>
    </rPh>
    <rPh sb="4" eb="6">
      <t>カンイ</t>
    </rPh>
    <rPh sb="6" eb="8">
      <t>スイドウ</t>
    </rPh>
    <rPh sb="8" eb="10">
      <t>ジギョウ</t>
    </rPh>
    <rPh sb="16" eb="18">
      <t>シセツ</t>
    </rPh>
    <rPh sb="20" eb="22">
      <t>ショウワ</t>
    </rPh>
    <rPh sb="27" eb="29">
      <t>ネンダイ</t>
    </rPh>
    <rPh sb="30" eb="32">
      <t>ケンセツ</t>
    </rPh>
    <rPh sb="34" eb="36">
      <t>シセツ</t>
    </rPh>
    <rPh sb="40" eb="43">
      <t>ロウキュウカ</t>
    </rPh>
    <phoneticPr fontId="4"/>
  </si>
  <si>
    <t>各施設が老朽化してきており、今後、更新していかなければならないが、その更新に伴う予算確保が必要である。</t>
    <rPh sb="0" eb="1">
      <t>カク</t>
    </rPh>
    <rPh sb="1" eb="3">
      <t>シセツ</t>
    </rPh>
    <rPh sb="4" eb="7">
      <t>ロウキュウカ</t>
    </rPh>
    <rPh sb="14" eb="16">
      <t>コンゴ</t>
    </rPh>
    <rPh sb="17" eb="19">
      <t>コウシン</t>
    </rPh>
    <rPh sb="35" eb="37">
      <t>コウシン</t>
    </rPh>
    <rPh sb="38" eb="39">
      <t>トモナ</t>
    </rPh>
    <rPh sb="40" eb="42">
      <t>ヨサン</t>
    </rPh>
    <rPh sb="42" eb="44">
      <t>カクホ</t>
    </rPh>
    <rPh sb="45" eb="47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</si>
</sst>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0.26</c:v>
                </c:pt>
                <c:pt idx="2">
                  <c:v>0.01</c:v>
                </c:pt>
                <c:pt idx="3" formatCode="#,##0.00;&quot;△&quot;#,##0.00">
                  <c:v>0</c:v>
                </c:pt>
                <c:pt idx="4">
                  <c:v>0.36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962648"/>
        <c:axId val="203963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0.5</c:v>
                </c:pt>
                <c:pt idx="1">
                  <c:v>0.61</c:v>
                </c:pt>
                <c:pt idx="2">
                  <c:v>0.37</c:v>
                </c:pt>
                <c:pt idx="3">
                  <c:v>0.7</c:v>
                </c:pt>
                <c:pt idx="4">
                  <c:v>0.91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962648"/>
        <c:axId val="203963040"/>
      </c:lineChart>
      <c:dateAx>
        <c:axId val="203962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3963040"/>
        <c:crosses val="autoZero"/>
        <c:auto val="1"/>
        <c:lblOffset val="100"/>
        <c:baseTimeUnit val="years"/>
      </c:dateAx>
      <c:valAx>
        <c:axId val="203963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3962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84.68</c:v>
                </c:pt>
                <c:pt idx="1">
                  <c:v>84.43</c:v>
                </c:pt>
                <c:pt idx="2">
                  <c:v>84.77</c:v>
                </c:pt>
                <c:pt idx="3">
                  <c:v>78.5</c:v>
                </c:pt>
                <c:pt idx="4">
                  <c:v>76.56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386536"/>
        <c:axId val="204694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51.56</c:v>
                </c:pt>
                <c:pt idx="1">
                  <c:v>50.66</c:v>
                </c:pt>
                <c:pt idx="2">
                  <c:v>51.11</c:v>
                </c:pt>
                <c:pt idx="3">
                  <c:v>50.49</c:v>
                </c:pt>
                <c:pt idx="4">
                  <c:v>48.36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386536"/>
        <c:axId val="204694264"/>
      </c:lineChart>
      <c:dateAx>
        <c:axId val="204386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694264"/>
        <c:crosses val="autoZero"/>
        <c:auto val="1"/>
        <c:lblOffset val="100"/>
        <c:baseTimeUnit val="years"/>
      </c:dateAx>
      <c:valAx>
        <c:axId val="204694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386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81.05</c:v>
                </c:pt>
                <c:pt idx="1">
                  <c:v>80.98</c:v>
                </c:pt>
                <c:pt idx="2">
                  <c:v>76.31</c:v>
                </c:pt>
                <c:pt idx="3">
                  <c:v>80.87</c:v>
                </c:pt>
                <c:pt idx="4">
                  <c:v>80.760000000000005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695440"/>
        <c:axId val="204695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75.58</c:v>
                </c:pt>
                <c:pt idx="1">
                  <c:v>74.13</c:v>
                </c:pt>
                <c:pt idx="2">
                  <c:v>74.16</c:v>
                </c:pt>
                <c:pt idx="3">
                  <c:v>74.209999999999994</c:v>
                </c:pt>
                <c:pt idx="4">
                  <c:v>75.239999999999995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695440"/>
        <c:axId val="204695832"/>
      </c:lineChart>
      <c:dateAx>
        <c:axId val="204695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695832"/>
        <c:crosses val="autoZero"/>
        <c:auto val="1"/>
        <c:lblOffset val="100"/>
        <c:baseTimeUnit val="years"/>
      </c:dateAx>
      <c:valAx>
        <c:axId val="204695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695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85.68</c:v>
                </c:pt>
                <c:pt idx="1">
                  <c:v>70.94</c:v>
                </c:pt>
                <c:pt idx="2">
                  <c:v>81.650000000000006</c:v>
                </c:pt>
                <c:pt idx="3">
                  <c:v>89.88</c:v>
                </c:pt>
                <c:pt idx="4">
                  <c:v>84.09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964216"/>
        <c:axId val="203964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71.510000000000005</c:v>
                </c:pt>
                <c:pt idx="1">
                  <c:v>68.61</c:v>
                </c:pt>
                <c:pt idx="2">
                  <c:v>70.760000000000005</c:v>
                </c:pt>
                <c:pt idx="3">
                  <c:v>71.66</c:v>
                </c:pt>
                <c:pt idx="4">
                  <c:v>73.06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964216"/>
        <c:axId val="203964608"/>
      </c:lineChart>
      <c:dateAx>
        <c:axId val="203964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3964608"/>
        <c:crosses val="autoZero"/>
        <c:auto val="1"/>
        <c:lblOffset val="100"/>
        <c:baseTimeUnit val="years"/>
      </c:dateAx>
      <c:valAx>
        <c:axId val="203964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3964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965784"/>
        <c:axId val="204676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965784"/>
        <c:axId val="204676880"/>
      </c:lineChart>
      <c:dateAx>
        <c:axId val="203965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676880"/>
        <c:crosses val="autoZero"/>
        <c:auto val="1"/>
        <c:lblOffset val="100"/>
        <c:baseTimeUnit val="years"/>
      </c:dateAx>
      <c:valAx>
        <c:axId val="204676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3965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679624"/>
        <c:axId val="204680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679624"/>
        <c:axId val="204680016"/>
      </c:lineChart>
      <c:dateAx>
        <c:axId val="204679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680016"/>
        <c:crosses val="autoZero"/>
        <c:auto val="1"/>
        <c:lblOffset val="100"/>
        <c:baseTimeUnit val="years"/>
      </c:dateAx>
      <c:valAx>
        <c:axId val="204680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679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386928"/>
        <c:axId val="204387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386928"/>
        <c:axId val="204387320"/>
      </c:lineChart>
      <c:dateAx>
        <c:axId val="204386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387320"/>
        <c:crosses val="autoZero"/>
        <c:auto val="1"/>
        <c:lblOffset val="100"/>
        <c:baseTimeUnit val="years"/>
      </c:dateAx>
      <c:valAx>
        <c:axId val="204387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386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388496"/>
        <c:axId val="204388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388496"/>
        <c:axId val="204388888"/>
      </c:lineChart>
      <c:dateAx>
        <c:axId val="204388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388888"/>
        <c:crosses val="autoZero"/>
        <c:auto val="1"/>
        <c:lblOffset val="100"/>
        <c:baseTimeUnit val="years"/>
      </c:dateAx>
      <c:valAx>
        <c:axId val="204388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388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236.08</c:v>
                </c:pt>
                <c:pt idx="1">
                  <c:v>208.76</c:v>
                </c:pt>
                <c:pt idx="2">
                  <c:v>186.87</c:v>
                </c:pt>
                <c:pt idx="3">
                  <c:v>208.02</c:v>
                </c:pt>
                <c:pt idx="4">
                  <c:v>1124.1099999999999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525920"/>
        <c:axId val="204526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1450.45</c:v>
                </c:pt>
                <c:pt idx="1">
                  <c:v>1442.51</c:v>
                </c:pt>
                <c:pt idx="2">
                  <c:v>1496.15</c:v>
                </c:pt>
                <c:pt idx="3">
                  <c:v>1462.56</c:v>
                </c:pt>
                <c:pt idx="4">
                  <c:v>1486.62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525920"/>
        <c:axId val="204526312"/>
      </c:lineChart>
      <c:dateAx>
        <c:axId val="204525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526312"/>
        <c:crosses val="autoZero"/>
        <c:auto val="1"/>
        <c:lblOffset val="100"/>
        <c:baseTimeUnit val="years"/>
      </c:dateAx>
      <c:valAx>
        <c:axId val="204526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525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63.38</c:v>
                </c:pt>
                <c:pt idx="1">
                  <c:v>55.83</c:v>
                </c:pt>
                <c:pt idx="2">
                  <c:v>55.28</c:v>
                </c:pt>
                <c:pt idx="3">
                  <c:v>59.18</c:v>
                </c:pt>
                <c:pt idx="4">
                  <c:v>64.42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527488"/>
        <c:axId val="204527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33.96</c:v>
                </c:pt>
                <c:pt idx="1">
                  <c:v>33.299999999999997</c:v>
                </c:pt>
                <c:pt idx="2">
                  <c:v>33.01</c:v>
                </c:pt>
                <c:pt idx="3">
                  <c:v>32.39</c:v>
                </c:pt>
                <c:pt idx="4">
                  <c:v>24.39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527488"/>
        <c:axId val="204527880"/>
      </c:lineChart>
      <c:dateAx>
        <c:axId val="204527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527880"/>
        <c:crosses val="autoZero"/>
        <c:auto val="1"/>
        <c:lblOffset val="100"/>
        <c:baseTimeUnit val="years"/>
      </c:dateAx>
      <c:valAx>
        <c:axId val="204527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527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285.54000000000002</c:v>
                </c:pt>
                <c:pt idx="1">
                  <c:v>319.64</c:v>
                </c:pt>
                <c:pt idx="2">
                  <c:v>327.79</c:v>
                </c:pt>
                <c:pt idx="3">
                  <c:v>309.7</c:v>
                </c:pt>
                <c:pt idx="4">
                  <c:v>291.42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529056"/>
        <c:axId val="204529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512.74</c:v>
                </c:pt>
                <c:pt idx="1">
                  <c:v>526.57000000000005</c:v>
                </c:pt>
                <c:pt idx="2">
                  <c:v>523.08000000000004</c:v>
                </c:pt>
                <c:pt idx="3">
                  <c:v>530.83000000000004</c:v>
                </c:pt>
                <c:pt idx="4">
                  <c:v>734.18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529056"/>
        <c:axId val="204529448"/>
      </c:lineChart>
      <c:dateAx>
        <c:axId val="204529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529448"/>
        <c:crosses val="autoZero"/>
        <c:auto val="1"/>
        <c:lblOffset val="100"/>
        <c:baseTimeUnit val="years"/>
      </c:dateAx>
      <c:valAx>
        <c:axId val="204529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529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【1,239.32】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G1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7" t="str">
        <f>データ!H6</f>
        <v>和歌山県　古座川町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8" t="s">
        <v>1</v>
      </c>
      <c r="C7" s="79"/>
      <c r="D7" s="79"/>
      <c r="E7" s="79"/>
      <c r="F7" s="79"/>
      <c r="G7" s="79"/>
      <c r="H7" s="79"/>
      <c r="I7" s="80"/>
      <c r="J7" s="78" t="s">
        <v>2</v>
      </c>
      <c r="K7" s="79"/>
      <c r="L7" s="79"/>
      <c r="M7" s="79"/>
      <c r="N7" s="79"/>
      <c r="O7" s="79"/>
      <c r="P7" s="79"/>
      <c r="Q7" s="80"/>
      <c r="R7" s="78" t="s">
        <v>3</v>
      </c>
      <c r="S7" s="79"/>
      <c r="T7" s="79"/>
      <c r="U7" s="79"/>
      <c r="V7" s="79"/>
      <c r="W7" s="79"/>
      <c r="X7" s="79"/>
      <c r="Y7" s="80"/>
      <c r="Z7" s="78" t="s">
        <v>4</v>
      </c>
      <c r="AA7" s="79"/>
      <c r="AB7" s="79"/>
      <c r="AC7" s="79"/>
      <c r="AD7" s="79"/>
      <c r="AE7" s="79"/>
      <c r="AF7" s="79"/>
      <c r="AG7" s="80"/>
      <c r="AH7" s="3"/>
      <c r="AI7" s="78" t="s">
        <v>5</v>
      </c>
      <c r="AJ7" s="79"/>
      <c r="AK7" s="79"/>
      <c r="AL7" s="79"/>
      <c r="AM7" s="79"/>
      <c r="AN7" s="79"/>
      <c r="AO7" s="79"/>
      <c r="AP7" s="80"/>
      <c r="AQ7" s="67" t="s">
        <v>6</v>
      </c>
      <c r="AR7" s="67"/>
      <c r="AS7" s="67"/>
      <c r="AT7" s="67"/>
      <c r="AU7" s="67"/>
      <c r="AV7" s="67"/>
      <c r="AW7" s="67"/>
      <c r="AX7" s="67"/>
      <c r="AY7" s="67" t="s">
        <v>7</v>
      </c>
      <c r="AZ7" s="67"/>
      <c r="BA7" s="67"/>
      <c r="BB7" s="67"/>
      <c r="BC7" s="67"/>
      <c r="BD7" s="67"/>
      <c r="BE7" s="67"/>
      <c r="BF7" s="67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1"/>
      <c r="D8" s="71"/>
      <c r="E8" s="71"/>
      <c r="F8" s="71"/>
      <c r="G8" s="71"/>
      <c r="H8" s="71"/>
      <c r="I8" s="72"/>
      <c r="J8" s="70" t="str">
        <f>データ!J6</f>
        <v>水道事業</v>
      </c>
      <c r="K8" s="71"/>
      <c r="L8" s="71"/>
      <c r="M8" s="71"/>
      <c r="N8" s="71"/>
      <c r="O8" s="71"/>
      <c r="P8" s="71"/>
      <c r="Q8" s="72"/>
      <c r="R8" s="70" t="str">
        <f>データ!K6</f>
        <v>簡易水道事業</v>
      </c>
      <c r="S8" s="71"/>
      <c r="T8" s="71"/>
      <c r="U8" s="71"/>
      <c r="V8" s="71"/>
      <c r="W8" s="71"/>
      <c r="X8" s="71"/>
      <c r="Y8" s="72"/>
      <c r="Z8" s="70" t="str">
        <f>データ!L6</f>
        <v>D4</v>
      </c>
      <c r="AA8" s="71"/>
      <c r="AB8" s="71"/>
      <c r="AC8" s="71"/>
      <c r="AD8" s="71"/>
      <c r="AE8" s="71"/>
      <c r="AF8" s="71"/>
      <c r="AG8" s="72"/>
      <c r="AH8" s="3"/>
      <c r="AI8" s="73">
        <f>データ!Q6</f>
        <v>2973</v>
      </c>
      <c r="AJ8" s="74"/>
      <c r="AK8" s="74"/>
      <c r="AL8" s="74"/>
      <c r="AM8" s="74"/>
      <c r="AN8" s="74"/>
      <c r="AO8" s="74"/>
      <c r="AP8" s="75"/>
      <c r="AQ8" s="56">
        <f>データ!R6</f>
        <v>294.23</v>
      </c>
      <c r="AR8" s="56"/>
      <c r="AS8" s="56"/>
      <c r="AT8" s="56"/>
      <c r="AU8" s="56"/>
      <c r="AV8" s="56"/>
      <c r="AW8" s="56"/>
      <c r="AX8" s="56"/>
      <c r="AY8" s="56">
        <f>データ!S6</f>
        <v>10.1</v>
      </c>
      <c r="AZ8" s="56"/>
      <c r="BA8" s="56"/>
      <c r="BB8" s="56"/>
      <c r="BC8" s="56"/>
      <c r="BD8" s="56"/>
      <c r="BE8" s="56"/>
      <c r="BF8" s="56"/>
      <c r="BG8" s="3"/>
      <c r="BH8" s="3"/>
      <c r="BI8" s="3"/>
      <c r="BJ8" s="3"/>
      <c r="BK8" s="3"/>
      <c r="BL8" s="65" t="s">
        <v>9</v>
      </c>
      <c r="BM8" s="66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7" t="s">
        <v>11</v>
      </c>
      <c r="C9" s="67"/>
      <c r="D9" s="67"/>
      <c r="E9" s="67"/>
      <c r="F9" s="67"/>
      <c r="G9" s="67"/>
      <c r="H9" s="67"/>
      <c r="I9" s="67"/>
      <c r="J9" s="67" t="s">
        <v>12</v>
      </c>
      <c r="K9" s="67"/>
      <c r="L9" s="67"/>
      <c r="M9" s="67"/>
      <c r="N9" s="67"/>
      <c r="O9" s="67"/>
      <c r="P9" s="67"/>
      <c r="Q9" s="67"/>
      <c r="R9" s="67" t="s">
        <v>13</v>
      </c>
      <c r="S9" s="67"/>
      <c r="T9" s="67"/>
      <c r="U9" s="67"/>
      <c r="V9" s="67"/>
      <c r="W9" s="67"/>
      <c r="X9" s="67"/>
      <c r="Y9" s="67"/>
      <c r="Z9" s="67" t="s">
        <v>14</v>
      </c>
      <c r="AA9" s="67"/>
      <c r="AB9" s="67"/>
      <c r="AC9" s="67"/>
      <c r="AD9" s="67"/>
      <c r="AE9" s="67"/>
      <c r="AF9" s="67"/>
      <c r="AG9" s="67"/>
      <c r="AH9" s="3"/>
      <c r="AI9" s="67" t="s">
        <v>15</v>
      </c>
      <c r="AJ9" s="67"/>
      <c r="AK9" s="67"/>
      <c r="AL9" s="67"/>
      <c r="AM9" s="67"/>
      <c r="AN9" s="67"/>
      <c r="AO9" s="67"/>
      <c r="AP9" s="67"/>
      <c r="AQ9" s="67" t="s">
        <v>16</v>
      </c>
      <c r="AR9" s="67"/>
      <c r="AS9" s="67"/>
      <c r="AT9" s="67"/>
      <c r="AU9" s="67"/>
      <c r="AV9" s="67"/>
      <c r="AW9" s="67"/>
      <c r="AX9" s="67"/>
      <c r="AY9" s="67" t="s">
        <v>17</v>
      </c>
      <c r="AZ9" s="67"/>
      <c r="BA9" s="67"/>
      <c r="BB9" s="67"/>
      <c r="BC9" s="67"/>
      <c r="BD9" s="67"/>
      <c r="BE9" s="67"/>
      <c r="BF9" s="67"/>
      <c r="BG9" s="3"/>
      <c r="BH9" s="3"/>
      <c r="BI9" s="3"/>
      <c r="BJ9" s="3"/>
      <c r="BK9" s="3"/>
      <c r="BL9" s="68" t="s">
        <v>18</v>
      </c>
      <c r="BM9" s="69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6" t="str">
        <f>データ!M6</f>
        <v>-</v>
      </c>
      <c r="C10" s="56"/>
      <c r="D10" s="56"/>
      <c r="E10" s="56"/>
      <c r="F10" s="56"/>
      <c r="G10" s="56"/>
      <c r="H10" s="56"/>
      <c r="I10" s="56"/>
      <c r="J10" s="56" t="str">
        <f>データ!N6</f>
        <v>該当数値なし</v>
      </c>
      <c r="K10" s="56"/>
      <c r="L10" s="56"/>
      <c r="M10" s="56"/>
      <c r="N10" s="56"/>
      <c r="O10" s="56"/>
      <c r="P10" s="56"/>
      <c r="Q10" s="56"/>
      <c r="R10" s="56">
        <f>データ!O6</f>
        <v>26.52</v>
      </c>
      <c r="S10" s="56"/>
      <c r="T10" s="56"/>
      <c r="U10" s="56"/>
      <c r="V10" s="56"/>
      <c r="W10" s="56"/>
      <c r="X10" s="56"/>
      <c r="Y10" s="56"/>
      <c r="Z10" s="64">
        <f>データ!P6</f>
        <v>3150</v>
      </c>
      <c r="AA10" s="64"/>
      <c r="AB10" s="64"/>
      <c r="AC10" s="64"/>
      <c r="AD10" s="64"/>
      <c r="AE10" s="64"/>
      <c r="AF10" s="64"/>
      <c r="AG10" s="64"/>
      <c r="AH10" s="2"/>
      <c r="AI10" s="64">
        <f>データ!T6</f>
        <v>783</v>
      </c>
      <c r="AJ10" s="64"/>
      <c r="AK10" s="64"/>
      <c r="AL10" s="64"/>
      <c r="AM10" s="64"/>
      <c r="AN10" s="64"/>
      <c r="AO10" s="64"/>
      <c r="AP10" s="64"/>
      <c r="AQ10" s="56">
        <f>データ!U6</f>
        <v>2.87</v>
      </c>
      <c r="AR10" s="56"/>
      <c r="AS10" s="56"/>
      <c r="AT10" s="56"/>
      <c r="AU10" s="56"/>
      <c r="AV10" s="56"/>
      <c r="AW10" s="56"/>
      <c r="AX10" s="56"/>
      <c r="AY10" s="56">
        <f>データ!V6</f>
        <v>272.82</v>
      </c>
      <c r="AZ10" s="56"/>
      <c r="BA10" s="56"/>
      <c r="BB10" s="56"/>
      <c r="BC10" s="56"/>
      <c r="BD10" s="56"/>
      <c r="BE10" s="56"/>
      <c r="BF10" s="56"/>
      <c r="BG10" s="3"/>
      <c r="BH10" s="3"/>
      <c r="BI10" s="3"/>
      <c r="BJ10" s="2"/>
      <c r="BK10" s="2"/>
      <c r="BL10" s="57" t="s">
        <v>20</v>
      </c>
      <c r="BM10" s="58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22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0" t="s">
        <v>24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105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26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27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28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29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106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30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31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32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33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34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35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107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36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37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38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304247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和歌山県　古座川町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D4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26.52</v>
      </c>
      <c r="P6" s="32">
        <f t="shared" si="3"/>
        <v>3150</v>
      </c>
      <c r="Q6" s="32">
        <f t="shared" si="3"/>
        <v>2973</v>
      </c>
      <c r="R6" s="32">
        <f t="shared" si="3"/>
        <v>294.23</v>
      </c>
      <c r="S6" s="32">
        <f t="shared" si="3"/>
        <v>10.1</v>
      </c>
      <c r="T6" s="32">
        <f t="shared" si="3"/>
        <v>783</v>
      </c>
      <c r="U6" s="32">
        <f t="shared" si="3"/>
        <v>2.87</v>
      </c>
      <c r="V6" s="32">
        <f t="shared" si="3"/>
        <v>272.82</v>
      </c>
      <c r="W6" s="33">
        <f>IF(W7="",NA(),W7)</f>
        <v>85.68</v>
      </c>
      <c r="X6" s="33">
        <f t="shared" ref="X6:AF6" si="4">IF(X7="",NA(),X7)</f>
        <v>70.94</v>
      </c>
      <c r="Y6" s="33">
        <f t="shared" si="4"/>
        <v>81.650000000000006</v>
      </c>
      <c r="Z6" s="33">
        <f t="shared" si="4"/>
        <v>89.88</v>
      </c>
      <c r="AA6" s="33">
        <f t="shared" si="4"/>
        <v>84.09</v>
      </c>
      <c r="AB6" s="33">
        <f t="shared" si="4"/>
        <v>71.510000000000005</v>
      </c>
      <c r="AC6" s="33">
        <f t="shared" si="4"/>
        <v>68.61</v>
      </c>
      <c r="AD6" s="33">
        <f t="shared" si="4"/>
        <v>70.760000000000005</v>
      </c>
      <c r="AE6" s="33">
        <f t="shared" si="4"/>
        <v>71.66</v>
      </c>
      <c r="AF6" s="33">
        <f t="shared" si="4"/>
        <v>73.06</v>
      </c>
      <c r="AG6" s="32" t="str">
        <f>IF(AG7="","",IF(AG7="-","【-】","【"&amp;SUBSTITUTE(TEXT(AG7,"#,##0.00"),"-","△")&amp;"】"))</f>
        <v>【76.03】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236.08</v>
      </c>
      <c r="BE6" s="33">
        <f t="shared" ref="BE6:BM6" si="7">IF(BE7="",NA(),BE7)</f>
        <v>208.76</v>
      </c>
      <c r="BF6" s="33">
        <f t="shared" si="7"/>
        <v>186.87</v>
      </c>
      <c r="BG6" s="33">
        <f t="shared" si="7"/>
        <v>208.02</v>
      </c>
      <c r="BH6" s="33">
        <f t="shared" si="7"/>
        <v>1124.1099999999999</v>
      </c>
      <c r="BI6" s="33">
        <f t="shared" si="7"/>
        <v>1450.45</v>
      </c>
      <c r="BJ6" s="33">
        <f t="shared" si="7"/>
        <v>1442.51</v>
      </c>
      <c r="BK6" s="33">
        <f t="shared" si="7"/>
        <v>1496.15</v>
      </c>
      <c r="BL6" s="33">
        <f t="shared" si="7"/>
        <v>1462.56</v>
      </c>
      <c r="BM6" s="33">
        <f t="shared" si="7"/>
        <v>1486.62</v>
      </c>
      <c r="BN6" s="32" t="str">
        <f>IF(BN7="","",IF(BN7="-","【-】","【"&amp;SUBSTITUTE(TEXT(BN7,"#,##0.00"),"-","△")&amp;"】"))</f>
        <v>【1,239.32】</v>
      </c>
      <c r="BO6" s="33">
        <f>IF(BO7="",NA(),BO7)</f>
        <v>63.38</v>
      </c>
      <c r="BP6" s="33">
        <f t="shared" ref="BP6:BX6" si="8">IF(BP7="",NA(),BP7)</f>
        <v>55.83</v>
      </c>
      <c r="BQ6" s="33">
        <f t="shared" si="8"/>
        <v>55.28</v>
      </c>
      <c r="BR6" s="33">
        <f t="shared" si="8"/>
        <v>59.18</v>
      </c>
      <c r="BS6" s="33">
        <f t="shared" si="8"/>
        <v>64.42</v>
      </c>
      <c r="BT6" s="33">
        <f t="shared" si="8"/>
        <v>33.96</v>
      </c>
      <c r="BU6" s="33">
        <f t="shared" si="8"/>
        <v>33.299999999999997</v>
      </c>
      <c r="BV6" s="33">
        <f t="shared" si="8"/>
        <v>33.01</v>
      </c>
      <c r="BW6" s="33">
        <f t="shared" si="8"/>
        <v>32.39</v>
      </c>
      <c r="BX6" s="33">
        <f t="shared" si="8"/>
        <v>24.39</v>
      </c>
      <c r="BY6" s="32" t="str">
        <f>IF(BY7="","",IF(BY7="-","【-】","【"&amp;SUBSTITUTE(TEXT(BY7,"#,##0.00"),"-","△")&amp;"】"))</f>
        <v>【36.33】</v>
      </c>
      <c r="BZ6" s="33">
        <f>IF(BZ7="",NA(),BZ7)</f>
        <v>285.54000000000002</v>
      </c>
      <c r="CA6" s="33">
        <f t="shared" ref="CA6:CI6" si="9">IF(CA7="",NA(),CA7)</f>
        <v>319.64</v>
      </c>
      <c r="CB6" s="33">
        <f t="shared" si="9"/>
        <v>327.79</v>
      </c>
      <c r="CC6" s="33">
        <f t="shared" si="9"/>
        <v>309.7</v>
      </c>
      <c r="CD6" s="33">
        <f t="shared" si="9"/>
        <v>291.42</v>
      </c>
      <c r="CE6" s="33">
        <f t="shared" si="9"/>
        <v>512.74</v>
      </c>
      <c r="CF6" s="33">
        <f t="shared" si="9"/>
        <v>526.57000000000005</v>
      </c>
      <c r="CG6" s="33">
        <f t="shared" si="9"/>
        <v>523.08000000000004</v>
      </c>
      <c r="CH6" s="33">
        <f t="shared" si="9"/>
        <v>530.83000000000004</v>
      </c>
      <c r="CI6" s="33">
        <f t="shared" si="9"/>
        <v>734.18</v>
      </c>
      <c r="CJ6" s="32" t="str">
        <f>IF(CJ7="","",IF(CJ7="-","【-】","【"&amp;SUBSTITUTE(TEXT(CJ7,"#,##0.00"),"-","△")&amp;"】"))</f>
        <v>【476.46】</v>
      </c>
      <c r="CK6" s="33">
        <f>IF(CK7="",NA(),CK7)</f>
        <v>84.68</v>
      </c>
      <c r="CL6" s="33">
        <f t="shared" ref="CL6:CT6" si="10">IF(CL7="",NA(),CL7)</f>
        <v>84.43</v>
      </c>
      <c r="CM6" s="33">
        <f t="shared" si="10"/>
        <v>84.77</v>
      </c>
      <c r="CN6" s="33">
        <f t="shared" si="10"/>
        <v>78.5</v>
      </c>
      <c r="CO6" s="33">
        <f t="shared" si="10"/>
        <v>76.56</v>
      </c>
      <c r="CP6" s="33">
        <f t="shared" si="10"/>
        <v>51.56</v>
      </c>
      <c r="CQ6" s="33">
        <f t="shared" si="10"/>
        <v>50.66</v>
      </c>
      <c r="CR6" s="33">
        <f t="shared" si="10"/>
        <v>51.11</v>
      </c>
      <c r="CS6" s="33">
        <f t="shared" si="10"/>
        <v>50.49</v>
      </c>
      <c r="CT6" s="33">
        <f t="shared" si="10"/>
        <v>48.36</v>
      </c>
      <c r="CU6" s="32" t="str">
        <f>IF(CU7="","",IF(CU7="-","【-】","【"&amp;SUBSTITUTE(TEXT(CU7,"#,##0.00"),"-","△")&amp;"】"))</f>
        <v>【58.19】</v>
      </c>
      <c r="CV6" s="33">
        <f>IF(CV7="",NA(),CV7)</f>
        <v>81.05</v>
      </c>
      <c r="CW6" s="33">
        <f t="shared" ref="CW6:DE6" si="11">IF(CW7="",NA(),CW7)</f>
        <v>80.98</v>
      </c>
      <c r="CX6" s="33">
        <f t="shared" si="11"/>
        <v>76.31</v>
      </c>
      <c r="CY6" s="33">
        <f t="shared" si="11"/>
        <v>80.87</v>
      </c>
      <c r="CZ6" s="33">
        <f t="shared" si="11"/>
        <v>80.760000000000005</v>
      </c>
      <c r="DA6" s="33">
        <f t="shared" si="11"/>
        <v>75.58</v>
      </c>
      <c r="DB6" s="33">
        <f t="shared" si="11"/>
        <v>74.13</v>
      </c>
      <c r="DC6" s="33">
        <f t="shared" si="11"/>
        <v>74.16</v>
      </c>
      <c r="DD6" s="33">
        <f t="shared" si="11"/>
        <v>74.209999999999994</v>
      </c>
      <c r="DE6" s="33">
        <f t="shared" si="11"/>
        <v>75.239999999999995</v>
      </c>
      <c r="DF6" s="32" t="str">
        <f>IF(DF7="","",IF(DF7="-","【-】","【"&amp;SUBSTITUTE(TEXT(DF7,"#,##0.00"),"-","△")&amp;"】"))</f>
        <v>【75.39】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3">
        <f t="shared" ref="ED6:EL6" si="14">IF(ED7="",NA(),ED7)</f>
        <v>0.26</v>
      </c>
      <c r="EE6" s="33">
        <f t="shared" si="14"/>
        <v>0.01</v>
      </c>
      <c r="EF6" s="32">
        <f t="shared" si="14"/>
        <v>0</v>
      </c>
      <c r="EG6" s="33">
        <f t="shared" si="14"/>
        <v>0.36</v>
      </c>
      <c r="EH6" s="33">
        <f t="shared" si="14"/>
        <v>0.5</v>
      </c>
      <c r="EI6" s="33">
        <f t="shared" si="14"/>
        <v>0.61</v>
      </c>
      <c r="EJ6" s="33">
        <f t="shared" si="14"/>
        <v>0.37</v>
      </c>
      <c r="EK6" s="33">
        <f t="shared" si="14"/>
        <v>0.7</v>
      </c>
      <c r="EL6" s="33">
        <f t="shared" si="14"/>
        <v>0.91</v>
      </c>
      <c r="EM6" s="32" t="str">
        <f>IF(EM7="","",IF(EM7="-","【-】","【"&amp;SUBSTITUTE(TEXT(EM7,"#,##0.00"),"-","△")&amp;"】"))</f>
        <v>【0.74】</v>
      </c>
    </row>
    <row r="7" spans="1:143" s="34" customFormat="1">
      <c r="A7" s="26"/>
      <c r="B7" s="35">
        <v>2014</v>
      </c>
      <c r="C7" s="35">
        <v>304247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26.52</v>
      </c>
      <c r="P7" s="36">
        <v>3150</v>
      </c>
      <c r="Q7" s="36">
        <v>2973</v>
      </c>
      <c r="R7" s="36">
        <v>294.23</v>
      </c>
      <c r="S7" s="36">
        <v>10.1</v>
      </c>
      <c r="T7" s="36">
        <v>783</v>
      </c>
      <c r="U7" s="36">
        <v>2.87</v>
      </c>
      <c r="V7" s="36">
        <v>272.82</v>
      </c>
      <c r="W7" s="36">
        <v>85.68</v>
      </c>
      <c r="X7" s="36">
        <v>70.94</v>
      </c>
      <c r="Y7" s="36">
        <v>81.650000000000006</v>
      </c>
      <c r="Z7" s="36">
        <v>89.88</v>
      </c>
      <c r="AA7" s="36">
        <v>84.09</v>
      </c>
      <c r="AB7" s="36">
        <v>71.510000000000005</v>
      </c>
      <c r="AC7" s="36">
        <v>68.61</v>
      </c>
      <c r="AD7" s="36">
        <v>70.760000000000005</v>
      </c>
      <c r="AE7" s="36">
        <v>71.66</v>
      </c>
      <c r="AF7" s="36">
        <v>73.06</v>
      </c>
      <c r="AG7" s="36">
        <v>76.03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236.08</v>
      </c>
      <c r="BE7" s="36">
        <v>208.76</v>
      </c>
      <c r="BF7" s="36">
        <v>186.87</v>
      </c>
      <c r="BG7" s="36">
        <v>208.02</v>
      </c>
      <c r="BH7" s="36">
        <v>1124.1099999999999</v>
      </c>
      <c r="BI7" s="36">
        <v>1450.45</v>
      </c>
      <c r="BJ7" s="36">
        <v>1442.51</v>
      </c>
      <c r="BK7" s="36">
        <v>1496.15</v>
      </c>
      <c r="BL7" s="36">
        <v>1462.56</v>
      </c>
      <c r="BM7" s="36">
        <v>1486.62</v>
      </c>
      <c r="BN7" s="36">
        <v>1239.32</v>
      </c>
      <c r="BO7" s="36">
        <v>63.38</v>
      </c>
      <c r="BP7" s="36">
        <v>55.83</v>
      </c>
      <c r="BQ7" s="36">
        <v>55.28</v>
      </c>
      <c r="BR7" s="36">
        <v>59.18</v>
      </c>
      <c r="BS7" s="36">
        <v>64.42</v>
      </c>
      <c r="BT7" s="36">
        <v>33.96</v>
      </c>
      <c r="BU7" s="36">
        <v>33.299999999999997</v>
      </c>
      <c r="BV7" s="36">
        <v>33.01</v>
      </c>
      <c r="BW7" s="36">
        <v>32.39</v>
      </c>
      <c r="BX7" s="36">
        <v>24.39</v>
      </c>
      <c r="BY7" s="36">
        <v>36.33</v>
      </c>
      <c r="BZ7" s="36">
        <v>285.54000000000002</v>
      </c>
      <c r="CA7" s="36">
        <v>319.64</v>
      </c>
      <c r="CB7" s="36">
        <v>327.79</v>
      </c>
      <c r="CC7" s="36">
        <v>309.7</v>
      </c>
      <c r="CD7" s="36">
        <v>291.42</v>
      </c>
      <c r="CE7" s="36">
        <v>512.74</v>
      </c>
      <c r="CF7" s="36">
        <v>526.57000000000005</v>
      </c>
      <c r="CG7" s="36">
        <v>523.08000000000004</v>
      </c>
      <c r="CH7" s="36">
        <v>530.83000000000004</v>
      </c>
      <c r="CI7" s="36">
        <v>734.18</v>
      </c>
      <c r="CJ7" s="36">
        <v>476.46</v>
      </c>
      <c r="CK7" s="36">
        <v>84.68</v>
      </c>
      <c r="CL7" s="36">
        <v>84.43</v>
      </c>
      <c r="CM7" s="36">
        <v>84.77</v>
      </c>
      <c r="CN7" s="36">
        <v>78.5</v>
      </c>
      <c r="CO7" s="36">
        <v>76.56</v>
      </c>
      <c r="CP7" s="36">
        <v>51.56</v>
      </c>
      <c r="CQ7" s="36">
        <v>50.66</v>
      </c>
      <c r="CR7" s="36">
        <v>51.11</v>
      </c>
      <c r="CS7" s="36">
        <v>50.49</v>
      </c>
      <c r="CT7" s="36">
        <v>48.36</v>
      </c>
      <c r="CU7" s="36">
        <v>58.19</v>
      </c>
      <c r="CV7" s="36">
        <v>81.05</v>
      </c>
      <c r="CW7" s="36">
        <v>80.98</v>
      </c>
      <c r="CX7" s="36">
        <v>76.31</v>
      </c>
      <c r="CY7" s="36">
        <v>80.87</v>
      </c>
      <c r="CZ7" s="36">
        <v>80.760000000000005</v>
      </c>
      <c r="DA7" s="36">
        <v>75.58</v>
      </c>
      <c r="DB7" s="36">
        <v>74.13</v>
      </c>
      <c r="DC7" s="36">
        <v>74.16</v>
      </c>
      <c r="DD7" s="36">
        <v>74.209999999999994</v>
      </c>
      <c r="DE7" s="36">
        <v>75.239999999999995</v>
      </c>
      <c r="DF7" s="36">
        <v>75.39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0.26</v>
      </c>
      <c r="EE7" s="36">
        <v>0.01</v>
      </c>
      <c r="EF7" s="36">
        <v>0</v>
      </c>
      <c r="EG7" s="36">
        <v>0.36</v>
      </c>
      <c r="EH7" s="36">
        <v>0.5</v>
      </c>
      <c r="EI7" s="36">
        <v>0.61</v>
      </c>
      <c r="EJ7" s="36">
        <v>0.37</v>
      </c>
      <c r="EK7" s="36">
        <v>0.7</v>
      </c>
      <c r="EL7" s="36">
        <v>0.91</v>
      </c>
      <c r="EM7" s="36">
        <v>0.74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PC303</cp:lastModifiedBy>
  <cp:lastPrinted>2016-02-02T08:51:19Z</cp:lastPrinted>
  <dcterms:created xsi:type="dcterms:W3CDTF">2016-01-18T05:04:40Z</dcterms:created>
  <dcterms:modified xsi:type="dcterms:W3CDTF">2016-02-02T09:16:39Z</dcterms:modified>
  <cp:category/>
</cp:coreProperties>
</file>