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P6" i="5"/>
  <c r="W10" i="4" s="1"/>
  <c r="O6" i="5"/>
  <c r="P10" i="4" s="1"/>
  <c r="N6" i="5"/>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I10" i="4"/>
  <c r="AL8" i="4"/>
  <c r="W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<sst xmlns="http://schemas.openxmlformats.org/spreadsheetml/2006/main" count="221" uniqueCount="110">
  <si>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</si>
  <si>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</si>
  <si>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</si>
  <si>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</si>
  <si>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</si>
  <si>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</si>
  <si>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</si>
  <si>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</si>
  <si>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</si>
  <si>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</si>
  <si>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</si>
  <si>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</si>
  <si>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</si>
  <si>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</si>
  <si>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</si>
  <si>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</si>
  <si>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</si>
  <si>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</si>
  <si>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</si>
  <si>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</si>
  <si>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</si>
  <si>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</si>
  <si>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</si>
  <si>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</si>
  <si>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</si>
  <si>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</si>
  <si>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</si>
  <si>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</si>
  <si>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</si>
  <si>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</si>
  <si>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</si>
  <si>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</si>
  <si>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</si>
  <si>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</si>
  <si>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</si>
  <si>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</si>
  <si>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</si>
  <si>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</si>
  <si>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</si>
  <si>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</si>
  <si>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</si>
  <si>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</si>
  <si>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</si>
  <si>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</si>
  <si>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</si>
  <si>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</si>
  <si>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</si>
  <si>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</si>
  <si>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</si>
  <si>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</si>
  <si>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</si>
  <si>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</si>
  <si>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</si>
  <si>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</si>
  <si>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</si>
  <si>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</si>
  <si>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</si>
  <si>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</si>
  <si>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</si>
  <si>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</si>
  <si>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</si>
  <si>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</si>
  <si>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</si>
  <si>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</si>
  <si>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</si>
  <si>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</si>
  <si>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</si>
  <si>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</si>
  <si>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</si>
  <si>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</si>
  <si>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</si>
  <si>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</si>
  <si>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</si>
  <si>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</si>
  <si>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</si>
  <si>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</si>
  <si>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</si>
  <si>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</si>
  <si>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</si>
  <si>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</si>
  <si>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</si>
  <si>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</si>
  <si>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</si>
  <si>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</si>
  <si>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</si>
  <si>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</si>
  <si>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</si>
  <si>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</si>
  <si>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</si>
  <si>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</si>
  <si>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</si>
  <si>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</si>
  <si>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</si>
  <si>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</si>
  <si>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</si>
  <si>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</si>
  <si>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</si>
  <si>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</si>
  <si>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</si>
  <si>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</si>
  <si>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</si>
  <si>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</si>
  <si>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</si>
  <si>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</si>
  <si>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</si>
  <si>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</si>
  <si>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</si>
  <si>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早くから下水道が普及しており、現在は安定した維持管理に努めている。収支では抑制していた人件費や動力費が増え原価（経費）も上昇しているが一般会計繰入金（収入）により収益的収支比率をほぼ100％に保っている。企業債（借金）については、低利へ借換を行い安定しているが、施設の長寿命化を計画実施しているので今後は残高が増える。観光地のため季節変動や集客により処理水量の増減が大きく、施設利用率は類似団体平均を下回っている。安定した料金確保が必要である。</t>
    <rPh sb="1" eb="2">
      <t>ハヤ</t>
    </rPh>
    <rPh sb="57" eb="59">
      <t>ケイヒ</t>
    </rPh>
    <rPh sb="76" eb="78">
      <t>シュウニュウ</t>
    </rPh>
    <rPh sb="82" eb="85">
      <t>シュウエキテキ</t>
    </rPh>
    <rPh sb="85" eb="87">
      <t>シュウシ</t>
    </rPh>
    <rPh sb="87" eb="89">
      <t>ヒリツ</t>
    </rPh>
    <rPh sb="97" eb="98">
      <t>タモ</t>
    </rPh>
    <rPh sb="107" eb="109">
      <t>シャッキン</t>
    </rPh>
    <rPh sb="181" eb="183">
      <t>ゾウゲン</t>
    </rPh>
    <rPh sb="184" eb="185">
      <t>オオ</t>
    </rPh>
    <rPh sb="188" eb="190">
      <t>シセツ</t>
    </rPh>
    <rPh sb="190" eb="193">
      <t>リヨウリツ</t>
    </rPh>
    <rPh sb="194" eb="196">
      <t>ルイジ</t>
    </rPh>
    <rPh sb="196" eb="198">
      <t>ダンタイ</t>
    </rPh>
    <rPh sb="198" eb="200">
      <t>ヘイキン</t>
    </rPh>
    <rPh sb="201" eb="203">
      <t>シタマワ</t>
    </rPh>
    <phoneticPr fontId="4"/>
  </si>
  <si>
    <t>　老朽化した管路については、更新を終えており、今後は耐震や陥没対策が必要である。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</si>
  <si>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公共下水道は町中心部である高野山処理区の汚水処理を行っている。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1" eb="12">
      <t>ドウ</t>
    </rPh>
    <rPh sb="23" eb="24">
      <t>ドウ</t>
    </rPh>
    <rPh sb="46" eb="49">
      <t>ゲスイドウ</t>
    </rPh>
    <rPh sb="73" eb="75">
      <t>ケッカ</t>
    </rPh>
    <rPh sb="76" eb="78">
      <t>ルイジ</t>
    </rPh>
    <rPh sb="78" eb="80">
      <t>ダンタイ</t>
    </rPh>
    <rPh sb="80" eb="82">
      <t>ヘイキン</t>
    </rPh>
    <rPh sb="83" eb="84">
      <t>オオ</t>
    </rPh>
    <rPh sb="86" eb="88">
      <t>ウワマワ</t>
    </rPh>
    <rPh sb="89" eb="92">
      <t>スイセンカ</t>
    </rPh>
    <rPh sb="92" eb="93">
      <t>リツ</t>
    </rPh>
    <rPh sb="94" eb="96">
      <t>タッセイ</t>
    </rPh>
    <rPh sb="106" eb="108">
      <t>コウキョウ</t>
    </rPh>
    <rPh sb="108" eb="111">
      <t>ゲスイドウ</t>
    </rPh>
    <rPh sb="112" eb="113">
      <t>マチ</t>
    </rPh>
    <rPh sb="113" eb="116">
      <t>チュウシンブ</t>
    </rPh>
    <rPh sb="119" eb="122">
      <t>コウヤサン</t>
    </rPh>
    <rPh sb="122" eb="124">
      <t>ショリ</t>
    </rPh>
    <rPh sb="124" eb="125">
      <t>ク</t>
    </rPh>
    <rPh sb="126" eb="128">
      <t>オスイ</t>
    </rPh>
    <rPh sb="128" eb="130">
      <t>ショリ</t>
    </rPh>
    <rPh sb="131" eb="132">
      <t>オコナ</t>
    </rPh>
    <rPh sb="154" eb="156">
      <t>メザ</t>
    </rPh>
    <rPh sb="164" eb="165">
      <t>ツト</t>
    </rPh>
    <rPh sb="181" eb="183">
      <t>ホジョ</t>
    </rPh>
    <rPh sb="218" eb="220">
      <t>イッパン</t>
    </rPh>
    <rPh sb="220" eb="222">
      <t>カイケイ</t>
    </rPh>
    <rPh sb="223" eb="225">
      <t>フタン</t>
    </rPh>
    <rPh sb="225" eb="227">
      <t>ケイゲン</t>
    </rPh>
    <rPh sb="228" eb="22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</si>
</sst>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850560"/>
        <c:axId val="868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86850560"/>
        <c:axId val="86889600"/>
      </c:lineChart>
      <c:dateAx>
        <c:axId val="86850560"/>
        <c:scaling>
          <c:orientation val="minMax"/>
        </c:scaling>
        <c:delete val="1"/>
        <c:axPos val="b"/>
        <c:numFmt formatCode="ge" sourceLinked="1"/>
        <c:majorTickMark val="none"/>
        <c:minorTickMark val="none"/>
        <c:tickLblPos val="none"/>
        <c:crossAx val="86889600"/>
        <c:crosses val="autoZero"/>
        <c:auto val="1"/>
        <c:lblOffset val="100"/>
        <c:baseTimeUnit val="years"/>
      </c:dateAx>
      <c:valAx>
        <c:axId val="868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79.099999999999994</c:v>
                </c:pt>
                <c:pt idx="1">
                  <c:v>81.599999999999994</c:v>
                </c:pt>
                <c:pt idx="2">
                  <c:v>80.3</c:v>
                </c:pt>
                <c:pt idx="3">
                  <c:v>78</c:v>
                </c:pt>
                <c:pt idx="4">
                  <c:v>62.65</c:v>
                </c:pt>
              </c:numCache>
            </c:numRef>
          </c:val>
        </c:ser>
        <c:dLbls>
          <c:showLegendKey val="0"/>
          <c:showVal val="0"/>
          <c:showCatName val="0"/>
          <c:showSerName val="0"/>
          <c:showPercent val="0"/>
          <c:showBubbleSize val="0"/>
        </c:dLbls>
        <c:gapWidth val="150"/>
        <c:axId val="95165824"/>
        <c:axId val="951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95165824"/>
        <c:axId val="95176192"/>
      </c:lineChart>
      <c:dateAx>
        <c:axId val="95165824"/>
        <c:scaling>
          <c:orientation val="minMax"/>
        </c:scaling>
        <c:delete val="1"/>
        <c:axPos val="b"/>
        <c:numFmt formatCode="ge" sourceLinked="1"/>
        <c:majorTickMark val="none"/>
        <c:minorTickMark val="none"/>
        <c:tickLblPos val="none"/>
        <c:crossAx val="95176192"/>
        <c:crosses val="autoZero"/>
        <c:auto val="1"/>
        <c:lblOffset val="100"/>
        <c:baseTimeUnit val="years"/>
      </c:dateAx>
      <c:valAx>
        <c:axId val="95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198208"/>
        <c:axId val="95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95198208"/>
        <c:axId val="95212672"/>
      </c:lineChart>
      <c:dateAx>
        <c:axId val="95198208"/>
        <c:scaling>
          <c:orientation val="minMax"/>
        </c:scaling>
        <c:delete val="1"/>
        <c:axPos val="b"/>
        <c:numFmt formatCode="ge" sourceLinked="1"/>
        <c:majorTickMark val="none"/>
        <c:minorTickMark val="none"/>
        <c:tickLblPos val="none"/>
        <c:crossAx val="95212672"/>
        <c:crosses val="autoZero"/>
        <c:auto val="1"/>
        <c:lblOffset val="100"/>
        <c:baseTimeUnit val="years"/>
      </c:dateAx>
      <c:valAx>
        <c:axId val="95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100.39</c:v>
                </c:pt>
                <c:pt idx="1">
                  <c:v>101.02</c:v>
                </c:pt>
                <c:pt idx="2">
                  <c:v>99.74</c:v>
                </c:pt>
                <c:pt idx="3">
                  <c:v>103.93</c:v>
                </c:pt>
                <c:pt idx="4">
                  <c:v>99.58</c:v>
                </c:pt>
              </c:numCache>
            </c:numRef>
          </c:val>
        </c:ser>
        <c:dLbls>
          <c:showLegendKey val="0"/>
          <c:showVal val="0"/>
          <c:showCatName val="0"/>
          <c:showSerName val="0"/>
          <c:showPercent val="0"/>
          <c:showBubbleSize val="0"/>
        </c:dLbls>
        <c:gapWidth val="150"/>
        <c:axId val="94784128"/>
        <c:axId val="947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84128"/>
        <c:axId val="94790400"/>
      </c:lineChart>
      <c:dateAx>
        <c:axId val="94784128"/>
        <c:scaling>
          <c:orientation val="minMax"/>
        </c:scaling>
        <c:delete val="1"/>
        <c:axPos val="b"/>
        <c:numFmt formatCode="ge" sourceLinked="1"/>
        <c:majorTickMark val="none"/>
        <c:minorTickMark val="none"/>
        <c:tickLblPos val="none"/>
        <c:crossAx val="94790400"/>
        <c:crosses val="autoZero"/>
        <c:auto val="1"/>
        <c:lblOffset val="100"/>
        <c:baseTimeUnit val="years"/>
      </c:dateAx>
      <c:valAx>
        <c:axId val="947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32896"/>
        <c:axId val="94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32896"/>
        <c:axId val="94843264"/>
      </c:lineChart>
      <c:dateAx>
        <c:axId val="94832896"/>
        <c:scaling>
          <c:orientation val="minMax"/>
        </c:scaling>
        <c:delete val="1"/>
        <c:axPos val="b"/>
        <c:numFmt formatCode="ge" sourceLinked="1"/>
        <c:majorTickMark val="none"/>
        <c:minorTickMark val="none"/>
        <c:tickLblPos val="none"/>
        <c:crossAx val="94843264"/>
        <c:crosses val="autoZero"/>
        <c:auto val="1"/>
        <c:lblOffset val="100"/>
        <c:baseTimeUnit val="years"/>
      </c:dateAx>
      <c:valAx>
        <c:axId val="94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61184"/>
        <c:axId val="94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61184"/>
        <c:axId val="94871552"/>
      </c:lineChart>
      <c:dateAx>
        <c:axId val="94861184"/>
        <c:scaling>
          <c:orientation val="minMax"/>
        </c:scaling>
        <c:delete val="1"/>
        <c:axPos val="b"/>
        <c:numFmt formatCode="ge" sourceLinked="1"/>
        <c:majorTickMark val="none"/>
        <c:minorTickMark val="none"/>
        <c:tickLblPos val="none"/>
        <c:crossAx val="94871552"/>
        <c:crosses val="autoZero"/>
        <c:auto val="1"/>
        <c:lblOffset val="100"/>
        <c:baseTimeUnit val="years"/>
      </c:dateAx>
      <c:valAx>
        <c:axId val="94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76704"/>
        <c:axId val="83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76704"/>
        <c:axId val="83578880"/>
      </c:lineChart>
      <c:dateAx>
        <c:axId val="83576704"/>
        <c:scaling>
          <c:orientation val="minMax"/>
        </c:scaling>
        <c:delete val="1"/>
        <c:axPos val="b"/>
        <c:numFmt formatCode="ge" sourceLinked="1"/>
        <c:majorTickMark val="none"/>
        <c:minorTickMark val="none"/>
        <c:tickLblPos val="none"/>
        <c:crossAx val="83578880"/>
        <c:crosses val="autoZero"/>
        <c:auto val="1"/>
        <c:lblOffset val="100"/>
        <c:baseTimeUnit val="years"/>
      </c:dateAx>
      <c:valAx>
        <c:axId val="83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11008"/>
        <c:axId val="836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11008"/>
        <c:axId val="83617280"/>
      </c:lineChart>
      <c:dateAx>
        <c:axId val="83611008"/>
        <c:scaling>
          <c:orientation val="minMax"/>
        </c:scaling>
        <c:delete val="1"/>
        <c:axPos val="b"/>
        <c:numFmt formatCode="ge" sourceLinked="1"/>
        <c:majorTickMark val="none"/>
        <c:minorTickMark val="none"/>
        <c:tickLblPos val="none"/>
        <c:crossAx val="83617280"/>
        <c:crosses val="autoZero"/>
        <c:auto val="1"/>
        <c:lblOffset val="100"/>
        <c:baseTimeUnit val="years"/>
      </c:dateAx>
      <c:valAx>
        <c:axId val="836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469.34</c:v>
                </c:pt>
                <c:pt idx="1">
                  <c:v>440.38</c:v>
                </c:pt>
                <c:pt idx="2">
                  <c:v>488.03</c:v>
                </c:pt>
                <c:pt idx="3">
                  <c:v>484.25</c:v>
                </c:pt>
                <c:pt idx="4">
                  <c:v>472.4</c:v>
                </c:pt>
              </c:numCache>
            </c:numRef>
          </c:val>
        </c:ser>
        <c:dLbls>
          <c:showLegendKey val="0"/>
          <c:showVal val="0"/>
          <c:showCatName val="0"/>
          <c:showSerName val="0"/>
          <c:showPercent val="0"/>
          <c:showBubbleSize val="0"/>
        </c:dLbls>
        <c:gapWidth val="150"/>
        <c:axId val="94993408"/>
        <c:axId val="949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94993408"/>
        <c:axId val="94995584"/>
      </c:lineChart>
      <c:dateAx>
        <c:axId val="94993408"/>
        <c:scaling>
          <c:orientation val="minMax"/>
        </c:scaling>
        <c:delete val="1"/>
        <c:axPos val="b"/>
        <c:numFmt formatCode="ge" sourceLinked="1"/>
        <c:majorTickMark val="none"/>
        <c:minorTickMark val="none"/>
        <c:tickLblPos val="none"/>
        <c:crossAx val="94995584"/>
        <c:crosses val="autoZero"/>
        <c:auto val="1"/>
        <c:lblOffset val="100"/>
        <c:baseTimeUnit val="years"/>
      </c:dateAx>
      <c:valAx>
        <c:axId val="94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105</c:v>
                </c:pt>
                <c:pt idx="1">
                  <c:v>102.57</c:v>
                </c:pt>
                <c:pt idx="2">
                  <c:v>96.27</c:v>
                </c:pt>
                <c:pt idx="3">
                  <c:v>96.23</c:v>
                </c:pt>
                <c:pt idx="4">
                  <c:v>91.31</c:v>
                </c:pt>
              </c:numCache>
            </c:numRef>
          </c:val>
        </c:ser>
        <c:dLbls>
          <c:showLegendKey val="0"/>
          <c:showVal val="0"/>
          <c:showCatName val="0"/>
          <c:showSerName val="0"/>
          <c:showPercent val="0"/>
          <c:showBubbleSize val="0"/>
        </c:dLbls>
        <c:gapWidth val="150"/>
        <c:axId val="95013504"/>
        <c:axId val="951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95013504"/>
        <c:axId val="95105792"/>
      </c:lineChart>
      <c:dateAx>
        <c:axId val="95013504"/>
        <c:scaling>
          <c:orientation val="minMax"/>
        </c:scaling>
        <c:delete val="1"/>
        <c:axPos val="b"/>
        <c:numFmt formatCode="ge" sourceLinked="1"/>
        <c:majorTickMark val="none"/>
        <c:minorTickMark val="none"/>
        <c:tickLblPos val="none"/>
        <c:crossAx val="95105792"/>
        <c:crosses val="autoZero"/>
        <c:auto val="1"/>
        <c:lblOffset val="100"/>
        <c:baseTimeUnit val="years"/>
      </c:dateAx>
      <c:valAx>
        <c:axId val="951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124.66</c:v>
                </c:pt>
                <c:pt idx="1">
                  <c:v>131.88999999999999</c:v>
                </c:pt>
                <c:pt idx="2">
                  <c:v>141.35</c:v>
                </c:pt>
                <c:pt idx="3">
                  <c:v>142.18</c:v>
                </c:pt>
                <c:pt idx="4">
                  <c:v>156.30000000000001</c:v>
                </c:pt>
              </c:numCache>
            </c:numRef>
          </c:val>
        </c:ser>
        <c:dLbls>
          <c:showLegendKey val="0"/>
          <c:showVal val="0"/>
          <c:showCatName val="0"/>
          <c:showSerName val="0"/>
          <c:showPercent val="0"/>
          <c:showBubbleSize val="0"/>
        </c:dLbls>
        <c:gapWidth val="150"/>
        <c:axId val="95129984"/>
        <c:axId val="951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95129984"/>
        <c:axId val="95131904"/>
      </c:lineChart>
      <c:dateAx>
        <c:axId val="95129984"/>
        <c:scaling>
          <c:orientation val="minMax"/>
        </c:scaling>
        <c:delete val="1"/>
        <c:axPos val="b"/>
        <c:numFmt formatCode="ge" sourceLinked="1"/>
        <c:majorTickMark val="none"/>
        <c:minorTickMark val="none"/>
        <c:tickLblPos val="none"/>
        <c:crossAx val="95131904"/>
        <c:crosses val="autoZero"/>
        <c:auto val="1"/>
        <c:lblOffset val="100"/>
        <c:baseTimeUnit val="years"/>
      </c:dateAx>
      <c:valAx>
        <c:axId val="951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3375</v>
      </c>
      <c r="AM8" s="64"/>
      <c r="AN8" s="64"/>
      <c r="AO8" s="64"/>
      <c r="AP8" s="64"/>
      <c r="AQ8" s="64"/>
      <c r="AR8" s="64"/>
      <c r="AS8" s="64"/>
      <c r="AT8" s="63">
        <f>データ!S6</f>
        <v>137.03</v>
      </c>
      <c r="AU8" s="63"/>
      <c r="AV8" s="63"/>
      <c r="AW8" s="63"/>
      <c r="AX8" s="63"/>
      <c r="AY8" s="63"/>
      <c r="AZ8" s="63"/>
      <c r="BA8" s="63"/>
      <c r="BB8" s="63">
        <f>データ!T6</f>
        <v>24.63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72.569999999999993</v>
      </c>
      <c r="Q10" s="63"/>
      <c r="R10" s="63"/>
      <c r="S10" s="63"/>
      <c r="T10" s="63"/>
      <c r="U10" s="63"/>
      <c r="V10" s="63"/>
      <c r="W10" s="63">
        <f>データ!P6</f>
        <v>59.14</v>
      </c>
      <c r="X10" s="63"/>
      <c r="Y10" s="63"/>
      <c r="Z10" s="63"/>
      <c r="AA10" s="63"/>
      <c r="AB10" s="63"/>
      <c r="AC10" s="63"/>
      <c r="AD10" s="64">
        <f>データ!Q6</f>
        <v>2800</v>
      </c>
      <c r="AE10" s="64"/>
      <c r="AF10" s="64"/>
      <c r="AG10" s="64"/>
      <c r="AH10" s="64"/>
      <c r="AI10" s="64"/>
      <c r="AJ10" s="64"/>
      <c r="AK10" s="2"/>
      <c r="AL10" s="64">
        <f>データ!U6</f>
        <v>2444</v>
      </c>
      <c r="AM10" s="64"/>
      <c r="AN10" s="64"/>
      <c r="AO10" s="64"/>
      <c r="AP10" s="64"/>
      <c r="AQ10" s="64"/>
      <c r="AR10" s="64"/>
      <c r="AS10" s="64"/>
      <c r="AT10" s="63">
        <f>データ!V6</f>
        <v>1.43</v>
      </c>
      <c r="AU10" s="63"/>
      <c r="AV10" s="63"/>
      <c r="AW10" s="63"/>
      <c r="AX10" s="63"/>
      <c r="AY10" s="63"/>
      <c r="AZ10" s="63"/>
      <c r="BA10" s="63"/>
      <c r="BB10" s="63">
        <f>データ!W6</f>
        <v>1709.09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303445</v>
      </c>
      <c r="D6" s="31">
        <f t="shared" si="3"/>
        <v>47</v>
      </c>
      <c r="E6" s="31">
        <f t="shared" si="3"/>
        <v>17</v>
      </c>
      <c r="F6" s="31">
        <f t="shared" si="3"/>
        <v>1</v>
      </c>
      <c r="G6" s="31">
        <f t="shared" si="3"/>
        <v>0</v>
      </c>
      <c r="H6" s="31" t="str">
        <f t="shared" si="3"/>
        <v>和歌山県　高野町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72.569999999999993</v>
      </c>
      <c r="P6" s="32">
        <f t="shared" si="3"/>
        <v>59.14</v>
      </c>
      <c r="Q6" s="32">
        <f t="shared" si="3"/>
        <v>2800</v>
      </c>
      <c r="R6" s="32">
        <f t="shared" si="3"/>
        <v>3375</v>
      </c>
      <c r="S6" s="32">
        <f t="shared" si="3"/>
        <v>137.03</v>
      </c>
      <c r="T6" s="32">
        <f t="shared" si="3"/>
        <v>24.63</v>
      </c>
      <c r="U6" s="32">
        <f t="shared" si="3"/>
        <v>2444</v>
      </c>
      <c r="V6" s="32">
        <f t="shared" si="3"/>
        <v>1.43</v>
      </c>
      <c r="W6" s="32">
        <f t="shared" si="3"/>
        <v>1709.09</v>
      </c>
      <c r="X6" s="33">
        <f>IF(X7="",NA(),X7)</f>
        <v>100.39</v>
      </c>
      <c r="Y6" s="33">
        <f t="shared" ref="Y6:AG6" si="4">IF(Y7="",NA(),Y7)</f>
        <v>101.02</v>
      </c>
      <c r="Z6" s="33">
        <f t="shared" si="4"/>
        <v>99.74</v>
      </c>
      <c r="AA6" s="33">
        <f t="shared" si="4"/>
        <v>103.93</v>
      </c>
      <c r="AB6" s="33">
        <f t="shared" si="4"/>
        <v>99.58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469.34</v>
      </c>
      <c r="BF6" s="33">
        <f t="shared" ref="BF6:BN6" si="7">IF(BF7="",NA(),BF7)</f>
        <v>440.38</v>
      </c>
      <c r="BG6" s="33">
        <f t="shared" si="7"/>
        <v>488.03</v>
      </c>
      <c r="BH6" s="33">
        <f t="shared" si="7"/>
        <v>484.25</v>
      </c>
      <c r="BI6" s="33">
        <f t="shared" si="7"/>
        <v>472.4</v>
      </c>
      <c r="BJ6" s="33">
        <f t="shared" si="7"/>
        <v>1352.2</v>
      </c>
      <c r="BK6" s="33">
        <f t="shared" si="7"/>
        <v>640.62</v>
      </c>
      <c r="BL6" s="33">
        <f t="shared" si="7"/>
        <v>563.88</v>
      </c>
      <c r="BM6" s="33">
        <f t="shared" si="7"/>
        <v>603.13</v>
      </c>
      <c r="BN6" s="33">
        <f t="shared" si="7"/>
        <v>677.82</v>
      </c>
      <c r="BO6" s="32" t="str">
        <f>IF(BO7="","",IF(BO7="-","【-】","【"&amp;SUBSTITUTE(TEXT(BO7,"#,##0.00"),"-","△")&amp;"】"))</f>
        <v>【776.35】</v>
      </c>
      <c r="BP6" s="33">
        <f>IF(BP7="",NA(),BP7)</f>
        <v>105</v>
      </c>
      <c r="BQ6" s="33">
        <f t="shared" ref="BQ6:BY6" si="8">IF(BQ7="",NA(),BQ7)</f>
        <v>102.57</v>
      </c>
      <c r="BR6" s="33">
        <f t="shared" si="8"/>
        <v>96.27</v>
      </c>
      <c r="BS6" s="33">
        <f t="shared" si="8"/>
        <v>96.23</v>
      </c>
      <c r="BT6" s="33">
        <f t="shared" si="8"/>
        <v>91.31</v>
      </c>
      <c r="BU6" s="33">
        <f t="shared" si="8"/>
        <v>68.23</v>
      </c>
      <c r="BV6" s="33">
        <f t="shared" si="8"/>
        <v>88.62</v>
      </c>
      <c r="BW6" s="33">
        <f t="shared" si="8"/>
        <v>92.2</v>
      </c>
      <c r="BX6" s="33">
        <f t="shared" si="8"/>
        <v>81.81</v>
      </c>
      <c r="BY6" s="33">
        <f t="shared" si="8"/>
        <v>78.510000000000005</v>
      </c>
      <c r="BZ6" s="32" t="str">
        <f>IF(BZ7="","",IF(BZ7="-","【-】","【"&amp;SUBSTITUTE(TEXT(BZ7,"#,##0.00"),"-","△")&amp;"】"))</f>
        <v>【96.57】</v>
      </c>
      <c r="CA6" s="33">
        <f>IF(CA7="",NA(),CA7)</f>
        <v>124.66</v>
      </c>
      <c r="CB6" s="33">
        <f t="shared" ref="CB6:CJ6" si="9">IF(CB7="",NA(),CB7)</f>
        <v>131.88999999999999</v>
      </c>
      <c r="CC6" s="33">
        <f t="shared" si="9"/>
        <v>141.35</v>
      </c>
      <c r="CD6" s="33">
        <f t="shared" si="9"/>
        <v>142.18</v>
      </c>
      <c r="CE6" s="33">
        <f t="shared" si="9"/>
        <v>156.30000000000001</v>
      </c>
      <c r="CF6" s="33">
        <f t="shared" si="9"/>
        <v>241.2</v>
      </c>
      <c r="CG6" s="33">
        <f t="shared" si="9"/>
        <v>129.88</v>
      </c>
      <c r="CH6" s="33">
        <f t="shared" si="9"/>
        <v>136.66</v>
      </c>
      <c r="CI6" s="33">
        <f t="shared" si="9"/>
        <v>154.86000000000001</v>
      </c>
      <c r="CJ6" s="33">
        <f t="shared" si="9"/>
        <v>171.02</v>
      </c>
      <c r="CK6" s="32" t="str">
        <f>IF(CK7="","",IF(CK7="-","【-】","【"&amp;SUBSTITUTE(TEXT(CK7,"#,##0.00"),"-","△")&amp;"】"))</f>
        <v>【142.28】</v>
      </c>
      <c r="CL6" s="33">
        <f>IF(CL7="",NA(),CL7)</f>
        <v>79.099999999999994</v>
      </c>
      <c r="CM6" s="33">
        <f t="shared" ref="CM6:CU6" si="10">IF(CM7="",NA(),CM7)</f>
        <v>81.599999999999994</v>
      </c>
      <c r="CN6" s="33">
        <f t="shared" si="10"/>
        <v>80.3</v>
      </c>
      <c r="CO6" s="33">
        <f t="shared" si="10"/>
        <v>78</v>
      </c>
      <c r="CP6" s="33">
        <f t="shared" si="10"/>
        <v>62.65</v>
      </c>
      <c r="CQ6" s="33">
        <f t="shared" si="10"/>
        <v>49.64</v>
      </c>
      <c r="CR6" s="33">
        <f t="shared" si="10"/>
        <v>56.81</v>
      </c>
      <c r="CS6" s="33">
        <f t="shared" si="10"/>
        <v>55.85</v>
      </c>
      <c r="CT6" s="33">
        <f t="shared" si="10"/>
        <v>53.69</v>
      </c>
      <c r="CU6" s="33">
        <f t="shared" si="10"/>
        <v>62.25</v>
      </c>
      <c r="CV6" s="32" t="str">
        <f>IF(CV7="","",IF(CV7="-","【-】","【"&amp;SUBSTITUTE(TEXT(CV7,"#,##0.00"),"-","△")&amp;"】"))</f>
        <v>【60.35】</v>
      </c>
      <c r="CW6" s="33">
        <f>IF(CW7="",NA(),CW7)</f>
        <v>100</v>
      </c>
      <c r="CX6" s="33">
        <f t="shared" ref="CX6:DF6" si="11">IF(CX7="",NA(),CX7)</f>
        <v>100</v>
      </c>
      <c r="CY6" s="33">
        <f t="shared" si="11"/>
        <v>100</v>
      </c>
      <c r="CZ6" s="33">
        <f t="shared" si="11"/>
        <v>100</v>
      </c>
      <c r="DA6" s="33">
        <f t="shared" si="11"/>
        <v>100</v>
      </c>
      <c r="DB6" s="33">
        <f t="shared" si="11"/>
        <v>85.43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303445</v>
      </c>
      <c r="D7" s="35">
        <v>47</v>
      </c>
      <c r="E7" s="35">
        <v>17</v>
      </c>
      <c r="F7" s="35">
        <v>1</v>
      </c>
      <c r="G7" s="35">
        <v>0</v>
      </c>
      <c r="H7" s="35" t="s">
        <v>95</v>
      </c>
      <c r="I7" s="35" t="s">
        <v>96</v>
      </c>
      <c r="J7" s="35" t="s">
        <v>97</v>
      </c>
      <c r="K7" s="35" t="s">
        <v>98</v>
      </c>
      <c r="L7" s="35" t="s">
        <v>99</v>
      </c>
      <c r="M7" s="36" t="s">
        <v>100</v>
      </c>
      <c r="N7" s="36" t="s">
        <v>101</v>
      </c>
      <c r="O7" s="36">
        <v>72.569999999999993</v>
      </c>
      <c r="P7" s="36">
        <v>59.14</v>
      </c>
      <c r="Q7" s="36">
        <v>2800</v>
      </c>
      <c r="R7" s="36">
        <v>3375</v>
      </c>
      <c r="S7" s="36">
        <v>137.03</v>
      </c>
      <c r="T7" s="36">
        <v>24.63</v>
      </c>
      <c r="U7" s="36">
        <v>2444</v>
      </c>
      <c r="V7" s="36">
        <v>1.43</v>
      </c>
      <c r="W7" s="36">
        <v>1709.09</v>
      </c>
      <c r="X7" s="36">
        <v>100.39</v>
      </c>
      <c r="Y7" s="36">
        <v>101.02</v>
      </c>
      <c r="Z7" s="36">
        <v>99.74</v>
      </c>
      <c r="AA7" s="36">
        <v>103.93</v>
      </c>
      <c r="AB7" s="36">
        <v>99.58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469.34</v>
      </c>
      <c r="BF7" s="36">
        <v>440.38</v>
      </c>
      <c r="BG7" s="36">
        <v>488.03</v>
      </c>
      <c r="BH7" s="36">
        <v>484.25</v>
      </c>
      <c r="BI7" s="36">
        <v>472.4</v>
      </c>
      <c r="BJ7" s="36">
        <v>1352.2</v>
      </c>
      <c r="BK7" s="36">
        <v>640.62</v>
      </c>
      <c r="BL7" s="36">
        <v>563.88</v>
      </c>
      <c r="BM7" s="36">
        <v>603.13</v>
      </c>
      <c r="BN7" s="36">
        <v>677.82</v>
      </c>
      <c r="BO7" s="36">
        <v>776.35</v>
      </c>
      <c r="BP7" s="36">
        <v>105</v>
      </c>
      <c r="BQ7" s="36">
        <v>102.57</v>
      </c>
      <c r="BR7" s="36">
        <v>96.27</v>
      </c>
      <c r="BS7" s="36">
        <v>96.23</v>
      </c>
      <c r="BT7" s="36">
        <v>91.31</v>
      </c>
      <c r="BU7" s="36">
        <v>68.23</v>
      </c>
      <c r="BV7" s="36">
        <v>88.62</v>
      </c>
      <c r="BW7" s="36">
        <v>92.2</v>
      </c>
      <c r="BX7" s="36">
        <v>81.81</v>
      </c>
      <c r="BY7" s="36">
        <v>78.510000000000005</v>
      </c>
      <c r="BZ7" s="36">
        <v>96.57</v>
      </c>
      <c r="CA7" s="36">
        <v>124.66</v>
      </c>
      <c r="CB7" s="36">
        <v>131.88999999999999</v>
      </c>
      <c r="CC7" s="36">
        <v>141.35</v>
      </c>
      <c r="CD7" s="36">
        <v>142.18</v>
      </c>
      <c r="CE7" s="36">
        <v>156.30000000000001</v>
      </c>
      <c r="CF7" s="36">
        <v>241.2</v>
      </c>
      <c r="CG7" s="36">
        <v>129.88</v>
      </c>
      <c r="CH7" s="36">
        <v>136.66</v>
      </c>
      <c r="CI7" s="36">
        <v>154.86000000000001</v>
      </c>
      <c r="CJ7" s="36">
        <v>171.02</v>
      </c>
      <c r="CK7" s="36">
        <v>142.28</v>
      </c>
      <c r="CL7" s="36">
        <v>79.099999999999994</v>
      </c>
      <c r="CM7" s="36">
        <v>81.599999999999994</v>
      </c>
      <c r="CN7" s="36">
        <v>80.3</v>
      </c>
      <c r="CO7" s="36">
        <v>78</v>
      </c>
      <c r="CP7" s="36">
        <v>62.65</v>
      </c>
      <c r="CQ7" s="36">
        <v>49.64</v>
      </c>
      <c r="CR7" s="36">
        <v>56.81</v>
      </c>
      <c r="CS7" s="36">
        <v>55.85</v>
      </c>
      <c r="CT7" s="36">
        <v>53.69</v>
      </c>
      <c r="CU7" s="36">
        <v>62.25</v>
      </c>
      <c r="CV7" s="36">
        <v>60.35</v>
      </c>
      <c r="CW7" s="36">
        <v>100</v>
      </c>
      <c r="CX7" s="36">
        <v>100</v>
      </c>
      <c r="CY7" s="36">
        <v>100</v>
      </c>
      <c r="CZ7" s="36">
        <v>100</v>
      </c>
      <c r="DA7" s="36">
        <v>100</v>
      </c>
      <c r="DB7" s="36">
        <v>85.43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2016-02-22T00:23:56Z</cp:lastPrinted>
  <dcterms:created xsi:type="dcterms:W3CDTF">2016-02-03T08:55:35Z</dcterms:created>
  <dcterms:modified xsi:type="dcterms:W3CDTF">2016-02-23T05:47:27Z</dcterms:modified>
  <cp:category/>
</cp:coreProperties>
</file>