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7970" windowHeight="51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CW102" i="11" l="1"/>
  <c r="CR102" i="11"/>
  <c r="AU63" i="11"/>
  <c r="AP63" i="11"/>
  <c r="AF88" i="11"/>
  <c r="BG35" i="9" l="1"/>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BE39" i="9"/>
  <c r="AM39" i="9"/>
  <c r="U39" i="9"/>
  <c r="C39" i="9"/>
  <c r="BE38" i="9"/>
  <c r="AM38" i="9"/>
  <c r="C38" i="9"/>
  <c r="BE37" i="9"/>
  <c r="AM37" i="9"/>
  <c r="BE36" i="9"/>
  <c r="AM36" i="9"/>
  <c r="BW35" i="9"/>
  <c r="BW36" i="9" s="1"/>
  <c r="BW37" i="9" s="1"/>
  <c r="BW38" i="9" s="1"/>
  <c r="BW39" i="9" s="1"/>
  <c r="BW40" i="9" s="1"/>
  <c r="BW41" i="9" s="1"/>
  <c r="BW42" i="9" s="1"/>
  <c r="BW43" i="9" s="1"/>
  <c r="BW34" i="9"/>
  <c r="CO34" i="9" s="1"/>
  <c r="CO35" i="9" s="1"/>
  <c r="CO36" i="9" s="1"/>
  <c r="CO37" i="9" s="1"/>
  <c r="CO38" i="9" s="1"/>
  <c r="CO39" i="9" s="1"/>
  <c r="C34" i="9"/>
  <c r="C35" i="9" l="1"/>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AM34" i="9" l="1"/>
  <c r="AM35" i="9" l="1"/>
  <c r="BE34" i="9"/>
  <c r="BE35" i="9" s="1"/>
</calcChain>
</file>

<file path=xl/sharedStrings.xml><?xml version="1.0" encoding="utf-8"?>
<sst xmlns="http://schemas.openxmlformats.org/spreadsheetml/2006/main" count="1130" uniqueCount="572">
  <si>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</si>
  <si>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</si>
  <si>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</si>
  <si>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</si>
  <si>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</si>
  <si>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</si>
  <si>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</si>
  <si>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</si>
  <si>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</si>
  <si>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</si>
  <si>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</si>
  <si>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</si>
  <si>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</si>
  <si>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</si>
  <si>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</si>
  <si>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</si>
  <si>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</si>
  <si>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</si>
  <si>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</si>
  <si>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</si>
  <si>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</si>
  <si>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</si>
  <si>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</si>
  <si>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</si>
  <si>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</si>
  <si>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</si>
  <si>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</si>
  <si>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</si>
  <si>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</si>
  <si>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</si>
  <si>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</si>
  <si>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</si>
  <si>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</si>
  <si>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</si>
  <si>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</si>
  <si>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</si>
  <si>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</si>
  <si>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</si>
  <si>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</si>
  <si>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</si>
  <si>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</si>
  <si>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</si>
  <si>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</si>
  <si>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</si>
  <si>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</si>
  <si>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</si>
  <si>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</si>
  <si>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</si>
  <si>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</si>
  <si>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</si>
  <si>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</si>
  <si>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</si>
  <si>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</si>
  <si>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</si>
  <si>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</si>
  <si>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</si>
  <si>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</si>
  <si>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</si>
  <si>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</si>
  <si>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</si>
  <si>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</si>
  <si>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</si>
  <si>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</si>
  <si>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</si>
  <si>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</si>
  <si>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</si>
  <si>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</si>
  <si>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</si>
  <si>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</si>
  <si>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</si>
  <si>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</si>
  <si>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</si>
  <si>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</si>
  <si>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</si>
  <si>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</si>
  <si>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</si>
  <si>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</si>
  <si>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</si>
  <si>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</si>
  <si>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</si>
  <si>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</si>
  <si>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</si>
  <si>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新宮市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</si>
  <si>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</si>
  <si>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</si>
  <si>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</si>
  <si>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</si>
  <si>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</si>
  <si>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</si>
  <si>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</si>
  <si>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</si>
  <si>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</si>
  <si>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</si>
  <si>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</si>
  <si>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</si>
  <si>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</si>
  <si>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</si>
  <si>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</si>
  <si>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</si>
  <si>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</si>
  <si>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</si>
  <si>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</si>
  <si>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</si>
  <si>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</si>
  <si>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</si>
  <si>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</si>
  <si>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</si>
  <si>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</si>
  <si>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</si>
  <si>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</si>
  <si>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</si>
  <si>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</si>
  <si>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</si>
  <si>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</si>
  <si>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</si>
  <si>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</si>
  <si>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</si>
  <si>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</si>
  <si>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</si>
  <si>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</si>
  <si>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</si>
  <si>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</si>
  <si>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</si>
  <si>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</si>
  <si>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</si>
  <si>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</si>
  <si>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</si>
  <si>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</si>
  <si>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</si>
  <si>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</si>
  <si>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</si>
  <si>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</si>
  <si>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</si>
  <si>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</si>
  <si>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</si>
  <si>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</si>
  <si>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</si>
  <si>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</si>
  <si>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</si>
  <si>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</si>
  <si>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</si>
  <si>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</si>
  <si>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</si>
  <si>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</si>
  <si>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</si>
  <si>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</si>
  <si>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</si>
  <si>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</si>
  <si>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</si>
  <si>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</si>
  <si>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</si>
  <si>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</si>
  <si>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</si>
  <si>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</si>
  <si>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</si>
  <si>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</si>
  <si>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</si>
  <si>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</si>
  <si>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</si>
  <si>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</si>
  <si>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</si>
  <si>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</si>
  <si>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</si>
  <si>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</si>
  <si>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</si>
  <si>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</si>
  <si>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</si>
  <si>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</si>
  <si>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</si>
  <si>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</si>
  <si>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</si>
  <si>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</si>
  <si>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</si>
  <si>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</si>
  <si>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</si>
  <si>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</si>
  <si>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</si>
  <si>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</si>
  <si>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</si>
  <si>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</si>
  <si>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</si>
  <si>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</si>
  <si>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</si>
  <si>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</si>
  <si>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</si>
  <si>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</si>
  <si>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</si>
  <si>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</si>
  <si>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</si>
  <si>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</si>
  <si>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</si>
  <si>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</si>
  <si>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</si>
  <si>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</si>
  <si>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</si>
  <si>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和歌山県新宮市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</si>
  <si>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</si>
  <si>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</si>
  <si>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</si>
  <si>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</si>
  <si>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</si>
  <si>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</si>
  <si>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</si>
  <si>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</si>
  <si>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</si>
  <si>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</si>
  <si>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</si>
  <si>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</si>
  <si>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</si>
  <si>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</si>
  <si>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</si>
  <si>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</si>
  <si>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</si>
  <si>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</si>
  <si>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</si>
  <si>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</si>
  <si>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</si>
  <si>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</si>
  <si>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</si>
  <si>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</si>
  <si>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</si>
  <si>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</si>
  <si>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</si>
  <si>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</si>
  <si>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</si>
  <si>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</si>
  <si>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</si>
  <si>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</si>
  <si>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</si>
  <si>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</si>
  <si>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</si>
  <si>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</si>
  <si>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</si>
  <si>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</si>
  <si>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</si>
  <si>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</si>
  <si>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</si>
  <si>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</si>
  <si>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</si>
  <si>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</si>
  <si>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</si>
  <si>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</si>
  <si>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</si>
  <si>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</si>
  <si>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</si>
  <si>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</si>
  <si>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</si>
  <si>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</si>
  <si>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</si>
  <si>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</si>
  <si>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</si>
  <si>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</si>
  <si>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</si>
  <si>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</si>
  <si>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</si>
  <si>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</si>
  <si>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</si>
  <si>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</si>
  <si>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</si>
  <si>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</si>
  <si>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</si>
  <si>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</si>
  <si>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</si>
  <si>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</si>
  <si>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</si>
  <si>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</si>
  <si>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</si>
  <si>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</si>
  <si>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</si>
  <si>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</si>
  <si>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</si>
  <si>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</si>
  <si>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</si>
  <si>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</si>
  <si>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</si>
  <si>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</si>
  <si>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</si>
  <si>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</si>
  <si>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</si>
  <si>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</si>
  <si>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</si>
  <si>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</si>
  <si>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</si>
  <si>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</si>
  <si>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</si>
  <si>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</si>
  <si>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</si>
  <si>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</si>
  <si>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</si>
  <si>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</si>
  <si>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</si>
  <si>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</si>
  <si>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</si>
  <si>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</si>
  <si>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</si>
  <si>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</si>
  <si>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</si>
  <si>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</si>
  <si>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</si>
  <si>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</si>
  <si>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</si>
  <si>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</si>
  <si>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</si>
  <si>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</si>
  <si>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</si>
  <si>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</si>
  <si>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</si>
  <si>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</si>
  <si>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</si>
  <si>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</si>
  <si>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</si>
  <si>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</si>
  <si>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</si>
  <si>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</si>
  <si>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</si>
  <si>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</si>
  <si>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市場</t>
    <phoneticPr fontId="5"/>
  </si>
  <si>
    <t>被保険者数(人)</t>
  </si>
  <si>
    <t>　繰出金</t>
    <phoneticPr fontId="5"/>
  </si>
  <si>
    <t>と畜場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</si>
  <si>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</si>
  <si>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</si>
  <si>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</si>
  <si>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</si>
  <si>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</si>
  <si>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</si>
  <si>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</si>
  <si>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</si>
  <si>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</si>
  <si>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</si>
  <si>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</si>
  <si>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</si>
  <si>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</si>
  <si>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</si>
  <si>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</si>
  <si>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</si>
  <si>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</si>
  <si>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</si>
  <si>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</si>
  <si>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</si>
  <si>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</si>
  <si>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</si>
  <si>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</si>
  <si>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</si>
  <si>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和歌山県新宮市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</si>
  <si>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</si>
  <si>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</si>
  <si>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</si>
  <si>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</si>
  <si>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</si>
  <si>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</si>
  <si>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</si>
  <si>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</si>
  <si>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</si>
  <si>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</si>
  <si>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</si>
  <si>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</si>
  <si>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</si>
  <si>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</si>
  <si>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</si>
  <si>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</si>
  <si>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</si>
  <si>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</si>
  <si>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</si>
  <si>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</si>
  <si>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住宅資金貸付事業特別会計</t>
    <phoneticPr fontId="5"/>
  </si>
  <si>
    <t>土地取得特別会計</t>
    <phoneticPr fontId="5"/>
  </si>
  <si>
    <t>蜂伏団地共同汚水処理施設事業特別会計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</si>
  <si>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</si>
  <si>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</si>
  <si>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</si>
  <si>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</si>
  <si>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</si>
  <si>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</si>
  <si>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</si>
  <si>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</si>
  <si>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</si>
  <si>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</si>
  <si>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</si>
  <si>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</si>
  <si>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</si>
  <si>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</si>
  <si>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</si>
  <si>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</si>
  <si>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</si>
  <si>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後期高齢者医療特別会計</t>
    <phoneticPr fontId="5"/>
  </si>
  <si>
    <t>駐車場事業特別会計</t>
    <phoneticPr fontId="5"/>
  </si>
  <si>
    <t>新宮市立医療センター病院事業会計</t>
    <phoneticPr fontId="5"/>
  </si>
  <si>
    <t>法適用企業</t>
    <phoneticPr fontId="5"/>
  </si>
  <si>
    <t>水道事業会計</t>
    <phoneticPr fontId="5"/>
  </si>
  <si>
    <t>簡易水道事業特別会計</t>
    <phoneticPr fontId="5"/>
  </si>
  <si>
    <t>法非適用企業</t>
    <phoneticPr fontId="5"/>
  </si>
  <si>
    <t>と畜場特別会計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</si>
  <si>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</si>
  <si>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</si>
  <si>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</si>
  <si>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</si>
  <si>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</si>
  <si>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</si>
  <si>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</si>
  <si>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</si>
  <si>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</si>
  <si>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</si>
  <si>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</si>
  <si>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</si>
  <si>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</si>
  <si>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</si>
  <si>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</si>
  <si>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</si>
  <si>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</si>
  <si>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</si>
  <si>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</si>
  <si>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</si>
  <si>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</si>
  <si>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</si>
  <si>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</si>
  <si>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</si>
  <si>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</si>
  <si>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</si>
  <si>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</si>
  <si>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</si>
  <si>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</si>
  <si>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</si>
  <si>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</si>
  <si>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</si>
  <si>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</si>
  <si>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</si>
  <si>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</si>
  <si>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</si>
  <si>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</si>
  <si>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</si>
  <si>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</si>
  <si>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</si>
  <si>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</si>
  <si>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</si>
  <si>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</si>
  <si>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</si>
  <si>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</si>
  <si>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</si>
  <si>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</si>
  <si>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</si>
  <si>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</si>
  <si>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</si>
  <si>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</si>
  <si>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</si>
  <si>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</si>
  <si>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</si>
  <si>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</si>
  <si>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</si>
  <si>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</si>
  <si>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</si>
  <si>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</si>
  <si>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</si>
  <si>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</si>
  <si>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</si>
  <si>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</si>
  <si>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</si>
  <si>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</si>
  <si>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</si>
  <si>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</si>
  <si>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</si>
  <si>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</si>
  <si>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</si>
  <si>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</si>
  <si>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</si>
  <si>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</si>
  <si>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</si>
  <si>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</si>
  <si>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</si>
  <si>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</si>
  <si>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</si>
  <si>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</si>
  <si>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</si>
  <si>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</si>
  <si>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</si>
  <si>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</si>
  <si>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</si>
  <si>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</si>
  <si>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</si>
  <si>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</si>
  <si>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</si>
  <si>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</si>
  <si>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</si>
  <si>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</si>
  <si>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</si>
  <si>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</si>
  <si>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</si>
  <si>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</si>
  <si>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</si>
  <si>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</si>
  <si>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</si>
  <si>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</si>
  <si>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</si>
  <si>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</si>
  <si>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</si>
  <si>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</si>
  <si>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</si>
  <si>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</si>
  <si>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</si>
  <si>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</si>
  <si>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</si>
  <si>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</si>
  <si>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</si>
  <si>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</si>
  <si>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</si>
  <si>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</si>
  <si>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</si>
  <si>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</si>
  <si>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</si>
  <si>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</si>
  <si>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</si>
  <si>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</si>
  <si>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</si>
  <si>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</si>
  <si>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</si>
  <si>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</si>
  <si>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</si>
  <si>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</si>
  <si>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</si>
  <si>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</si>
  <si>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</si>
  <si>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</si>
  <si>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</si>
  <si>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</si>
  <si>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</si>
  <si>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</si>
  <si>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</si>
  <si>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</si>
  <si>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</si>
  <si>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</si>
  <si>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</si>
  <si>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</si>
  <si>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</si>
  <si>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</si>
  <si>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</si>
  <si>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</si>
  <si>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</si>
  <si>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4.71</t>
  </si>
  <si>
    <t>▲ 1.03</t>
  </si>
  <si>
    <t>▲ 0.66</t>
  </si>
  <si>
    <t>新宮市立医療センター病院事業会計</t>
  </si>
  <si>
    <t>水道事業会計</t>
  </si>
  <si>
    <t>一般会計</t>
  </si>
  <si>
    <t>国民健康保険特別会計（事業勘定）</t>
  </si>
  <si>
    <t>介護保険特別会計</t>
  </si>
  <si>
    <t>住宅資金貸付事業特別会計</t>
  </si>
  <si>
    <t>後期高齢者医療特別会計</t>
  </si>
  <si>
    <t>土地取得特別会計</t>
  </si>
  <si>
    <t>その他会計（赤字）</t>
  </si>
  <si>
    <t>その他会計（黒字）</t>
  </si>
  <si>
    <t>(財)新宮徐福協会</t>
  </si>
  <si>
    <t>(財)新熊野体験研修協会</t>
  </si>
  <si>
    <t>(財)佐藤春夫記念会</t>
  </si>
  <si>
    <t>新宮港埠頭(株)</t>
  </si>
  <si>
    <t>(株)紀南ヘリポート</t>
  </si>
  <si>
    <t>(財)熊野川町ふれあい公社</t>
  </si>
  <si>
    <t>和歌山県市町村総合事務組合</t>
    <rPh sb="0" eb="4">
      <t>ワカヤマケン</t>
    </rPh>
    <rPh sb="4" eb="7">
      <t>シチョウソン</t>
    </rPh>
    <rPh sb="7" eb="9">
      <t>ソウゴウ</t>
    </rPh>
    <rPh sb="9" eb="11">
      <t>ジム</t>
    </rPh>
    <rPh sb="11" eb="13">
      <t>クミアイ</t>
    </rPh>
    <phoneticPr fontId="5"/>
  </si>
  <si>
    <t>紀南学園事務組合</t>
    <rPh sb="0" eb="1">
      <t>キ</t>
    </rPh>
    <rPh sb="1" eb="2">
      <t>ナン</t>
    </rPh>
    <rPh sb="2" eb="4">
      <t>ガクエン</t>
    </rPh>
    <rPh sb="4" eb="6">
      <t>ジム</t>
    </rPh>
    <rPh sb="6" eb="8">
      <t>クミアイ</t>
    </rPh>
    <phoneticPr fontId="5"/>
  </si>
  <si>
    <t>紀南環境衛生施設事務組合</t>
    <rPh sb="0" eb="1">
      <t>キ</t>
    </rPh>
    <rPh sb="1" eb="2">
      <t>ナン</t>
    </rPh>
    <rPh sb="2" eb="4">
      <t>カンキョウ</t>
    </rPh>
    <rPh sb="4" eb="6">
      <t>エイセイ</t>
    </rPh>
    <rPh sb="6" eb="8">
      <t>シセツ</t>
    </rPh>
    <rPh sb="8" eb="10">
      <t>ジム</t>
    </rPh>
    <rPh sb="10" eb="12">
      <t>クミアイ</t>
    </rPh>
    <phoneticPr fontId="5"/>
  </si>
  <si>
    <t>東牟婁郡新宮市老人福祉施設事務組合（普通会計）</t>
  </si>
  <si>
    <t>東牟婁郡新宮市老人福祉施設事務組合（公営企業会計）</t>
  </si>
  <si>
    <t>新宮周辺広域市町村圏事務組合（普通会計）</t>
  </si>
  <si>
    <t>新宮周辺広域市町村圏事務組合（公営企業会計）</t>
  </si>
  <si>
    <t>和歌山県地方税回収機構</t>
  </si>
  <si>
    <t>和歌山県後期高齢者医療広域連合（普通会計</t>
  </si>
  <si>
    <t>和歌山県後期高齢者医療広域連合（特別会計）</t>
  </si>
  <si>
    <t>和歌山県住宅新築資金等貸付金回収管理組合</t>
  </si>
  <si>
    <t>紀南環境広域施設組合</t>
  </si>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</sst>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84" xfId="30"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63727</c:v>
                </c:pt>
                <c:pt idx="4">
                  <c:v>66954</c:v>
                </c:pt>
              </c:numCache>
            </c:numRef>
          </c:val>
          <c:smooth val="0"/>
          <c:extLst xmlns:c16r2="http://schemas.microsoft.com/office/drawing/2015/06/chart">
            <c:ext xmlns:c16="http://schemas.microsoft.com/office/drawing/2014/chart" uri="{C3380CC4-5D6E-409C-BE32-E72D297353CC}">
              <c16:uniqueId val="{00000000-F3A3-42D5-93ED-453EE2C411D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82711</c:v>
                </c:pt>
                <c:pt idx="1">
                  <c:v>50900</c:v>
                </c:pt>
                <c:pt idx="2">
                  <c:v>63832</c:v>
                </c:pt>
                <c:pt idx="3">
                  <c:v>89523</c:v>
                </c:pt>
                <c:pt idx="4">
                  <c:v>110623</c:v>
                </c:pt>
              </c:numCache>
            </c:numRef>
          </c:val>
          <c:smooth val="0"/>
          <c:extLst xmlns:c16r2="http://schemas.microsoft.com/office/drawing/2015/06/chart">
            <c:ext xmlns:c16="http://schemas.microsoft.com/office/drawing/2014/chart" uri="{C3380CC4-5D6E-409C-BE32-E72D297353CC}">
              <c16:uniqueId val="{00000001-F3A3-42D5-93ED-453EE2C411D1}"/>
            </c:ext>
          </c:extLst>
        </c:ser>
        <c:dLbls>
          <c:showLegendKey val="0"/>
          <c:showVal val="0"/>
          <c:showCatName val="0"/>
          <c:showSerName val="0"/>
          <c:showPercent val="0"/>
          <c:showBubbleSize val="0"/>
        </c:dLbls>
        <c:marker val="1"/>
        <c:smooth val="0"/>
        <c:axId val="69548288"/>
        <c:axId val="69570944"/>
      </c:lineChart>
      <c:catAx>
        <c:axId val="695482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9570944"/>
        <c:crosses val="autoZero"/>
        <c:auto val="1"/>
        <c:lblAlgn val="ctr"/>
        <c:lblOffset val="100"/>
        <c:tickLblSkip val="1"/>
        <c:tickMarkSkip val="1"/>
        <c:noMultiLvlLbl val="0"/>
      </c:catAx>
      <c:valAx>
        <c:axId val="6957094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95482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3.28</c:v>
                </c:pt>
                <c:pt idx="1">
                  <c:v>10.46</c:v>
                </c:pt>
                <c:pt idx="2">
                  <c:v>8.98</c:v>
                </c:pt>
                <c:pt idx="3">
                  <c:v>10.09</c:v>
                </c:pt>
                <c:pt idx="4">
                  <c:v>6.58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15.65</c:v>
                </c:pt>
                <c:pt idx="1">
                  <c:v>15.72</c:v>
                </c:pt>
                <c:pt idx="2">
                  <c:v>16.399999999999999</c:v>
                </c:pt>
                <c:pt idx="3">
                  <c:v>18.850000000000001</c:v>
                </c:pt>
                <c:pt idx="4">
                  <c:v>21.72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91990400"/>
        <c:axId val="1919966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-4.71</c:v>
                </c:pt>
                <c:pt idx="1">
                  <c:v>7.3</c:v>
                </c:pt>
                <c:pt idx="2">
                  <c:v>-1.03</c:v>
                </c:pt>
                <c:pt idx="3">
                  <c:v>6.85</c:v>
                </c:pt>
                <c:pt idx="4">
                  <c:v>-0.66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91990400"/>
        <c:axId val="191996672"/>
      </c:lineChart>
      <c:catAx>
        <c:axId val="191990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1996672"/>
        <c:crosses val="autoZero"/>
        <c:auto val="1"/>
        <c:lblAlgn val="ctr"/>
        <c:lblOffset val="100"/>
        <c:tickLblSkip val="1"/>
        <c:tickMarkSkip val="1"/>
        <c:noMultiLvlLbl val="0"/>
      </c:catAx>
      <c:valAx>
        <c:axId val="191996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990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7.0000000000000007E-2</c:v>
                </c:pt>
                <c:pt idx="2">
                  <c:v>#N/A</c:v>
                </c:pt>
                <c:pt idx="3">
                  <c:v>0.02</c:v>
                </c:pt>
                <c:pt idx="4">
                  <c:v>#N/A</c:v>
                </c:pt>
                <c:pt idx="5">
                  <c:v>0.03</c:v>
                </c:pt>
                <c:pt idx="6">
                  <c:v>#N/A</c:v>
                </c:pt>
                <c:pt idx="7">
                  <c:v>0.05</c:v>
                </c:pt>
                <c:pt idx="8">
                  <c:v>#N/A</c:v>
                </c:pt>
                <c:pt idx="9">
                  <c:v>0.03</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0.21</c:v>
                </c:pt>
                <c:pt idx="2">
                  <c:v>#N/A</c:v>
                </c:pt>
                <c:pt idx="3">
                  <c:v>0.21</c:v>
                </c:pt>
                <c:pt idx="4">
                  <c:v>#N/A</c:v>
                </c:pt>
                <c:pt idx="5">
                  <c:v>0.03</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7.0000000000000007E-2</c:v>
                </c:pt>
                <c:pt idx="2">
                  <c:v>#N/A</c:v>
                </c:pt>
                <c:pt idx="3">
                  <c:v>7.0000000000000007E-2</c:v>
                </c:pt>
                <c:pt idx="4">
                  <c:v>#N/A</c:v>
                </c:pt>
                <c:pt idx="5">
                  <c:v>7.0000000000000007E-2</c:v>
                </c:pt>
                <c:pt idx="6">
                  <c:v>#N/A</c:v>
                </c:pt>
                <c:pt idx="7">
                  <c:v>0.08</c:v>
                </c:pt>
                <c:pt idx="8">
                  <c:v>#N/A</c:v>
                </c:pt>
                <c:pt idx="9">
                  <c:v>7.0000000000000007E-2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住宅資金貸付事業特別会計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7.0000000000000007E-2</c:v>
                </c:pt>
                <c:pt idx="2">
                  <c:v>#N/A</c:v>
                </c:pt>
                <c:pt idx="3">
                  <c:v>0.1</c:v>
                </c:pt>
                <c:pt idx="4">
                  <c:v>#N/A</c:v>
                </c:pt>
                <c:pt idx="5">
                  <c:v>0.22</c:v>
                </c:pt>
                <c:pt idx="6">
                  <c:v>#N/A</c:v>
                </c:pt>
                <c:pt idx="7">
                  <c:v>0.28000000000000003</c:v>
                </c:pt>
                <c:pt idx="8">
                  <c:v>#N/A</c:v>
                </c:pt>
                <c:pt idx="9">
                  <c:v>0.3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0.36</c:v>
                </c:pt>
                <c:pt idx="2">
                  <c:v>#N/A</c:v>
                </c:pt>
                <c:pt idx="3">
                  <c:v>0.08</c:v>
                </c:pt>
                <c:pt idx="4">
                  <c:v>#N/A</c:v>
                </c:pt>
                <c:pt idx="5">
                  <c:v>0.8</c:v>
                </c:pt>
                <c:pt idx="6">
                  <c:v>#N/A</c:v>
                </c:pt>
                <c:pt idx="7">
                  <c:v>0.42</c:v>
                </c:pt>
                <c:pt idx="8">
                  <c:v>#N/A</c:v>
                </c:pt>
                <c:pt idx="9">
                  <c:v>1.77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0.59</c:v>
                </c:pt>
                <c:pt idx="2">
                  <c:v>#N/A</c:v>
                </c:pt>
                <c:pt idx="3">
                  <c:v>0.09</c:v>
                </c:pt>
                <c:pt idx="4">
                  <c:v>#N/A</c:v>
                </c:pt>
                <c:pt idx="5">
                  <c:v>0.66</c:v>
                </c:pt>
                <c:pt idx="6">
                  <c:v>#N/A</c:v>
                </c:pt>
                <c:pt idx="7">
                  <c:v>1.05</c:v>
                </c:pt>
                <c:pt idx="8">
                  <c:v>#N/A</c:v>
                </c:pt>
                <c:pt idx="9">
                  <c:v>1.83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2.92</c:v>
                </c:pt>
                <c:pt idx="2">
                  <c:v>#N/A</c:v>
                </c:pt>
                <c:pt idx="3">
                  <c:v>10.119999999999999</c:v>
                </c:pt>
                <c:pt idx="4">
                  <c:v>#N/A</c:v>
                </c:pt>
                <c:pt idx="5">
                  <c:v>8.69</c:v>
                </c:pt>
                <c:pt idx="6">
                  <c:v>#N/A</c:v>
                </c:pt>
                <c:pt idx="7">
                  <c:v>9.75</c:v>
                </c:pt>
                <c:pt idx="8">
                  <c:v>#N/A</c:v>
                </c:pt>
                <c:pt idx="9">
                  <c:v>6.24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5.15</c:v>
                </c:pt>
                <c:pt idx="2">
                  <c:v>#N/A</c:v>
                </c:pt>
                <c:pt idx="3">
                  <c:v>5.41</c:v>
                </c:pt>
                <c:pt idx="4">
                  <c:v>#N/A</c:v>
                </c:pt>
                <c:pt idx="5">
                  <c:v>6.46</c:v>
                </c:pt>
                <c:pt idx="6">
                  <c:v>#N/A</c:v>
                </c:pt>
                <c:pt idx="7">
                  <c:v>7.88</c:v>
                </c:pt>
                <c:pt idx="8">
                  <c:v>#N/A</c:v>
                </c:pt>
                <c:pt idx="9">
                  <c:v>8.07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新宮市立医療センター病院事業会計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28.28</c:v>
                </c:pt>
                <c:pt idx="2">
                  <c:v>#N/A</c:v>
                </c:pt>
                <c:pt idx="3">
                  <c:v>30.2</c:v>
                </c:pt>
                <c:pt idx="4">
                  <c:v>#N/A</c:v>
                </c:pt>
                <c:pt idx="5">
                  <c:v>29.48</c:v>
                </c:pt>
                <c:pt idx="6">
                  <c:v>#N/A</c:v>
                </c:pt>
                <c:pt idx="7">
                  <c:v>27.31</c:v>
                </c:pt>
                <c:pt idx="8">
                  <c:v>#N/A</c:v>
                </c:pt>
                <c:pt idx="9">
                  <c:v>27.57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98238592"/>
        <c:axId val="198240128"/>
      </c:barChart>
      <c:catAx>
        <c:axId val="198238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8240128"/>
        <c:crosses val="autoZero"/>
        <c:auto val="1"/>
        <c:lblAlgn val="ctr"/>
        <c:lblOffset val="100"/>
        <c:tickLblSkip val="1"/>
        <c:tickMarkSkip val="1"/>
        <c:noMultiLvlLbl val="0"/>
      </c:catAx>
      <c:valAx>
        <c:axId val="198240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82385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1597</c:v>
                </c:pt>
                <c:pt idx="5">
                  <c:v>1596</c:v>
                </c:pt>
                <c:pt idx="8">
                  <c:v>1678</c:v>
                </c:pt>
                <c:pt idx="11">
                  <c:v>1723</c:v>
                </c:pt>
                <c:pt idx="14">
                  <c:v>1980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510</c:v>
                </c:pt>
                <c:pt idx="3">
                  <c:v>501</c:v>
                </c:pt>
                <c:pt idx="6">
                  <c:v>495</c:v>
                </c:pt>
                <c:pt idx="9">
                  <c:v>490</c:v>
                </c:pt>
                <c:pt idx="12">
                  <c:v>535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2092</c:v>
                </c:pt>
                <c:pt idx="3">
                  <c:v>2267</c:v>
                </c:pt>
                <c:pt idx="6">
                  <c:v>2342</c:v>
                </c:pt>
                <c:pt idx="9">
                  <c:v>2435</c:v>
                </c:pt>
                <c:pt idx="12">
                  <c:v>2725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69406080"/>
        <c:axId val="694205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1005</c:v>
                </c:pt>
                <c:pt idx="2">
                  <c:v>#N/A</c:v>
                </c:pt>
                <c:pt idx="3">
                  <c:v>#N/A</c:v>
                </c:pt>
                <c:pt idx="4">
                  <c:v>1172</c:v>
                </c:pt>
                <c:pt idx="5">
                  <c:v>#N/A</c:v>
                </c:pt>
                <c:pt idx="6">
                  <c:v>#N/A</c:v>
                </c:pt>
                <c:pt idx="7">
                  <c:v>1159</c:v>
                </c:pt>
                <c:pt idx="8">
                  <c:v>#N/A</c:v>
                </c:pt>
                <c:pt idx="9">
                  <c:v>#N/A</c:v>
                </c:pt>
                <c:pt idx="10">
                  <c:v>1202</c:v>
                </c:pt>
                <c:pt idx="11">
                  <c:v>#N/A</c:v>
                </c:pt>
                <c:pt idx="12">
                  <c:v>#N/A</c:v>
                </c:pt>
                <c:pt idx="13">
                  <c:v>1280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69406080"/>
        <c:axId val="69420544"/>
      </c:lineChart>
      <c:catAx>
        <c:axId val="69406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9420544"/>
        <c:crosses val="autoZero"/>
        <c:auto val="1"/>
        <c:lblAlgn val="ctr"/>
        <c:lblOffset val="100"/>
        <c:tickLblSkip val="1"/>
        <c:tickMarkSkip val="1"/>
        <c:noMultiLvlLbl val="0"/>
      </c:catAx>
      <c:valAx>
        <c:axId val="69420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9406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17464</c:v>
                </c:pt>
                <c:pt idx="5">
                  <c:v>17748</c:v>
                </c:pt>
                <c:pt idx="8">
                  <c:v>17785</c:v>
                </c:pt>
                <c:pt idx="11">
                  <c:v>18666</c:v>
                </c:pt>
                <c:pt idx="14">
                  <c:v>19656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1468</c:v>
                </c:pt>
                <c:pt idx="5">
                  <c:v>1413</c:v>
                </c:pt>
                <c:pt idx="8">
                  <c:v>1440</c:v>
                </c:pt>
                <c:pt idx="11">
                  <c:v>1204</c:v>
                </c:pt>
                <c:pt idx="14">
                  <c:v>1207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6001</c:v>
                </c:pt>
                <c:pt idx="5">
                  <c:v>6119</c:v>
                </c:pt>
                <c:pt idx="8">
                  <c:v>6599</c:v>
                </c:pt>
                <c:pt idx="11">
                  <c:v>7181</c:v>
                </c:pt>
                <c:pt idx="14">
                  <c:v>7239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3636</c:v>
                </c:pt>
                <c:pt idx="3">
                  <c:v>3099</c:v>
                </c:pt>
                <c:pt idx="6">
                  <c:v>2684</c:v>
                </c:pt>
                <c:pt idx="9">
                  <c:v>2762</c:v>
                </c:pt>
                <c:pt idx="12">
                  <c:v>2585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222</c:v>
                </c:pt>
                <c:pt idx="6">
                  <c:v>222</c:v>
                </c:pt>
                <c:pt idx="9">
                  <c:v>222</c:v>
                </c:pt>
                <c:pt idx="12">
                  <c:v>222</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6193</c:v>
                </c:pt>
                <c:pt idx="3">
                  <c:v>6121</c:v>
                </c:pt>
                <c:pt idx="6">
                  <c:v>5965</c:v>
                </c:pt>
                <c:pt idx="9">
                  <c:v>5810</c:v>
                </c:pt>
                <c:pt idx="12">
                  <c:v>5414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24157</c:v>
                </c:pt>
                <c:pt idx="3">
                  <c:v>24563</c:v>
                </c:pt>
                <c:pt idx="6">
                  <c:v>24692</c:v>
                </c:pt>
                <c:pt idx="9">
                  <c:v>25383</c:v>
                </c:pt>
                <c:pt idx="12">
                  <c:v>26433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01945856"/>
        <c:axId val="201947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9054</c:v>
                </c:pt>
                <c:pt idx="2">
                  <c:v>#N/A</c:v>
                </c:pt>
                <c:pt idx="3">
                  <c:v>#N/A</c:v>
                </c:pt>
                <c:pt idx="4">
                  <c:v>8725</c:v>
                </c:pt>
                <c:pt idx="5">
                  <c:v>#N/A</c:v>
                </c:pt>
                <c:pt idx="6">
                  <c:v>#N/A</c:v>
                </c:pt>
                <c:pt idx="7">
                  <c:v>7738</c:v>
                </c:pt>
                <c:pt idx="8">
                  <c:v>#N/A</c:v>
                </c:pt>
                <c:pt idx="9">
                  <c:v>#N/A</c:v>
                </c:pt>
                <c:pt idx="10">
                  <c:v>7126</c:v>
                </c:pt>
                <c:pt idx="11">
                  <c:v>#N/A</c:v>
                </c:pt>
                <c:pt idx="12">
                  <c:v>#N/A</c:v>
                </c:pt>
                <c:pt idx="13">
                  <c:v>6552</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01945856"/>
        <c:axId val="201947776"/>
      </c:lineChart>
      <c:catAx>
        <c:axId val="201945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1947776"/>
        <c:crosses val="autoZero"/>
        <c:auto val="1"/>
        <c:lblAlgn val="ctr"/>
        <c:lblOffset val="100"/>
        <c:tickLblSkip val="1"/>
        <c:tickMarkSkip val="1"/>
        <c:noMultiLvlLbl val="0"/>
      </c:catAx>
      <c:valAx>
        <c:axId val="201947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1945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和歌山県新宮市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29,860
29,663
255.23
19,554,742
18,818,784
621,364
9,438,486
26,432,997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15.9
87.2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xmlns=""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xmlns=""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xmlns=""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xmlns=""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xmlns=""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xmlns=""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地方税については、市民税が人口減少等に伴い減となり、法人税についても法人税率の改定（標準：</a:t>
          </a:r>
          <a:r>
            <a:rPr kumimoji="1" lang="en-US" altLang="ja-JP" sz="1300">
              <a:latin typeface="ＭＳ Ｐゴシック"/>
            </a:rPr>
            <a:t>12.3</a:t>
          </a:r>
          <a:r>
            <a:rPr kumimoji="1" lang="ja-JP" altLang="en-US" sz="1300">
              <a:latin typeface="ＭＳ Ｐゴシック"/>
            </a:rPr>
            <a:t>％→</a:t>
          </a:r>
          <a:r>
            <a:rPr kumimoji="1" lang="en-US" altLang="ja-JP" sz="1300">
              <a:latin typeface="ＭＳ Ｐゴシック"/>
            </a:rPr>
            <a:t>9.7</a:t>
          </a:r>
          <a:r>
            <a:rPr kumimoji="1" lang="ja-JP" altLang="en-US" sz="1300">
              <a:latin typeface="ＭＳ Ｐゴシック"/>
            </a:rPr>
            <a:t>％、超過：</a:t>
          </a:r>
          <a:r>
            <a:rPr kumimoji="1" lang="en-US" altLang="ja-JP" sz="1300">
              <a:latin typeface="ＭＳ Ｐゴシック"/>
            </a:rPr>
            <a:t>14.7</a:t>
          </a:r>
          <a:r>
            <a:rPr kumimoji="1" lang="ja-JP" altLang="en-US" sz="1300">
              <a:latin typeface="ＭＳ Ｐゴシック"/>
            </a:rPr>
            <a:t>％→</a:t>
          </a:r>
          <a:r>
            <a:rPr kumimoji="1" lang="en-US" altLang="ja-JP" sz="1300">
              <a:latin typeface="ＭＳ Ｐゴシック"/>
            </a:rPr>
            <a:t>12.1</a:t>
          </a:r>
          <a:r>
            <a:rPr kumimoji="1" lang="ja-JP" altLang="en-US" sz="1300">
              <a:latin typeface="ＭＳ Ｐゴシック"/>
            </a:rPr>
            <a:t>％）や土木建設業の売り上げ不振等に伴い減となるなど、減となっている。今後も景気低迷や少子高齢化などの影響から、指数の急激な改善は難しいと思料するが、差押等の徴収強化を図り、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xmlns=""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113393</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8165</xdr:rowOff>
    </xdr:from>
    <xdr:to>
      <xdr:col>7</xdr:col>
      <xdr:colOff>152400</xdr:colOff>
      <xdr:row>42</xdr:row>
      <xdr:rowOff>8165</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72090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76399</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6934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59872</xdr:rowOff>
    </xdr:from>
    <xdr:to>
      <xdr:col>7</xdr:col>
      <xdr:colOff>203200</xdr:colOff>
      <xdr:row>41</xdr:row>
      <xdr:rowOff>161472</xdr:rowOff>
    </xdr:to>
    <xdr:sp macro="" textlink="">
      <xdr:nvSpPr>
        <xdr:cNvPr id="71" name="フローチャート : 判断 70">
          <a:extLst>
            <a:ext uri="{FF2B5EF4-FFF2-40B4-BE49-F238E27FC236}">
              <a16:creationId xmlns:a16="http://schemas.microsoft.com/office/drawing/2014/main" xmlns="" id="{00000000-0008-0000-0300-000047000000}"/>
            </a:ext>
          </a:extLst>
        </xdr:cNvPr>
        <xdr:cNvSpPr/>
      </xdr:nvSpPr>
      <xdr:spPr>
        <a:xfrm>
          <a:off x="4902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162378</xdr:rowOff>
    </xdr:from>
    <xdr:to>
      <xdr:col>6</xdr:col>
      <xdr:colOff>0</xdr:colOff>
      <xdr:row>42</xdr:row>
      <xdr:rowOff>8165</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3225800" y="71918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a:extLst>
            <a:ext uri="{FF2B5EF4-FFF2-40B4-BE49-F238E27FC236}">
              <a16:creationId xmlns:a16="http://schemas.microsoft.com/office/drawing/2014/main" xmlns=""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162378</xdr:rowOff>
    </xdr:from>
    <xdr:to>
      <xdr:col>4</xdr:col>
      <xdr:colOff>482600</xdr:colOff>
      <xdr:row>41</xdr:row>
      <xdr:rowOff>162378</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2336800" y="719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59872</xdr:rowOff>
    </xdr:from>
    <xdr:to>
      <xdr:col>4</xdr:col>
      <xdr:colOff>533400</xdr:colOff>
      <xdr:row>41</xdr:row>
      <xdr:rowOff>161472</xdr:rowOff>
    </xdr:to>
    <xdr:sp macro="" textlink="">
      <xdr:nvSpPr>
        <xdr:cNvPr id="76" name="フローチャート : 判断 75">
          <a:extLst>
            <a:ext uri="{FF2B5EF4-FFF2-40B4-BE49-F238E27FC236}">
              <a16:creationId xmlns:a16="http://schemas.microsoft.com/office/drawing/2014/main" xmlns="" id="{00000000-0008-0000-0300-00004C000000}"/>
            </a:ext>
          </a:extLst>
        </xdr:cNvPr>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199</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162378</xdr:rowOff>
    </xdr:from>
    <xdr:to>
      <xdr:col>3</xdr:col>
      <xdr:colOff>279400</xdr:colOff>
      <xdr:row>41</xdr:row>
      <xdr:rowOff>162378</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1447800" y="719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59872</xdr:rowOff>
    </xdr:from>
    <xdr:to>
      <xdr:col>3</xdr:col>
      <xdr:colOff>330200</xdr:colOff>
      <xdr:row>41</xdr:row>
      <xdr:rowOff>161472</xdr:rowOff>
    </xdr:to>
    <xdr:sp macro="" textlink="">
      <xdr:nvSpPr>
        <xdr:cNvPr id="79" name="フローチャート : 判断 78">
          <a:extLst>
            <a:ext uri="{FF2B5EF4-FFF2-40B4-BE49-F238E27FC236}">
              <a16:creationId xmlns:a16="http://schemas.microsoft.com/office/drawing/2014/main" xmlns="" id="{00000000-0008-0000-0300-00004F000000}"/>
            </a:ext>
          </a:extLst>
        </xdr:cNvPr>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199</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81" name="フローチャート : 判断 80">
          <a:extLst>
            <a:ext uri="{FF2B5EF4-FFF2-40B4-BE49-F238E27FC236}">
              <a16:creationId xmlns:a16="http://schemas.microsoft.com/office/drawing/2014/main" xmlns="" id="{00000000-0008-0000-0300-000051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154412</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128815</xdr:rowOff>
    </xdr:from>
    <xdr:to>
      <xdr:col>7</xdr:col>
      <xdr:colOff>203200</xdr:colOff>
      <xdr:row>42</xdr:row>
      <xdr:rowOff>58965</xdr:rowOff>
    </xdr:to>
    <xdr:sp macro="" textlink="">
      <xdr:nvSpPr>
        <xdr:cNvPr id="88" name="円/楕円 87">
          <a:extLst>
            <a:ext uri="{FF2B5EF4-FFF2-40B4-BE49-F238E27FC236}">
              <a16:creationId xmlns:a16="http://schemas.microsoft.com/office/drawing/2014/main" xmlns="" id="{00000000-0008-0000-0300-000058000000}"/>
            </a:ext>
          </a:extLst>
        </xdr:cNvPr>
        <xdr:cNvSpPr/>
      </xdr:nvSpPr>
      <xdr:spPr>
        <a:xfrm>
          <a:off x="49022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100892</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713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128815</xdr:rowOff>
    </xdr:from>
    <xdr:to>
      <xdr:col>6</xdr:col>
      <xdr:colOff>50800</xdr:colOff>
      <xdr:row>42</xdr:row>
      <xdr:rowOff>58965</xdr:rowOff>
    </xdr:to>
    <xdr:sp macro="" textlink="">
      <xdr:nvSpPr>
        <xdr:cNvPr id="90" name="円/楕円 89">
          <a:extLst>
            <a:ext uri="{FF2B5EF4-FFF2-40B4-BE49-F238E27FC236}">
              <a16:creationId xmlns:a16="http://schemas.microsoft.com/office/drawing/2014/main" xmlns="" id="{00000000-0008-0000-0300-00005A000000}"/>
            </a:ext>
          </a:extLst>
        </xdr:cNvPr>
        <xdr:cNvSpPr/>
      </xdr:nvSpPr>
      <xdr:spPr>
        <a:xfrm>
          <a:off x="4064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43742</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111578</xdr:rowOff>
    </xdr:from>
    <xdr:to>
      <xdr:col>4</xdr:col>
      <xdr:colOff>533400</xdr:colOff>
      <xdr:row>42</xdr:row>
      <xdr:rowOff>41728</xdr:rowOff>
    </xdr:to>
    <xdr:sp macro="" textlink="">
      <xdr:nvSpPr>
        <xdr:cNvPr id="92" name="円/楕円 91">
          <a:extLst>
            <a:ext uri="{FF2B5EF4-FFF2-40B4-BE49-F238E27FC236}">
              <a16:creationId xmlns:a16="http://schemas.microsoft.com/office/drawing/2014/main" xmlns="" id="{00000000-0008-0000-0300-00005C000000}"/>
            </a:ext>
          </a:extLst>
        </xdr:cNvPr>
        <xdr:cNvSpPr/>
      </xdr:nvSpPr>
      <xdr:spPr>
        <a:xfrm>
          <a:off x="3175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26505</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111578</xdr:rowOff>
    </xdr:from>
    <xdr:to>
      <xdr:col>3</xdr:col>
      <xdr:colOff>330200</xdr:colOff>
      <xdr:row>42</xdr:row>
      <xdr:rowOff>41728</xdr:rowOff>
    </xdr:to>
    <xdr:sp macro="" textlink="">
      <xdr:nvSpPr>
        <xdr:cNvPr id="94" name="円/楕円 93">
          <a:extLst>
            <a:ext uri="{FF2B5EF4-FFF2-40B4-BE49-F238E27FC236}">
              <a16:creationId xmlns:a16="http://schemas.microsoft.com/office/drawing/2014/main" xmlns="" id="{00000000-0008-0000-0300-00005E000000}"/>
            </a:ext>
          </a:extLst>
        </xdr:cNvPr>
        <xdr:cNvSpPr/>
      </xdr:nvSpPr>
      <xdr:spPr>
        <a:xfrm>
          <a:off x="2286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26505</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111578</xdr:rowOff>
    </xdr:from>
    <xdr:to>
      <xdr:col>2</xdr:col>
      <xdr:colOff>127000</xdr:colOff>
      <xdr:row>42</xdr:row>
      <xdr:rowOff>41728</xdr:rowOff>
    </xdr:to>
    <xdr:sp macro="" textlink="">
      <xdr:nvSpPr>
        <xdr:cNvPr id="96" name="円/楕円 95">
          <a:extLst>
            <a:ext uri="{FF2B5EF4-FFF2-40B4-BE49-F238E27FC236}">
              <a16:creationId xmlns:a16="http://schemas.microsoft.com/office/drawing/2014/main" xmlns="" id="{00000000-0008-0000-0300-000060000000}"/>
            </a:ext>
          </a:extLst>
        </xdr:cNvPr>
        <xdr:cNvSpPr/>
      </xdr:nvSpPr>
      <xdr:spPr>
        <a:xfrm>
          <a:off x="1397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26505</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歳入では、普通交付税が公債費算入分の増等により増となるも、地方税が人口減少等に伴う市民税の減、税率改定や土木建設業の売り上げ不振等に伴う法人税の減、地方消費税交付金や臨時財政対策債が減となったことなどから、歳入の経常一般財源は減となった。</a:t>
          </a:r>
        </a:p>
        <a:p>
          <a:r>
            <a:rPr kumimoji="1" lang="ja-JP" altLang="en-US" sz="1300">
              <a:latin typeface="+mn-ea"/>
              <a:ea typeface="+mn-ea"/>
            </a:rPr>
            <a:t>　歳出では、公債費が平成</a:t>
          </a:r>
          <a:r>
            <a:rPr kumimoji="1" lang="en-US" altLang="ja-JP" sz="1300">
              <a:latin typeface="+mn-ea"/>
              <a:ea typeface="+mn-ea"/>
            </a:rPr>
            <a:t>24</a:t>
          </a:r>
          <a:r>
            <a:rPr kumimoji="1" lang="ja-JP" altLang="en-US" sz="1300">
              <a:latin typeface="+mn-ea"/>
              <a:ea typeface="+mn-ea"/>
            </a:rPr>
            <a:t>年度借入の過疎対策事業債や平成</a:t>
          </a:r>
          <a:r>
            <a:rPr kumimoji="1" lang="en-US" altLang="ja-JP" sz="1300">
              <a:latin typeface="+mn-ea"/>
              <a:ea typeface="+mn-ea"/>
            </a:rPr>
            <a:t>25</a:t>
          </a:r>
          <a:r>
            <a:rPr kumimoji="1" lang="ja-JP" altLang="en-US" sz="1300">
              <a:latin typeface="+mn-ea"/>
              <a:ea typeface="+mn-ea"/>
            </a:rPr>
            <a:t>年度借入の臨時財政対策債の元金償還開始などで大幅増となり、扶助費では生活保護扶助費のうち医療扶助費で一般財源対応が増となった事（国庫負担金不足）などから、経常収支比率は前年度から３．７％増加した。</a:t>
          </a:r>
          <a:endParaRPr kumimoji="1" lang="en-US" altLang="ja-JP" sz="1300">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a:extLst>
            <a:ext uri="{FF2B5EF4-FFF2-40B4-BE49-F238E27FC236}">
              <a16:creationId xmlns:a16="http://schemas.microsoft.com/office/drawing/2014/main" xmlns=""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165608</xdr:rowOff>
    </xdr:from>
    <xdr:to>
      <xdr:col>7</xdr:col>
      <xdr:colOff>152400</xdr:colOff>
      <xdr:row>65</xdr:row>
      <xdr:rowOff>27178</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flipV="1">
          <a:off x="4953000" y="10109708"/>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xmlns=""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7</xdr:col>
      <xdr:colOff>63500</xdr:colOff>
      <xdr:row>65</xdr:row>
      <xdr:rowOff>27178</xdr:rowOff>
    </xdr:from>
    <xdr:to>
      <xdr:col>7</xdr:col>
      <xdr:colOff>241300</xdr:colOff>
      <xdr:row>65</xdr:row>
      <xdr:rowOff>27178</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80535</xdr:rowOff>
    </xdr:from>
    <xdr:ext cx="762000" cy="259045"/>
    <xdr:sp macro="" textlink="">
      <xdr:nvSpPr>
        <xdr:cNvPr id="128" name="財政構造の弾力性最大値テキスト">
          <a:extLst>
            <a:ext uri="{FF2B5EF4-FFF2-40B4-BE49-F238E27FC236}">
              <a16:creationId xmlns:a16="http://schemas.microsoft.com/office/drawing/2014/main" xmlns="" id="{00000000-0008-0000-0300-000080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165608</xdr:rowOff>
    </xdr:from>
    <xdr:to>
      <xdr:col>7</xdr:col>
      <xdr:colOff>241300</xdr:colOff>
      <xdr:row>58</xdr:row>
      <xdr:rowOff>165608</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66040</xdr:rowOff>
    </xdr:from>
    <xdr:to>
      <xdr:col>7</xdr:col>
      <xdr:colOff>152400</xdr:colOff>
      <xdr:row>64</xdr:row>
      <xdr:rowOff>73152</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114800" y="10867390"/>
          <a:ext cx="8382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10177</xdr:rowOff>
    </xdr:from>
    <xdr:ext cx="762000" cy="259045"/>
    <xdr:sp macro="" textlink="">
      <xdr:nvSpPr>
        <xdr:cNvPr id="131" name="財政構造の弾力性平均値テキスト">
          <a:extLst>
            <a:ext uri="{FF2B5EF4-FFF2-40B4-BE49-F238E27FC236}">
              <a16:creationId xmlns:a16="http://schemas.microsoft.com/office/drawing/2014/main" xmlns="" id="{00000000-0008-0000-0300-000083000000}"/>
            </a:ext>
          </a:extLst>
        </xdr:cNvPr>
        <xdr:cNvSpPr txBox="1"/>
      </xdr:nvSpPr>
      <xdr:spPr>
        <a:xfrm>
          <a:off x="5041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32" name="フローチャート : 判断 131">
          <a:extLst>
            <a:ext uri="{FF2B5EF4-FFF2-40B4-BE49-F238E27FC236}">
              <a16:creationId xmlns:a16="http://schemas.microsoft.com/office/drawing/2014/main" xmlns="" id="{00000000-0008-0000-0300-000084000000}"/>
            </a:ext>
          </a:extLst>
        </xdr:cNvPr>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66040</xdr:rowOff>
    </xdr:from>
    <xdr:to>
      <xdr:col>6</xdr:col>
      <xdr:colOff>0</xdr:colOff>
      <xdr:row>64</xdr:row>
      <xdr:rowOff>20066</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flipV="1">
          <a:off x="3225800" y="1086739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63754</xdr:rowOff>
    </xdr:from>
    <xdr:to>
      <xdr:col>6</xdr:col>
      <xdr:colOff>50800</xdr:colOff>
      <xdr:row>61</xdr:row>
      <xdr:rowOff>165354</xdr:rowOff>
    </xdr:to>
    <xdr:sp macro="" textlink="">
      <xdr:nvSpPr>
        <xdr:cNvPr id="134" name="フローチャート : 判断 133">
          <a:extLst>
            <a:ext uri="{FF2B5EF4-FFF2-40B4-BE49-F238E27FC236}">
              <a16:creationId xmlns:a16="http://schemas.microsoft.com/office/drawing/2014/main" xmlns="" id="{00000000-0008-0000-0300-000086000000}"/>
            </a:ext>
          </a:extLst>
        </xdr:cNvPr>
        <xdr:cNvSpPr/>
      </xdr:nvSpPr>
      <xdr:spPr>
        <a:xfrm>
          <a:off x="4064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4081</xdr:rowOff>
    </xdr:from>
    <xdr:ext cx="736600" cy="259045"/>
    <xdr:sp macro="" textlink="">
      <xdr:nvSpPr>
        <xdr:cNvPr id="135" name="テキスト ボックス 134">
          <a:extLst>
            <a:ext uri="{FF2B5EF4-FFF2-40B4-BE49-F238E27FC236}">
              <a16:creationId xmlns:a16="http://schemas.microsoft.com/office/drawing/2014/main" xmlns="" id="{00000000-0008-0000-0300-000087000000}"/>
            </a:ext>
          </a:extLst>
        </xdr:cNvPr>
        <xdr:cNvSpPr txBox="1"/>
      </xdr:nvSpPr>
      <xdr:spPr>
        <a:xfrm>
          <a:off x="3733800" y="1029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70866</xdr:rowOff>
    </xdr:from>
    <xdr:to>
      <xdr:col>4</xdr:col>
      <xdr:colOff>482600</xdr:colOff>
      <xdr:row>64</xdr:row>
      <xdr:rowOff>20066</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a:off x="2336800" y="1087221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49276</xdr:rowOff>
    </xdr:from>
    <xdr:to>
      <xdr:col>4</xdr:col>
      <xdr:colOff>533400</xdr:colOff>
      <xdr:row>61</xdr:row>
      <xdr:rowOff>150876</xdr:rowOff>
    </xdr:to>
    <xdr:sp macro="" textlink="">
      <xdr:nvSpPr>
        <xdr:cNvPr id="137" name="フローチャート : 判断 136">
          <a:extLst>
            <a:ext uri="{FF2B5EF4-FFF2-40B4-BE49-F238E27FC236}">
              <a16:creationId xmlns:a16="http://schemas.microsoft.com/office/drawing/2014/main" xmlns="" id="{00000000-0008-0000-0300-000089000000}"/>
            </a:ext>
          </a:extLst>
        </xdr:cNvPr>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161053</xdr:rowOff>
    </xdr:from>
    <xdr:ext cx="7620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2844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37084</xdr:rowOff>
    </xdr:from>
    <xdr:to>
      <xdr:col>3</xdr:col>
      <xdr:colOff>279400</xdr:colOff>
      <xdr:row>63</xdr:row>
      <xdr:rowOff>70866</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a:off x="1447800" y="1083843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40" name="フローチャート : 判断 139">
          <a:extLst>
            <a:ext uri="{FF2B5EF4-FFF2-40B4-BE49-F238E27FC236}">
              <a16:creationId xmlns:a16="http://schemas.microsoft.com/office/drawing/2014/main" xmlns="" id="{00000000-0008-0000-0300-00008C000000}"/>
            </a:ext>
          </a:extLst>
        </xdr:cNvPr>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93489</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955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25146</xdr:rowOff>
    </xdr:from>
    <xdr:to>
      <xdr:col>2</xdr:col>
      <xdr:colOff>127000</xdr:colOff>
      <xdr:row>61</xdr:row>
      <xdr:rowOff>126746</xdr:rowOff>
    </xdr:to>
    <xdr:sp macro="" textlink="">
      <xdr:nvSpPr>
        <xdr:cNvPr id="142" name="フローチャート : 判断 141">
          <a:extLst>
            <a:ext uri="{FF2B5EF4-FFF2-40B4-BE49-F238E27FC236}">
              <a16:creationId xmlns:a16="http://schemas.microsoft.com/office/drawing/2014/main" xmlns="" id="{00000000-0008-0000-0300-00008E000000}"/>
            </a:ext>
          </a:extLst>
        </xdr:cNvPr>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136923</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066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22352</xdr:rowOff>
    </xdr:from>
    <xdr:to>
      <xdr:col>7</xdr:col>
      <xdr:colOff>203200</xdr:colOff>
      <xdr:row>64</xdr:row>
      <xdr:rowOff>123952</xdr:rowOff>
    </xdr:to>
    <xdr:sp macro="" textlink="">
      <xdr:nvSpPr>
        <xdr:cNvPr id="149" name="円/楕円 148">
          <a:extLst>
            <a:ext uri="{FF2B5EF4-FFF2-40B4-BE49-F238E27FC236}">
              <a16:creationId xmlns:a16="http://schemas.microsoft.com/office/drawing/2014/main" xmlns="" id="{00000000-0008-0000-0300-000095000000}"/>
            </a:ext>
          </a:extLst>
        </xdr:cNvPr>
        <xdr:cNvSpPr/>
      </xdr:nvSpPr>
      <xdr:spPr>
        <a:xfrm>
          <a:off x="49022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89679</xdr:rowOff>
    </xdr:from>
    <xdr:ext cx="762000" cy="259045"/>
    <xdr:sp macro="" textlink="">
      <xdr:nvSpPr>
        <xdr:cNvPr id="150" name="財政構造の弾力性該当値テキスト">
          <a:extLst>
            <a:ext uri="{FF2B5EF4-FFF2-40B4-BE49-F238E27FC236}">
              <a16:creationId xmlns:a16="http://schemas.microsoft.com/office/drawing/2014/main" xmlns="" id="{00000000-0008-0000-0300-000096000000}"/>
            </a:ext>
          </a:extLst>
        </xdr:cNvPr>
        <xdr:cNvSpPr txBox="1"/>
      </xdr:nvSpPr>
      <xdr:spPr>
        <a:xfrm>
          <a:off x="5041900" y="1089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15240</xdr:rowOff>
    </xdr:from>
    <xdr:to>
      <xdr:col>6</xdr:col>
      <xdr:colOff>50800</xdr:colOff>
      <xdr:row>63</xdr:row>
      <xdr:rowOff>116840</xdr:rowOff>
    </xdr:to>
    <xdr:sp macro="" textlink="">
      <xdr:nvSpPr>
        <xdr:cNvPr id="151" name="円/楕円 150">
          <a:extLst>
            <a:ext uri="{FF2B5EF4-FFF2-40B4-BE49-F238E27FC236}">
              <a16:creationId xmlns:a16="http://schemas.microsoft.com/office/drawing/2014/main" xmlns="" id="{00000000-0008-0000-0300-000097000000}"/>
            </a:ext>
          </a:extLst>
        </xdr:cNvPr>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101617</xdr:rowOff>
    </xdr:from>
    <xdr:ext cx="7366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3733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140716</xdr:rowOff>
    </xdr:from>
    <xdr:to>
      <xdr:col>4</xdr:col>
      <xdr:colOff>533400</xdr:colOff>
      <xdr:row>64</xdr:row>
      <xdr:rowOff>70866</xdr:rowOff>
    </xdr:to>
    <xdr:sp macro="" textlink="">
      <xdr:nvSpPr>
        <xdr:cNvPr id="153" name="円/楕円 152">
          <a:extLst>
            <a:ext uri="{FF2B5EF4-FFF2-40B4-BE49-F238E27FC236}">
              <a16:creationId xmlns:a16="http://schemas.microsoft.com/office/drawing/2014/main" xmlns="" id="{00000000-0008-0000-0300-000099000000}"/>
            </a:ext>
          </a:extLst>
        </xdr:cNvPr>
        <xdr:cNvSpPr/>
      </xdr:nvSpPr>
      <xdr:spPr>
        <a:xfrm>
          <a:off x="3175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55643</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2844800" y="110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20066</xdr:rowOff>
    </xdr:from>
    <xdr:to>
      <xdr:col>3</xdr:col>
      <xdr:colOff>330200</xdr:colOff>
      <xdr:row>63</xdr:row>
      <xdr:rowOff>121666</xdr:rowOff>
    </xdr:to>
    <xdr:sp macro="" textlink="">
      <xdr:nvSpPr>
        <xdr:cNvPr id="155" name="円/楕円 154">
          <a:extLst>
            <a:ext uri="{FF2B5EF4-FFF2-40B4-BE49-F238E27FC236}">
              <a16:creationId xmlns:a16="http://schemas.microsoft.com/office/drawing/2014/main" xmlns="" id="{00000000-0008-0000-0300-00009B000000}"/>
            </a:ext>
          </a:extLst>
        </xdr:cNvPr>
        <xdr:cNvSpPr/>
      </xdr:nvSpPr>
      <xdr:spPr>
        <a:xfrm>
          <a:off x="2286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106443</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955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157734</xdr:rowOff>
    </xdr:from>
    <xdr:to>
      <xdr:col>2</xdr:col>
      <xdr:colOff>127000</xdr:colOff>
      <xdr:row>63</xdr:row>
      <xdr:rowOff>87884</xdr:rowOff>
    </xdr:to>
    <xdr:sp macro="" textlink="">
      <xdr:nvSpPr>
        <xdr:cNvPr id="157" name="円/楕円 156">
          <a:extLst>
            <a:ext uri="{FF2B5EF4-FFF2-40B4-BE49-F238E27FC236}">
              <a16:creationId xmlns:a16="http://schemas.microsoft.com/office/drawing/2014/main" xmlns="" id="{00000000-0008-0000-0300-00009D000000}"/>
            </a:ext>
          </a:extLst>
        </xdr:cNvPr>
        <xdr:cNvSpPr/>
      </xdr:nvSpPr>
      <xdr:spPr>
        <a:xfrm>
          <a:off x="1397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72661</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066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a:extLst>
            <a:ext uri="{FF2B5EF4-FFF2-40B4-BE49-F238E27FC236}">
              <a16:creationId xmlns:a16="http://schemas.microsoft.com/office/drawing/2014/main" xmlns=""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[171,729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類似団体平均に比べて、人口１人当たり人件費・物件費等決算額が高くなっているのは、主に物件費が要因と考えられる。</a:t>
          </a:r>
        </a:p>
        <a:p>
          <a:r>
            <a:rPr kumimoji="1" lang="ja-JP" altLang="en-US" sz="1300">
              <a:latin typeface="ＭＳ Ｐゴシック"/>
            </a:rPr>
            <a:t>　人件費は定員適正化計画に基づき職員削減を実施しているため、年々減少している一方、物件費は民間委託への転換による委託料の増や施設老朽化によるクリーンセンターの維持管理費の増など、年々増加傾向にある。このため、今後も定員管理計画に基づき必要最小限の職員数を見極め適正化に努めるとともに、経常経費カットや委託経費の見直しなどを実施し、人件費・物件費等の縮減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a:extLst>
            <a:ext uri="{FF2B5EF4-FFF2-40B4-BE49-F238E27FC236}">
              <a16:creationId xmlns:a16="http://schemas.microsoft.com/office/drawing/2014/main" xmlns=""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163035</xdr:rowOff>
    </xdr:from>
    <xdr:to>
      <xdr:col>7</xdr:col>
      <xdr:colOff>152400</xdr:colOff>
      <xdr:row>89</xdr:row>
      <xdr:rowOff>94848</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flipV="1">
          <a:off x="4953000" y="13879035"/>
          <a:ext cx="0" cy="14748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66925</xdr:rowOff>
    </xdr:from>
    <xdr:ext cx="762000" cy="259045"/>
    <xdr:sp macro="" textlink="">
      <xdr:nvSpPr>
        <xdr:cNvPr id="187" name="人件費・物件費等の状況最小値テキスト">
          <a:extLst>
            <a:ext uri="{FF2B5EF4-FFF2-40B4-BE49-F238E27FC236}">
              <a16:creationId xmlns:a16="http://schemas.microsoft.com/office/drawing/2014/main" xmlns="" id="{00000000-0008-0000-0300-0000BB000000}"/>
            </a:ext>
          </a:extLst>
        </xdr:cNvPr>
        <xdr:cNvSpPr txBox="1"/>
      </xdr:nvSpPr>
      <xdr:spPr>
        <a:xfrm>
          <a:off x="5041900" y="15325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405,180</a:t>
          </a:r>
          <a:endParaRPr kumimoji="1" lang="ja-JP" altLang="en-US" sz="1000" b="1">
            <a:latin typeface="ＭＳ Ｐゴシック"/>
          </a:endParaRPr>
        </a:p>
      </xdr:txBody>
    </xdr:sp>
    <xdr:clientData/>
  </xdr:oneCellAnchor>
  <xdr:twoCellAnchor>
    <xdr:from>
      <xdr:col>7</xdr:col>
      <xdr:colOff>63500</xdr:colOff>
      <xdr:row>89</xdr:row>
      <xdr:rowOff>94848</xdr:rowOff>
    </xdr:from>
    <xdr:to>
      <xdr:col>7</xdr:col>
      <xdr:colOff>241300</xdr:colOff>
      <xdr:row>89</xdr:row>
      <xdr:rowOff>94848</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4864100" y="1535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77962</xdr:rowOff>
    </xdr:from>
    <xdr:ext cx="762000" cy="259045"/>
    <xdr:sp macro="" textlink="">
      <xdr:nvSpPr>
        <xdr:cNvPr id="189" name="人件費・物件費等の状況最大値テキスト">
          <a:extLst>
            <a:ext uri="{FF2B5EF4-FFF2-40B4-BE49-F238E27FC236}">
              <a16:creationId xmlns:a16="http://schemas.microsoft.com/office/drawing/2014/main" xmlns="" id="{00000000-0008-0000-0300-0000BD000000}"/>
            </a:ext>
          </a:extLst>
        </xdr:cNvPr>
        <xdr:cNvSpPr txBox="1"/>
      </xdr:nvSpPr>
      <xdr:spPr>
        <a:xfrm>
          <a:off x="5041900" y="1362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99,572</a:t>
          </a:r>
          <a:endParaRPr kumimoji="1" lang="ja-JP" altLang="en-US" sz="1000" b="1">
            <a:latin typeface="ＭＳ Ｐゴシック"/>
          </a:endParaRPr>
        </a:p>
      </xdr:txBody>
    </xdr:sp>
    <xdr:clientData/>
  </xdr:oneCellAnchor>
  <xdr:twoCellAnchor>
    <xdr:from>
      <xdr:col>7</xdr:col>
      <xdr:colOff>63500</xdr:colOff>
      <xdr:row>80</xdr:row>
      <xdr:rowOff>163035</xdr:rowOff>
    </xdr:from>
    <xdr:to>
      <xdr:col>7</xdr:col>
      <xdr:colOff>241300</xdr:colOff>
      <xdr:row>80</xdr:row>
      <xdr:rowOff>163035</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387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151222</xdr:rowOff>
    </xdr:from>
    <xdr:to>
      <xdr:col>7</xdr:col>
      <xdr:colOff>152400</xdr:colOff>
      <xdr:row>82</xdr:row>
      <xdr:rowOff>168365</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114800" y="14210122"/>
          <a:ext cx="838200" cy="1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34540</xdr:rowOff>
    </xdr:from>
    <xdr:ext cx="762000" cy="259045"/>
    <xdr:sp macro="" textlink="">
      <xdr:nvSpPr>
        <xdr:cNvPr id="192" name="人件費・物件費等の状況平均値テキスト">
          <a:extLst>
            <a:ext uri="{FF2B5EF4-FFF2-40B4-BE49-F238E27FC236}">
              <a16:creationId xmlns:a16="http://schemas.microsoft.com/office/drawing/2014/main" xmlns="" id="{00000000-0008-0000-0300-0000C0000000}"/>
            </a:ext>
          </a:extLst>
        </xdr:cNvPr>
        <xdr:cNvSpPr txBox="1"/>
      </xdr:nvSpPr>
      <xdr:spPr>
        <a:xfrm>
          <a:off x="5041900" y="13921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18013</xdr:rowOff>
    </xdr:from>
    <xdr:to>
      <xdr:col>7</xdr:col>
      <xdr:colOff>203200</xdr:colOff>
      <xdr:row>82</xdr:row>
      <xdr:rowOff>119613</xdr:rowOff>
    </xdr:to>
    <xdr:sp macro="" textlink="">
      <xdr:nvSpPr>
        <xdr:cNvPr id="193" name="フローチャート : 判断 192">
          <a:extLst>
            <a:ext uri="{FF2B5EF4-FFF2-40B4-BE49-F238E27FC236}">
              <a16:creationId xmlns:a16="http://schemas.microsoft.com/office/drawing/2014/main" xmlns="" id="{00000000-0008-0000-0300-0000C1000000}"/>
            </a:ext>
          </a:extLst>
        </xdr:cNvPr>
        <xdr:cNvSpPr/>
      </xdr:nvSpPr>
      <xdr:spPr>
        <a:xfrm>
          <a:off x="4902200" y="1407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140991</xdr:rowOff>
    </xdr:from>
    <xdr:to>
      <xdr:col>6</xdr:col>
      <xdr:colOff>0</xdr:colOff>
      <xdr:row>82</xdr:row>
      <xdr:rowOff>151222</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3225800" y="14199891"/>
          <a:ext cx="889000" cy="1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141604</xdr:rowOff>
    </xdr:from>
    <xdr:to>
      <xdr:col>6</xdr:col>
      <xdr:colOff>50800</xdr:colOff>
      <xdr:row>82</xdr:row>
      <xdr:rowOff>71754</xdr:rowOff>
    </xdr:to>
    <xdr:sp macro="" textlink="">
      <xdr:nvSpPr>
        <xdr:cNvPr id="195" name="フローチャート : 判断 194">
          <a:extLst>
            <a:ext uri="{FF2B5EF4-FFF2-40B4-BE49-F238E27FC236}">
              <a16:creationId xmlns:a16="http://schemas.microsoft.com/office/drawing/2014/main" xmlns="" id="{00000000-0008-0000-0300-0000C3000000}"/>
            </a:ext>
          </a:extLst>
        </xdr:cNvPr>
        <xdr:cNvSpPr/>
      </xdr:nvSpPr>
      <xdr:spPr>
        <a:xfrm>
          <a:off x="4064000" y="1402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81931</xdr:rowOff>
    </xdr:from>
    <xdr:ext cx="736600" cy="259045"/>
    <xdr:sp macro="" textlink="">
      <xdr:nvSpPr>
        <xdr:cNvPr id="196" name="テキスト ボックス 195">
          <a:extLst>
            <a:ext uri="{FF2B5EF4-FFF2-40B4-BE49-F238E27FC236}">
              <a16:creationId xmlns:a16="http://schemas.microsoft.com/office/drawing/2014/main" xmlns="" id="{00000000-0008-0000-0300-0000C4000000}"/>
            </a:ext>
          </a:extLst>
        </xdr:cNvPr>
        <xdr:cNvSpPr txBox="1"/>
      </xdr:nvSpPr>
      <xdr:spPr>
        <a:xfrm>
          <a:off x="3733800" y="13797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141,184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94140</xdr:rowOff>
    </xdr:from>
    <xdr:to>
      <xdr:col>4</xdr:col>
      <xdr:colOff>482600</xdr:colOff>
      <xdr:row>82</xdr:row>
      <xdr:rowOff>140991</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2336800" y="14153040"/>
          <a:ext cx="889000" cy="4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23120</xdr:rowOff>
    </xdr:from>
    <xdr:to>
      <xdr:col>4</xdr:col>
      <xdr:colOff>533400</xdr:colOff>
      <xdr:row>82</xdr:row>
      <xdr:rowOff>124720</xdr:rowOff>
    </xdr:to>
    <xdr:sp macro="" textlink="">
      <xdr:nvSpPr>
        <xdr:cNvPr id="198" name="フローチャート : 判断 197">
          <a:extLst>
            <a:ext uri="{FF2B5EF4-FFF2-40B4-BE49-F238E27FC236}">
              <a16:creationId xmlns:a16="http://schemas.microsoft.com/office/drawing/2014/main" xmlns="" id="{00000000-0008-0000-0300-0000C6000000}"/>
            </a:ext>
          </a:extLst>
        </xdr:cNvPr>
        <xdr:cNvSpPr/>
      </xdr:nvSpPr>
      <xdr:spPr>
        <a:xfrm>
          <a:off x="3175000" y="14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134897</xdr:rowOff>
    </xdr:from>
    <xdr:ext cx="7620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2844800" y="13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94140</xdr:rowOff>
    </xdr:from>
    <xdr:to>
      <xdr:col>3</xdr:col>
      <xdr:colOff>279400</xdr:colOff>
      <xdr:row>82</xdr:row>
      <xdr:rowOff>164948</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flipV="1">
          <a:off x="1447800" y="14153040"/>
          <a:ext cx="889000" cy="7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380</xdr:rowOff>
    </xdr:from>
    <xdr:to>
      <xdr:col>3</xdr:col>
      <xdr:colOff>330200</xdr:colOff>
      <xdr:row>82</xdr:row>
      <xdr:rowOff>101980</xdr:rowOff>
    </xdr:to>
    <xdr:sp macro="" textlink="">
      <xdr:nvSpPr>
        <xdr:cNvPr id="201" name="フローチャート : 判断 200">
          <a:extLst>
            <a:ext uri="{FF2B5EF4-FFF2-40B4-BE49-F238E27FC236}">
              <a16:creationId xmlns:a16="http://schemas.microsoft.com/office/drawing/2014/main" xmlns="" id="{00000000-0008-0000-0300-0000C9000000}"/>
            </a:ext>
          </a:extLst>
        </xdr:cNvPr>
        <xdr:cNvSpPr/>
      </xdr:nvSpPr>
      <xdr:spPr>
        <a:xfrm>
          <a:off x="2286000" y="1405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112157</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1955800" y="1382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9356</xdr:rowOff>
    </xdr:from>
    <xdr:to>
      <xdr:col>2</xdr:col>
      <xdr:colOff>127000</xdr:colOff>
      <xdr:row>82</xdr:row>
      <xdr:rowOff>110956</xdr:rowOff>
    </xdr:to>
    <xdr:sp macro="" textlink="">
      <xdr:nvSpPr>
        <xdr:cNvPr id="203" name="フローチャート : 判断 202">
          <a:extLst>
            <a:ext uri="{FF2B5EF4-FFF2-40B4-BE49-F238E27FC236}">
              <a16:creationId xmlns:a16="http://schemas.microsoft.com/office/drawing/2014/main" xmlns="" id="{00000000-0008-0000-0300-0000CB000000}"/>
            </a:ext>
          </a:extLst>
        </xdr:cNvPr>
        <xdr:cNvSpPr/>
      </xdr:nvSpPr>
      <xdr:spPr>
        <a:xfrm>
          <a:off x="1397000" y="140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121133</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066800" y="138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117565</xdr:rowOff>
    </xdr:from>
    <xdr:to>
      <xdr:col>7</xdr:col>
      <xdr:colOff>203200</xdr:colOff>
      <xdr:row>83</xdr:row>
      <xdr:rowOff>47715</xdr:rowOff>
    </xdr:to>
    <xdr:sp macro="" textlink="">
      <xdr:nvSpPr>
        <xdr:cNvPr id="210" name="円/楕円 209">
          <a:extLst>
            <a:ext uri="{FF2B5EF4-FFF2-40B4-BE49-F238E27FC236}">
              <a16:creationId xmlns:a16="http://schemas.microsoft.com/office/drawing/2014/main" xmlns="" id="{00000000-0008-0000-0300-0000D2000000}"/>
            </a:ext>
          </a:extLst>
        </xdr:cNvPr>
        <xdr:cNvSpPr/>
      </xdr:nvSpPr>
      <xdr:spPr>
        <a:xfrm>
          <a:off x="4902200" y="1417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89642</xdr:rowOff>
    </xdr:from>
    <xdr:ext cx="762000" cy="259045"/>
    <xdr:sp macro="" textlink="">
      <xdr:nvSpPr>
        <xdr:cNvPr id="211" name="人件費・物件費等の状況該当値テキスト">
          <a:extLst>
            <a:ext uri="{FF2B5EF4-FFF2-40B4-BE49-F238E27FC236}">
              <a16:creationId xmlns:a16="http://schemas.microsoft.com/office/drawing/2014/main" xmlns="" id="{00000000-0008-0000-0300-0000D3000000}"/>
            </a:ext>
          </a:extLst>
        </xdr:cNvPr>
        <xdr:cNvSpPr txBox="1"/>
      </xdr:nvSpPr>
      <xdr:spPr>
        <a:xfrm>
          <a:off x="5041900" y="1414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171,729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100422</xdr:rowOff>
    </xdr:from>
    <xdr:to>
      <xdr:col>6</xdr:col>
      <xdr:colOff>50800</xdr:colOff>
      <xdr:row>83</xdr:row>
      <xdr:rowOff>30572</xdr:rowOff>
    </xdr:to>
    <xdr:sp macro="" textlink="">
      <xdr:nvSpPr>
        <xdr:cNvPr id="212" name="円/楕円 211">
          <a:extLst>
            <a:ext uri="{FF2B5EF4-FFF2-40B4-BE49-F238E27FC236}">
              <a16:creationId xmlns:a16="http://schemas.microsoft.com/office/drawing/2014/main" xmlns="" id="{00000000-0008-0000-0300-0000D4000000}"/>
            </a:ext>
          </a:extLst>
        </xdr:cNvPr>
        <xdr:cNvSpPr/>
      </xdr:nvSpPr>
      <xdr:spPr>
        <a:xfrm>
          <a:off x="4064000" y="1415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15349</xdr:rowOff>
    </xdr:from>
    <xdr:ext cx="7366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733800" y="1424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168,177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90191</xdr:rowOff>
    </xdr:from>
    <xdr:to>
      <xdr:col>4</xdr:col>
      <xdr:colOff>533400</xdr:colOff>
      <xdr:row>83</xdr:row>
      <xdr:rowOff>20341</xdr:rowOff>
    </xdr:to>
    <xdr:sp macro="" textlink="">
      <xdr:nvSpPr>
        <xdr:cNvPr id="214" name="円/楕円 213">
          <a:extLst>
            <a:ext uri="{FF2B5EF4-FFF2-40B4-BE49-F238E27FC236}">
              <a16:creationId xmlns:a16="http://schemas.microsoft.com/office/drawing/2014/main" xmlns="" id="{00000000-0008-0000-0300-0000D6000000}"/>
            </a:ext>
          </a:extLst>
        </xdr:cNvPr>
        <xdr:cNvSpPr/>
      </xdr:nvSpPr>
      <xdr:spPr>
        <a:xfrm>
          <a:off x="3175000" y="1414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5118</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2844800" y="1423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166,057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43340</xdr:rowOff>
    </xdr:from>
    <xdr:to>
      <xdr:col>3</xdr:col>
      <xdr:colOff>330200</xdr:colOff>
      <xdr:row>82</xdr:row>
      <xdr:rowOff>144940</xdr:rowOff>
    </xdr:to>
    <xdr:sp macro="" textlink="">
      <xdr:nvSpPr>
        <xdr:cNvPr id="216" name="円/楕円 215">
          <a:extLst>
            <a:ext uri="{FF2B5EF4-FFF2-40B4-BE49-F238E27FC236}">
              <a16:creationId xmlns:a16="http://schemas.microsoft.com/office/drawing/2014/main" xmlns="" id="{00000000-0008-0000-0300-0000D8000000}"/>
            </a:ext>
          </a:extLst>
        </xdr:cNvPr>
        <xdr:cNvSpPr/>
      </xdr:nvSpPr>
      <xdr:spPr>
        <a:xfrm>
          <a:off x="2286000" y="141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129717</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1955800" y="1418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156,349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114148</xdr:rowOff>
    </xdr:from>
    <xdr:to>
      <xdr:col>2</xdr:col>
      <xdr:colOff>127000</xdr:colOff>
      <xdr:row>83</xdr:row>
      <xdr:rowOff>44298</xdr:rowOff>
    </xdr:to>
    <xdr:sp macro="" textlink="">
      <xdr:nvSpPr>
        <xdr:cNvPr id="218" name="円/楕円 217">
          <a:extLst>
            <a:ext uri="{FF2B5EF4-FFF2-40B4-BE49-F238E27FC236}">
              <a16:creationId xmlns:a16="http://schemas.microsoft.com/office/drawing/2014/main" xmlns="" id="{00000000-0008-0000-0300-0000DA000000}"/>
            </a:ext>
          </a:extLst>
        </xdr:cNvPr>
        <xdr:cNvSpPr/>
      </xdr:nvSpPr>
      <xdr:spPr>
        <a:xfrm>
          <a:off x="1397000" y="1417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29075</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066800" y="1425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171,021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a:extLst>
            <a:ext uri="{FF2B5EF4-FFF2-40B4-BE49-F238E27FC236}">
              <a16:creationId xmlns:a16="http://schemas.microsoft.com/office/drawing/2014/main" xmlns=""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a:extLst>
            <a:ext uri="{FF2B5EF4-FFF2-40B4-BE49-F238E27FC236}">
              <a16:creationId xmlns:a16="http://schemas.microsoft.com/office/drawing/2014/main" xmlns=""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平成２３年度に役職段階別に給料の見直しを行っており、類似団体平均と比較して、０．</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ポイント下回っているが、今後も類似団体及び県下の状況を勘案しつつ適正化に努める。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a:extLst>
            <a:ext uri="{FF2B5EF4-FFF2-40B4-BE49-F238E27FC236}">
              <a16:creationId xmlns:a16="http://schemas.microsoft.com/office/drawing/2014/main" xmlns=""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a:extLst>
            <a:ext uri="{FF2B5EF4-FFF2-40B4-BE49-F238E27FC236}">
              <a16:creationId xmlns:a16="http://schemas.microsoft.com/office/drawing/2014/main" xmlns=""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57855</xdr:rowOff>
    </xdr:from>
    <xdr:to>
      <xdr:col>24</xdr:col>
      <xdr:colOff>558800</xdr:colOff>
      <xdr:row>88</xdr:row>
      <xdr:rowOff>40216</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flipV="1">
          <a:off x="17018000" y="13773855"/>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12293</xdr:rowOff>
    </xdr:from>
    <xdr:ext cx="762000" cy="259045"/>
    <xdr:sp macro="" textlink="">
      <xdr:nvSpPr>
        <xdr:cNvPr id="249" name="給与水準   （国との比較）最小値テキスト">
          <a:extLst>
            <a:ext uri="{FF2B5EF4-FFF2-40B4-BE49-F238E27FC236}">
              <a16:creationId xmlns:a16="http://schemas.microsoft.com/office/drawing/2014/main" xmlns="" id="{00000000-0008-0000-0300-0000F9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40216</xdr:rowOff>
    </xdr:from>
    <xdr:to>
      <xdr:col>24</xdr:col>
      <xdr:colOff>647700</xdr:colOff>
      <xdr:row>88</xdr:row>
      <xdr:rowOff>40216</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144232</xdr:rowOff>
    </xdr:from>
    <xdr:ext cx="762000" cy="259045"/>
    <xdr:sp macro="" textlink="">
      <xdr:nvSpPr>
        <xdr:cNvPr id="251" name="給与水準   （国との比較）最大値テキスト">
          <a:extLst>
            <a:ext uri="{FF2B5EF4-FFF2-40B4-BE49-F238E27FC236}">
              <a16:creationId xmlns:a16="http://schemas.microsoft.com/office/drawing/2014/main" xmlns="" id="{00000000-0008-0000-0300-0000FB000000}"/>
            </a:ext>
          </a:extLst>
        </xdr:cNvPr>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57855</xdr:rowOff>
    </xdr:from>
    <xdr:to>
      <xdr:col>24</xdr:col>
      <xdr:colOff>647700</xdr:colOff>
      <xdr:row>80</xdr:row>
      <xdr:rowOff>57855</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79728</xdr:rowOff>
    </xdr:from>
    <xdr:to>
      <xdr:col>24</xdr:col>
      <xdr:colOff>558800</xdr:colOff>
      <xdr:row>83</xdr:row>
      <xdr:rowOff>119945</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flipV="1">
          <a:off x="16179800" y="1431007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54" name="給与水準   （国との比較）平均値テキスト">
          <a:extLst>
            <a:ext uri="{FF2B5EF4-FFF2-40B4-BE49-F238E27FC236}">
              <a16:creationId xmlns:a16="http://schemas.microsoft.com/office/drawing/2014/main" xmlns="" id="{00000000-0008-0000-0300-0000FE000000}"/>
            </a:ext>
          </a:extLst>
        </xdr:cNvPr>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55" name="フローチャート : 判断 254">
          <a:extLst>
            <a:ext uri="{FF2B5EF4-FFF2-40B4-BE49-F238E27FC236}">
              <a16:creationId xmlns:a16="http://schemas.microsoft.com/office/drawing/2014/main" xmlns="" id="{00000000-0008-0000-0300-0000FF000000}"/>
            </a:ext>
          </a:extLst>
        </xdr:cNvPr>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119945</xdr:rowOff>
    </xdr:from>
    <xdr:to>
      <xdr:col>23</xdr:col>
      <xdr:colOff>406400</xdr:colOff>
      <xdr:row>84</xdr:row>
      <xdr:rowOff>69145</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flipV="1">
          <a:off x="15290800" y="1435029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136172</xdr:rowOff>
    </xdr:from>
    <xdr:to>
      <xdr:col>23</xdr:col>
      <xdr:colOff>457200</xdr:colOff>
      <xdr:row>84</xdr:row>
      <xdr:rowOff>66322</xdr:rowOff>
    </xdr:to>
    <xdr:sp macro="" textlink="">
      <xdr:nvSpPr>
        <xdr:cNvPr id="257" name="フローチャート : 判断 256">
          <a:extLst>
            <a:ext uri="{FF2B5EF4-FFF2-40B4-BE49-F238E27FC236}">
              <a16:creationId xmlns:a16="http://schemas.microsoft.com/office/drawing/2014/main" xmlns="" id="{00000000-0008-0000-0300-000001010000}"/>
            </a:ext>
          </a:extLst>
        </xdr:cNvPr>
        <xdr:cNvSpPr/>
      </xdr:nvSpPr>
      <xdr:spPr>
        <a:xfrm>
          <a:off x="16129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51099</xdr:rowOff>
    </xdr:from>
    <xdr:ext cx="736600" cy="259045"/>
    <xdr:sp macro="" textlink="">
      <xdr:nvSpPr>
        <xdr:cNvPr id="258" name="テキスト ボックス 257">
          <a:extLst>
            <a:ext uri="{FF2B5EF4-FFF2-40B4-BE49-F238E27FC236}">
              <a16:creationId xmlns:a16="http://schemas.microsoft.com/office/drawing/2014/main" xmlns="" id="{00000000-0008-0000-0300-000002010000}"/>
            </a:ext>
          </a:extLst>
        </xdr:cNvPr>
        <xdr:cNvSpPr txBox="1"/>
      </xdr:nvSpPr>
      <xdr:spPr>
        <a:xfrm>
          <a:off x="15798800" y="14452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133350</xdr:rowOff>
    </xdr:from>
    <xdr:to>
      <xdr:col>22</xdr:col>
      <xdr:colOff>203200</xdr:colOff>
      <xdr:row>84</xdr:row>
      <xdr:rowOff>69145</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a:off x="14401800" y="1436370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55739</xdr:rowOff>
    </xdr:from>
    <xdr:to>
      <xdr:col>22</xdr:col>
      <xdr:colOff>254000</xdr:colOff>
      <xdr:row>83</xdr:row>
      <xdr:rowOff>157339</xdr:rowOff>
    </xdr:to>
    <xdr:sp macro="" textlink="">
      <xdr:nvSpPr>
        <xdr:cNvPr id="260" name="フローチャート : 判断 259">
          <a:extLst>
            <a:ext uri="{FF2B5EF4-FFF2-40B4-BE49-F238E27FC236}">
              <a16:creationId xmlns:a16="http://schemas.microsoft.com/office/drawing/2014/main" xmlns="" id="{00000000-0008-0000-0300-000004010000}"/>
            </a:ext>
          </a:extLst>
        </xdr:cNvPr>
        <xdr:cNvSpPr/>
      </xdr:nvSpPr>
      <xdr:spPr>
        <a:xfrm>
          <a:off x="15240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167516</xdr:rowOff>
    </xdr:from>
    <xdr:ext cx="762000" cy="259045"/>
    <xdr:sp macro="" textlink="">
      <xdr:nvSpPr>
        <xdr:cNvPr id="261" name="テキスト ボックス 260">
          <a:extLst>
            <a:ext uri="{FF2B5EF4-FFF2-40B4-BE49-F238E27FC236}">
              <a16:creationId xmlns:a16="http://schemas.microsoft.com/office/drawing/2014/main" xmlns="" id="{00000000-0008-0000-0300-000005010000}"/>
            </a:ext>
          </a:extLst>
        </xdr:cNvPr>
        <xdr:cNvSpPr txBox="1"/>
      </xdr:nvSpPr>
      <xdr:spPr>
        <a:xfrm>
          <a:off x="14909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133350</xdr:rowOff>
    </xdr:from>
    <xdr:to>
      <xdr:col>21</xdr:col>
      <xdr:colOff>0</xdr:colOff>
      <xdr:row>89</xdr:row>
      <xdr:rowOff>136878</xdr:rowOff>
    </xdr:to>
    <xdr:cxnSp macro="">
      <xdr:nvCxnSpPr>
        <xdr:cNvPr id="262" name="直線コネクタ 261">
          <a:extLst>
            <a:ext uri="{FF2B5EF4-FFF2-40B4-BE49-F238E27FC236}">
              <a16:creationId xmlns:a16="http://schemas.microsoft.com/office/drawing/2014/main" xmlns="" id="{00000000-0008-0000-0300-000006010000}"/>
            </a:ext>
          </a:extLst>
        </xdr:cNvPr>
        <xdr:cNvCxnSpPr/>
      </xdr:nvCxnSpPr>
      <xdr:spPr>
        <a:xfrm flipV="1">
          <a:off x="13512800" y="14363700"/>
          <a:ext cx="889000" cy="103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28928</xdr:rowOff>
    </xdr:from>
    <xdr:to>
      <xdr:col>21</xdr:col>
      <xdr:colOff>50800</xdr:colOff>
      <xdr:row>83</xdr:row>
      <xdr:rowOff>130528</xdr:rowOff>
    </xdr:to>
    <xdr:sp macro="" textlink="">
      <xdr:nvSpPr>
        <xdr:cNvPr id="263" name="フローチャート : 判断 262">
          <a:extLst>
            <a:ext uri="{FF2B5EF4-FFF2-40B4-BE49-F238E27FC236}">
              <a16:creationId xmlns:a16="http://schemas.microsoft.com/office/drawing/2014/main" xmlns="" id="{00000000-0008-0000-0300-000007010000}"/>
            </a:ext>
          </a:extLst>
        </xdr:cNvPr>
        <xdr:cNvSpPr/>
      </xdr:nvSpPr>
      <xdr:spPr>
        <a:xfrm>
          <a:off x="143510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140705</xdr:rowOff>
    </xdr:from>
    <xdr:ext cx="7620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4020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45861</xdr:rowOff>
    </xdr:from>
    <xdr:to>
      <xdr:col>19</xdr:col>
      <xdr:colOff>533400</xdr:colOff>
      <xdr:row>89</xdr:row>
      <xdr:rowOff>147461</xdr:rowOff>
    </xdr:to>
    <xdr:sp macro="" textlink="">
      <xdr:nvSpPr>
        <xdr:cNvPr id="265" name="フローチャート : 判断 264">
          <a:extLst>
            <a:ext uri="{FF2B5EF4-FFF2-40B4-BE49-F238E27FC236}">
              <a16:creationId xmlns:a16="http://schemas.microsoft.com/office/drawing/2014/main" xmlns="" id="{00000000-0008-0000-0300-000009010000}"/>
            </a:ext>
          </a:extLst>
        </xdr:cNvPr>
        <xdr:cNvSpPr/>
      </xdr:nvSpPr>
      <xdr:spPr>
        <a:xfrm>
          <a:off x="13462000" y="1530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157638</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3131800" y="1507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28928</xdr:rowOff>
    </xdr:from>
    <xdr:to>
      <xdr:col>24</xdr:col>
      <xdr:colOff>609600</xdr:colOff>
      <xdr:row>83</xdr:row>
      <xdr:rowOff>130528</xdr:rowOff>
    </xdr:to>
    <xdr:sp macro="" textlink="">
      <xdr:nvSpPr>
        <xdr:cNvPr id="272" name="円/楕円 271">
          <a:extLst>
            <a:ext uri="{FF2B5EF4-FFF2-40B4-BE49-F238E27FC236}">
              <a16:creationId xmlns:a16="http://schemas.microsoft.com/office/drawing/2014/main" xmlns="" id="{00000000-0008-0000-0300-000010010000}"/>
            </a:ext>
          </a:extLst>
        </xdr:cNvPr>
        <xdr:cNvSpPr/>
      </xdr:nvSpPr>
      <xdr:spPr>
        <a:xfrm>
          <a:off x="169672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45455</xdr:rowOff>
    </xdr:from>
    <xdr:ext cx="762000" cy="259045"/>
    <xdr:sp macro="" textlink="">
      <xdr:nvSpPr>
        <xdr:cNvPr id="273" name="給与水準   （国との比較）該当値テキスト">
          <a:extLst>
            <a:ext uri="{FF2B5EF4-FFF2-40B4-BE49-F238E27FC236}">
              <a16:creationId xmlns:a16="http://schemas.microsoft.com/office/drawing/2014/main" xmlns="" id="{00000000-0008-0000-0300-000011010000}"/>
            </a:ext>
          </a:extLst>
        </xdr:cNvPr>
        <xdr:cNvSpPr txBox="1"/>
      </xdr:nvSpPr>
      <xdr:spPr>
        <a:xfrm>
          <a:off x="17106900" y="1410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69145</xdr:rowOff>
    </xdr:from>
    <xdr:to>
      <xdr:col>23</xdr:col>
      <xdr:colOff>457200</xdr:colOff>
      <xdr:row>83</xdr:row>
      <xdr:rowOff>170745</xdr:rowOff>
    </xdr:to>
    <xdr:sp macro="" textlink="">
      <xdr:nvSpPr>
        <xdr:cNvPr id="274" name="円/楕円 273">
          <a:extLst>
            <a:ext uri="{FF2B5EF4-FFF2-40B4-BE49-F238E27FC236}">
              <a16:creationId xmlns:a16="http://schemas.microsoft.com/office/drawing/2014/main" xmlns="" id="{00000000-0008-0000-0300-000012010000}"/>
            </a:ext>
          </a:extLst>
        </xdr:cNvPr>
        <xdr:cNvSpPr/>
      </xdr:nvSpPr>
      <xdr:spPr>
        <a:xfrm>
          <a:off x="16129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9472</xdr:rowOff>
    </xdr:from>
    <xdr:ext cx="7366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5798800" y="1406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18345</xdr:rowOff>
    </xdr:from>
    <xdr:to>
      <xdr:col>22</xdr:col>
      <xdr:colOff>254000</xdr:colOff>
      <xdr:row>84</xdr:row>
      <xdr:rowOff>119945</xdr:rowOff>
    </xdr:to>
    <xdr:sp macro="" textlink="">
      <xdr:nvSpPr>
        <xdr:cNvPr id="276" name="円/楕円 275">
          <a:extLst>
            <a:ext uri="{FF2B5EF4-FFF2-40B4-BE49-F238E27FC236}">
              <a16:creationId xmlns:a16="http://schemas.microsoft.com/office/drawing/2014/main" xmlns="" id="{00000000-0008-0000-0300-000014010000}"/>
            </a:ext>
          </a:extLst>
        </xdr:cNvPr>
        <xdr:cNvSpPr/>
      </xdr:nvSpPr>
      <xdr:spPr>
        <a:xfrm>
          <a:off x="15240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104722</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909800" y="145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82550</xdr:rowOff>
    </xdr:from>
    <xdr:to>
      <xdr:col>21</xdr:col>
      <xdr:colOff>50800</xdr:colOff>
      <xdr:row>84</xdr:row>
      <xdr:rowOff>12700</xdr:rowOff>
    </xdr:to>
    <xdr:sp macro="" textlink="">
      <xdr:nvSpPr>
        <xdr:cNvPr id="278" name="円/楕円 277">
          <a:extLst>
            <a:ext uri="{FF2B5EF4-FFF2-40B4-BE49-F238E27FC236}">
              <a16:creationId xmlns:a16="http://schemas.microsoft.com/office/drawing/2014/main" xmlns="" id="{00000000-0008-0000-0300-000016010000}"/>
            </a:ext>
          </a:extLst>
        </xdr:cNvPr>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168927</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4020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86078</xdr:rowOff>
    </xdr:from>
    <xdr:to>
      <xdr:col>19</xdr:col>
      <xdr:colOff>533400</xdr:colOff>
      <xdr:row>90</xdr:row>
      <xdr:rowOff>16228</xdr:rowOff>
    </xdr:to>
    <xdr:sp macro="" textlink="">
      <xdr:nvSpPr>
        <xdr:cNvPr id="280" name="円/楕円 279">
          <a:extLst>
            <a:ext uri="{FF2B5EF4-FFF2-40B4-BE49-F238E27FC236}">
              <a16:creationId xmlns:a16="http://schemas.microsoft.com/office/drawing/2014/main" xmlns="" id="{00000000-0008-0000-0300-000018010000}"/>
            </a:ext>
          </a:extLst>
        </xdr:cNvPr>
        <xdr:cNvSpPr/>
      </xdr:nvSpPr>
      <xdr:spPr>
        <a:xfrm>
          <a:off x="13462000" y="153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1005</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3131800" y="154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a:extLst>
            <a:ext uri="{FF2B5EF4-FFF2-40B4-BE49-F238E27FC236}">
              <a16:creationId xmlns:a16="http://schemas.microsoft.com/office/drawing/2014/main" xmlns=""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a:extLst>
            <a:ext uri="{FF2B5EF4-FFF2-40B4-BE49-F238E27FC236}">
              <a16:creationId xmlns:a16="http://schemas.microsoft.com/office/drawing/2014/main" xmlns=""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類似団体平均と比較して、</a:t>
          </a:r>
          <a:r>
            <a:rPr kumimoji="1" lang="ja-JP" altLang="en-US" sz="1300">
              <a:solidFill>
                <a:schemeClr val="dk1"/>
              </a:solidFill>
              <a:effectLst/>
              <a:latin typeface="+mn-lt"/>
              <a:ea typeface="+mn-ea"/>
              <a:cs typeface="+mn-cs"/>
            </a:rPr>
            <a:t>０</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７ポイント、和歌山県平均と比較して、１．３</a:t>
          </a:r>
          <a:r>
            <a:rPr kumimoji="1" lang="ja-JP" altLang="en-US" sz="1300">
              <a:solidFill>
                <a:schemeClr val="dk1"/>
              </a:solidFill>
              <a:effectLst/>
              <a:latin typeface="+mn-lt"/>
              <a:ea typeface="+mn-ea"/>
              <a:cs typeface="+mn-cs"/>
            </a:rPr>
            <a:t>９</a:t>
          </a:r>
          <a:r>
            <a:rPr kumimoji="1" lang="ja-JP" altLang="ja-JP" sz="1300">
              <a:solidFill>
                <a:schemeClr val="dk1"/>
              </a:solidFill>
              <a:effectLst/>
              <a:latin typeface="+mn-lt"/>
              <a:ea typeface="+mn-ea"/>
              <a:cs typeface="+mn-cs"/>
            </a:rPr>
            <a:t>ポイント上回っている。今後も定員管理計画（平成２６年度～平成３１年度）に基づき、必要最小限の職員数を見極めながら適正化に努める。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xmlns=""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a:extLst>
            <a:ext uri="{FF2B5EF4-FFF2-40B4-BE49-F238E27FC236}">
              <a16:creationId xmlns:a16="http://schemas.microsoft.com/office/drawing/2014/main" xmlns=""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a:extLst>
            <a:ext uri="{FF2B5EF4-FFF2-40B4-BE49-F238E27FC236}">
              <a16:creationId xmlns:a16="http://schemas.microsoft.com/office/drawing/2014/main" xmlns=""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68834</xdr:rowOff>
    </xdr:from>
    <xdr:to>
      <xdr:col>24</xdr:col>
      <xdr:colOff>558800</xdr:colOff>
      <xdr:row>66</xdr:row>
      <xdr:rowOff>138532</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flipV="1">
          <a:off x="17018000" y="10355834"/>
          <a:ext cx="0" cy="10983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110609</xdr:rowOff>
    </xdr:from>
    <xdr:ext cx="762000" cy="259045"/>
    <xdr:sp macro="" textlink="">
      <xdr:nvSpPr>
        <xdr:cNvPr id="309" name="定員管理の状況最小値テキスト">
          <a:extLst>
            <a:ext uri="{FF2B5EF4-FFF2-40B4-BE49-F238E27FC236}">
              <a16:creationId xmlns:a16="http://schemas.microsoft.com/office/drawing/2014/main" xmlns="" id="{00000000-0008-0000-0300-000035010000}"/>
            </a:ext>
          </a:extLst>
        </xdr:cNvPr>
        <xdr:cNvSpPr txBox="1"/>
      </xdr:nvSpPr>
      <xdr:spPr>
        <a:xfrm>
          <a:off x="17106900" y="114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28.66</a:t>
          </a:r>
          <a:endParaRPr kumimoji="1" lang="ja-JP" altLang="en-US" sz="1000" b="1">
            <a:latin typeface="ＭＳ Ｐゴシック"/>
          </a:endParaRPr>
        </a:p>
      </xdr:txBody>
    </xdr:sp>
    <xdr:clientData/>
  </xdr:oneCellAnchor>
  <xdr:twoCellAnchor>
    <xdr:from>
      <xdr:col>24</xdr:col>
      <xdr:colOff>469900</xdr:colOff>
      <xdr:row>66</xdr:row>
      <xdr:rowOff>138532</xdr:rowOff>
    </xdr:from>
    <xdr:to>
      <xdr:col>24</xdr:col>
      <xdr:colOff>647700</xdr:colOff>
      <xdr:row>66</xdr:row>
      <xdr:rowOff>138532</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6929100" y="1145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155211</xdr:rowOff>
    </xdr:from>
    <xdr:ext cx="762000" cy="259045"/>
    <xdr:sp macro="" textlink="">
      <xdr:nvSpPr>
        <xdr:cNvPr id="311" name="定員管理の状況最大値テキスト">
          <a:extLst>
            <a:ext uri="{FF2B5EF4-FFF2-40B4-BE49-F238E27FC236}">
              <a16:creationId xmlns:a16="http://schemas.microsoft.com/office/drawing/2014/main" xmlns="" id="{00000000-0008-0000-0300-000037010000}"/>
            </a:ext>
          </a:extLst>
        </xdr:cNvPr>
        <xdr:cNvSpPr txBox="1"/>
      </xdr:nvSpPr>
      <xdr:spPr>
        <a:xfrm>
          <a:off x="17106900" y="1009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24</xdr:col>
      <xdr:colOff>469900</xdr:colOff>
      <xdr:row>60</xdr:row>
      <xdr:rowOff>68834</xdr:rowOff>
    </xdr:from>
    <xdr:to>
      <xdr:col>24</xdr:col>
      <xdr:colOff>647700</xdr:colOff>
      <xdr:row>60</xdr:row>
      <xdr:rowOff>68834</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6929100" y="1035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93320</xdr:rowOff>
    </xdr:from>
    <xdr:to>
      <xdr:col>24</xdr:col>
      <xdr:colOff>558800</xdr:colOff>
      <xdr:row>61</xdr:row>
      <xdr:rowOff>97663</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6179800" y="10551770"/>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21403</xdr:rowOff>
    </xdr:from>
    <xdr:ext cx="762000" cy="259045"/>
    <xdr:sp macro="" textlink="">
      <xdr:nvSpPr>
        <xdr:cNvPr id="314" name="定員管理の状況平均値テキスト">
          <a:extLst>
            <a:ext uri="{FF2B5EF4-FFF2-40B4-BE49-F238E27FC236}">
              <a16:creationId xmlns:a16="http://schemas.microsoft.com/office/drawing/2014/main" xmlns="" id="{00000000-0008-0000-0300-00003A010000}"/>
            </a:ext>
          </a:extLst>
        </xdr:cNvPr>
        <xdr:cNvSpPr txBox="1"/>
      </xdr:nvSpPr>
      <xdr:spPr>
        <a:xfrm>
          <a:off x="17106900" y="10308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4876</xdr:rowOff>
    </xdr:from>
    <xdr:to>
      <xdr:col>24</xdr:col>
      <xdr:colOff>609600</xdr:colOff>
      <xdr:row>61</xdr:row>
      <xdr:rowOff>106476</xdr:rowOff>
    </xdr:to>
    <xdr:sp macro="" textlink="">
      <xdr:nvSpPr>
        <xdr:cNvPr id="315" name="フローチャート : 判断 314">
          <a:extLst>
            <a:ext uri="{FF2B5EF4-FFF2-40B4-BE49-F238E27FC236}">
              <a16:creationId xmlns:a16="http://schemas.microsoft.com/office/drawing/2014/main" xmlns="" id="{00000000-0008-0000-0300-00003B010000}"/>
            </a:ext>
          </a:extLst>
        </xdr:cNvPr>
        <xdr:cNvSpPr/>
      </xdr:nvSpPr>
      <xdr:spPr>
        <a:xfrm>
          <a:off x="169672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83668</xdr:rowOff>
    </xdr:from>
    <xdr:to>
      <xdr:col>23</xdr:col>
      <xdr:colOff>406400</xdr:colOff>
      <xdr:row>61</xdr:row>
      <xdr:rowOff>93320</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5290800" y="1054211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157505</xdr:rowOff>
    </xdr:from>
    <xdr:to>
      <xdr:col>23</xdr:col>
      <xdr:colOff>457200</xdr:colOff>
      <xdr:row>61</xdr:row>
      <xdr:rowOff>87655</xdr:rowOff>
    </xdr:to>
    <xdr:sp macro="" textlink="">
      <xdr:nvSpPr>
        <xdr:cNvPr id="317" name="フローチャート : 判断 316">
          <a:extLst>
            <a:ext uri="{FF2B5EF4-FFF2-40B4-BE49-F238E27FC236}">
              <a16:creationId xmlns:a16="http://schemas.microsoft.com/office/drawing/2014/main" xmlns="" id="{00000000-0008-0000-0300-00003D010000}"/>
            </a:ext>
          </a:extLst>
        </xdr:cNvPr>
        <xdr:cNvSpPr/>
      </xdr:nvSpPr>
      <xdr:spPr>
        <a:xfrm>
          <a:off x="161290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97832</xdr:rowOff>
    </xdr:from>
    <xdr:ext cx="736600" cy="259045"/>
    <xdr:sp macro="" textlink="">
      <xdr:nvSpPr>
        <xdr:cNvPr id="318" name="テキスト ボックス 317">
          <a:extLst>
            <a:ext uri="{FF2B5EF4-FFF2-40B4-BE49-F238E27FC236}">
              <a16:creationId xmlns:a16="http://schemas.microsoft.com/office/drawing/2014/main" xmlns="" id="{00000000-0008-0000-0300-00003E010000}"/>
            </a:ext>
          </a:extLst>
        </xdr:cNvPr>
        <xdr:cNvSpPr txBox="1"/>
      </xdr:nvSpPr>
      <xdr:spPr>
        <a:xfrm>
          <a:off x="15798800" y="10213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83668</xdr:rowOff>
    </xdr:from>
    <xdr:to>
      <xdr:col>22</xdr:col>
      <xdr:colOff>203200</xdr:colOff>
      <xdr:row>61</xdr:row>
      <xdr:rowOff>84633</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flipV="1">
          <a:off x="14401800" y="10542118"/>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15011</xdr:rowOff>
    </xdr:from>
    <xdr:to>
      <xdr:col>22</xdr:col>
      <xdr:colOff>254000</xdr:colOff>
      <xdr:row>61</xdr:row>
      <xdr:rowOff>116611</xdr:rowOff>
    </xdr:to>
    <xdr:sp macro="" textlink="">
      <xdr:nvSpPr>
        <xdr:cNvPr id="320" name="フローチャート : 判断 319">
          <a:extLst>
            <a:ext uri="{FF2B5EF4-FFF2-40B4-BE49-F238E27FC236}">
              <a16:creationId xmlns:a16="http://schemas.microsoft.com/office/drawing/2014/main" xmlns="" id="{00000000-0008-0000-0300-000040010000}"/>
            </a:ext>
          </a:extLst>
        </xdr:cNvPr>
        <xdr:cNvSpPr/>
      </xdr:nvSpPr>
      <xdr:spPr>
        <a:xfrm>
          <a:off x="15240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126788</xdr:rowOff>
    </xdr:from>
    <xdr:ext cx="762000" cy="259045"/>
    <xdr:sp macro="" textlink="">
      <xdr:nvSpPr>
        <xdr:cNvPr id="321" name="テキスト ボックス 320">
          <a:extLst>
            <a:ext uri="{FF2B5EF4-FFF2-40B4-BE49-F238E27FC236}">
              <a16:creationId xmlns:a16="http://schemas.microsoft.com/office/drawing/2014/main" xmlns="" id="{00000000-0008-0000-0300-000041010000}"/>
            </a:ext>
          </a:extLst>
        </xdr:cNvPr>
        <xdr:cNvSpPr txBox="1"/>
      </xdr:nvSpPr>
      <xdr:spPr>
        <a:xfrm>
          <a:off x="14909800" y="1024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84633</xdr:rowOff>
    </xdr:from>
    <xdr:to>
      <xdr:col>21</xdr:col>
      <xdr:colOff>0</xdr:colOff>
      <xdr:row>61</xdr:row>
      <xdr:rowOff>96698</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flipV="1">
          <a:off x="13512800" y="1054308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13564</xdr:rowOff>
    </xdr:from>
    <xdr:to>
      <xdr:col>21</xdr:col>
      <xdr:colOff>50800</xdr:colOff>
      <xdr:row>61</xdr:row>
      <xdr:rowOff>115164</xdr:rowOff>
    </xdr:to>
    <xdr:sp macro="" textlink="">
      <xdr:nvSpPr>
        <xdr:cNvPr id="323" name="フローチャート : 判断 322">
          <a:extLst>
            <a:ext uri="{FF2B5EF4-FFF2-40B4-BE49-F238E27FC236}">
              <a16:creationId xmlns:a16="http://schemas.microsoft.com/office/drawing/2014/main" xmlns="" id="{00000000-0008-0000-0300-000043010000}"/>
            </a:ext>
          </a:extLst>
        </xdr:cNvPr>
        <xdr:cNvSpPr/>
      </xdr:nvSpPr>
      <xdr:spPr>
        <a:xfrm>
          <a:off x="14351000" y="1047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125341</xdr:rowOff>
    </xdr:from>
    <xdr:ext cx="7620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4020800" y="1024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15494</xdr:rowOff>
    </xdr:from>
    <xdr:to>
      <xdr:col>19</xdr:col>
      <xdr:colOff>533400</xdr:colOff>
      <xdr:row>61</xdr:row>
      <xdr:rowOff>117094</xdr:rowOff>
    </xdr:to>
    <xdr:sp macro="" textlink="">
      <xdr:nvSpPr>
        <xdr:cNvPr id="325" name="フローチャート : 判断 324">
          <a:extLst>
            <a:ext uri="{FF2B5EF4-FFF2-40B4-BE49-F238E27FC236}">
              <a16:creationId xmlns:a16="http://schemas.microsoft.com/office/drawing/2014/main" xmlns="" id="{00000000-0008-0000-0300-000045010000}"/>
            </a:ext>
          </a:extLst>
        </xdr:cNvPr>
        <xdr:cNvSpPr/>
      </xdr:nvSpPr>
      <xdr:spPr>
        <a:xfrm>
          <a:off x="13462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127271</xdr:rowOff>
    </xdr:from>
    <xdr:ext cx="7620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3131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46863</xdr:rowOff>
    </xdr:from>
    <xdr:to>
      <xdr:col>24</xdr:col>
      <xdr:colOff>609600</xdr:colOff>
      <xdr:row>61</xdr:row>
      <xdr:rowOff>148463</xdr:rowOff>
    </xdr:to>
    <xdr:sp macro="" textlink="">
      <xdr:nvSpPr>
        <xdr:cNvPr id="332" name="円/楕円 331">
          <a:extLst>
            <a:ext uri="{FF2B5EF4-FFF2-40B4-BE49-F238E27FC236}">
              <a16:creationId xmlns:a16="http://schemas.microsoft.com/office/drawing/2014/main" xmlns="" id="{00000000-0008-0000-0300-00004C010000}"/>
            </a:ext>
          </a:extLst>
        </xdr:cNvPr>
        <xdr:cNvSpPr/>
      </xdr:nvSpPr>
      <xdr:spPr>
        <a:xfrm>
          <a:off x="16967200" y="1050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18940</xdr:rowOff>
    </xdr:from>
    <xdr:ext cx="762000" cy="259045"/>
    <xdr:sp macro="" textlink="">
      <xdr:nvSpPr>
        <xdr:cNvPr id="333" name="定員管理の状況該当値テキスト">
          <a:extLst>
            <a:ext uri="{FF2B5EF4-FFF2-40B4-BE49-F238E27FC236}">
              <a16:creationId xmlns:a16="http://schemas.microsoft.com/office/drawing/2014/main" xmlns="" id="{00000000-0008-0000-0300-00004D010000}"/>
            </a:ext>
          </a:extLst>
        </xdr:cNvPr>
        <xdr:cNvSpPr txBox="1"/>
      </xdr:nvSpPr>
      <xdr:spPr>
        <a:xfrm>
          <a:off x="17106900" y="1047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42520</xdr:rowOff>
    </xdr:from>
    <xdr:to>
      <xdr:col>23</xdr:col>
      <xdr:colOff>457200</xdr:colOff>
      <xdr:row>61</xdr:row>
      <xdr:rowOff>144120</xdr:rowOff>
    </xdr:to>
    <xdr:sp macro="" textlink="">
      <xdr:nvSpPr>
        <xdr:cNvPr id="334" name="円/楕円 333">
          <a:extLst>
            <a:ext uri="{FF2B5EF4-FFF2-40B4-BE49-F238E27FC236}">
              <a16:creationId xmlns:a16="http://schemas.microsoft.com/office/drawing/2014/main" xmlns="" id="{00000000-0008-0000-0300-00004E010000}"/>
            </a:ext>
          </a:extLst>
        </xdr:cNvPr>
        <xdr:cNvSpPr/>
      </xdr:nvSpPr>
      <xdr:spPr>
        <a:xfrm>
          <a:off x="16129000" y="105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128897</xdr:rowOff>
    </xdr:from>
    <xdr:ext cx="7366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798800" y="10587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32868</xdr:rowOff>
    </xdr:from>
    <xdr:to>
      <xdr:col>22</xdr:col>
      <xdr:colOff>254000</xdr:colOff>
      <xdr:row>61</xdr:row>
      <xdr:rowOff>134468</xdr:rowOff>
    </xdr:to>
    <xdr:sp macro="" textlink="">
      <xdr:nvSpPr>
        <xdr:cNvPr id="336" name="円/楕円 335">
          <a:extLst>
            <a:ext uri="{FF2B5EF4-FFF2-40B4-BE49-F238E27FC236}">
              <a16:creationId xmlns:a16="http://schemas.microsoft.com/office/drawing/2014/main" xmlns="" id="{00000000-0008-0000-0300-000050010000}"/>
            </a:ext>
          </a:extLst>
        </xdr:cNvPr>
        <xdr:cNvSpPr/>
      </xdr:nvSpPr>
      <xdr:spPr>
        <a:xfrm>
          <a:off x="15240000" y="1049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119245</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909800" y="1057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33833</xdr:rowOff>
    </xdr:from>
    <xdr:to>
      <xdr:col>21</xdr:col>
      <xdr:colOff>50800</xdr:colOff>
      <xdr:row>61</xdr:row>
      <xdr:rowOff>135433</xdr:rowOff>
    </xdr:to>
    <xdr:sp macro="" textlink="">
      <xdr:nvSpPr>
        <xdr:cNvPr id="338" name="円/楕円 337">
          <a:extLst>
            <a:ext uri="{FF2B5EF4-FFF2-40B4-BE49-F238E27FC236}">
              <a16:creationId xmlns:a16="http://schemas.microsoft.com/office/drawing/2014/main" xmlns="" id="{00000000-0008-0000-0300-000052010000}"/>
            </a:ext>
          </a:extLst>
        </xdr:cNvPr>
        <xdr:cNvSpPr/>
      </xdr:nvSpPr>
      <xdr:spPr>
        <a:xfrm>
          <a:off x="14351000" y="1049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120210</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4020800" y="1057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45898</xdr:rowOff>
    </xdr:from>
    <xdr:to>
      <xdr:col>19</xdr:col>
      <xdr:colOff>533400</xdr:colOff>
      <xdr:row>61</xdr:row>
      <xdr:rowOff>147498</xdr:rowOff>
    </xdr:to>
    <xdr:sp macro="" textlink="">
      <xdr:nvSpPr>
        <xdr:cNvPr id="340" name="円/楕円 339">
          <a:extLst>
            <a:ext uri="{FF2B5EF4-FFF2-40B4-BE49-F238E27FC236}">
              <a16:creationId xmlns:a16="http://schemas.microsoft.com/office/drawing/2014/main" xmlns="" id="{00000000-0008-0000-0300-000054010000}"/>
            </a:ext>
          </a:extLst>
        </xdr:cNvPr>
        <xdr:cNvSpPr/>
      </xdr:nvSpPr>
      <xdr:spPr>
        <a:xfrm>
          <a:off x="13462000" y="1050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132275</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3131800" y="1059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a:extLst>
            <a:ext uri="{FF2B5EF4-FFF2-40B4-BE49-F238E27FC236}">
              <a16:creationId xmlns:a16="http://schemas.microsoft.com/office/drawing/2014/main" xmlns=""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a:extLst>
            <a:ext uri="{FF2B5EF4-FFF2-40B4-BE49-F238E27FC236}">
              <a16:creationId xmlns:a16="http://schemas.microsoft.com/office/drawing/2014/main" xmlns=""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a:extLst>
            <a:ext uri="{FF2B5EF4-FFF2-40B4-BE49-F238E27FC236}">
              <a16:creationId xmlns:a16="http://schemas.microsoft.com/office/drawing/2014/main" xmlns=""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a:extLst>
            <a:ext uri="{FF2B5EF4-FFF2-40B4-BE49-F238E27FC236}">
              <a16:creationId xmlns:a16="http://schemas.microsoft.com/office/drawing/2014/main" xmlns=""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a:extLst>
            <a:ext uri="{FF2B5EF4-FFF2-40B4-BE49-F238E27FC236}">
              <a16:creationId xmlns:a16="http://schemas.microsoft.com/office/drawing/2014/main" xmlns=""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a:rPr>
            <a:t>　本市の実質公債比率は、平成２５年度以降、土地開発公社解散に伴う第三セクター等改革推進債や統合小学校の建設による過疎対策事業債、平成２３年の台風１２号災害に伴う災害復旧事業債等の元利償還により増加傾向にある。２８年度についても、過疎対策事業債や災害復旧事業債等の償還額が増となったことなどから、０．７ポイント悪化した。</a:t>
          </a:r>
        </a:p>
        <a:p>
          <a:r>
            <a:rPr kumimoji="1" lang="ja-JP" altLang="en-US" sz="1150">
              <a:latin typeface="ＭＳ Ｐゴシック"/>
            </a:rPr>
            <a:t>　今後も大型事業実施に伴い公債費が高水準になる見込みであるため、実質公債費比率も同様に高水準になると見込まれることから、国費等の財源確保を第一に、地方債を活用する際は財政措置の有利な地方債の活用等により、実質公債費比率の増加を抑制する必要がある。</a:t>
          </a:r>
        </a:p>
      </xdr:txBody>
    </xdr:sp>
    <xdr:clientData/>
  </xdr:twoCellAnchor>
  <xdr:oneCellAnchor>
    <xdr:from>
      <xdr:col>18</xdr:col>
      <xdr:colOff>444500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xmlns=""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a:extLst>
            <a:ext uri="{FF2B5EF4-FFF2-40B4-BE49-F238E27FC236}">
              <a16:creationId xmlns:a16="http://schemas.microsoft.com/office/drawing/2014/main" xmlns=""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xmlns=""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8" name="直線コネクタ 357">
          <a:extLst>
            <a:ext uri="{FF2B5EF4-FFF2-40B4-BE49-F238E27FC236}">
              <a16:creationId xmlns:a16="http://schemas.microsoft.com/office/drawing/2014/main" xmlns="" id="{00000000-0008-0000-0300-000066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xmlns="" id="{00000000-0008-0000-0300-000067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0" name="直線コネクタ 359">
          <a:extLst>
            <a:ext uri="{FF2B5EF4-FFF2-40B4-BE49-F238E27FC236}">
              <a16:creationId xmlns:a16="http://schemas.microsoft.com/office/drawing/2014/main" xmlns="" id="{00000000-0008-0000-0300-000068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a:extLst>
            <a:ext uri="{FF2B5EF4-FFF2-40B4-BE49-F238E27FC236}">
              <a16:creationId xmlns:a16="http://schemas.microsoft.com/office/drawing/2014/main" xmlns="" id="{00000000-0008-0000-0300-00006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a:extLst>
            <a:ext uri="{FF2B5EF4-FFF2-40B4-BE49-F238E27FC236}">
              <a16:creationId xmlns:a16="http://schemas.microsoft.com/office/drawing/2014/main" xmlns=""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59267</xdr:rowOff>
    </xdr:from>
    <xdr:to>
      <xdr:col>24</xdr:col>
      <xdr:colOff>558800</xdr:colOff>
      <xdr:row>44</xdr:row>
      <xdr:rowOff>52494</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flipV="1">
          <a:off x="17018000" y="6060017"/>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71" name="公債費負担の状況最小値テキスト">
          <a:extLst>
            <a:ext uri="{FF2B5EF4-FFF2-40B4-BE49-F238E27FC236}">
              <a16:creationId xmlns:a16="http://schemas.microsoft.com/office/drawing/2014/main" xmlns="" id="{00000000-0008-0000-0300-000073010000}"/>
            </a:ext>
          </a:extLst>
        </xdr:cNvPr>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145644</xdr:rowOff>
    </xdr:from>
    <xdr:ext cx="762000" cy="259045"/>
    <xdr:sp macro="" textlink="">
      <xdr:nvSpPr>
        <xdr:cNvPr id="373" name="公債費負担の状況最大値テキスト">
          <a:extLst>
            <a:ext uri="{FF2B5EF4-FFF2-40B4-BE49-F238E27FC236}">
              <a16:creationId xmlns:a16="http://schemas.microsoft.com/office/drawing/2014/main" xmlns="" id="{00000000-0008-0000-0300-000075010000}"/>
            </a:ext>
          </a:extLst>
        </xdr:cNvPr>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59267</xdr:rowOff>
    </xdr:from>
    <xdr:to>
      <xdr:col>24</xdr:col>
      <xdr:colOff>647700</xdr:colOff>
      <xdr:row>35</xdr:row>
      <xdr:rowOff>59267</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30904</xdr:rowOff>
    </xdr:from>
    <xdr:to>
      <xdr:col>24</xdr:col>
      <xdr:colOff>558800</xdr:colOff>
      <xdr:row>43</xdr:row>
      <xdr:rowOff>87206</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6179800" y="7403254"/>
          <a:ext cx="8382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28381</xdr:rowOff>
    </xdr:from>
    <xdr:ext cx="762000" cy="259045"/>
    <xdr:sp macro="" textlink="">
      <xdr:nvSpPr>
        <xdr:cNvPr id="376" name="公債費負担の状況平均値テキスト">
          <a:extLst>
            <a:ext uri="{FF2B5EF4-FFF2-40B4-BE49-F238E27FC236}">
              <a16:creationId xmlns:a16="http://schemas.microsoft.com/office/drawing/2014/main" xmlns="" id="{00000000-0008-0000-0300-000078010000}"/>
            </a:ext>
          </a:extLst>
        </xdr:cNvPr>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11854</xdr:rowOff>
    </xdr:from>
    <xdr:to>
      <xdr:col>24</xdr:col>
      <xdr:colOff>609600</xdr:colOff>
      <xdr:row>40</xdr:row>
      <xdr:rowOff>113454</xdr:rowOff>
    </xdr:to>
    <xdr:sp macro="" textlink="">
      <xdr:nvSpPr>
        <xdr:cNvPr id="377" name="フローチャート : 判断 376">
          <a:extLst>
            <a:ext uri="{FF2B5EF4-FFF2-40B4-BE49-F238E27FC236}">
              <a16:creationId xmlns:a16="http://schemas.microsoft.com/office/drawing/2014/main" xmlns="" id="{00000000-0008-0000-0300-000079010000}"/>
            </a:ext>
          </a:extLst>
        </xdr:cNvPr>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138006</xdr:rowOff>
    </xdr:from>
    <xdr:to>
      <xdr:col>23</xdr:col>
      <xdr:colOff>406400</xdr:colOff>
      <xdr:row>43</xdr:row>
      <xdr:rowOff>30904</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5290800" y="733890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44027</xdr:rowOff>
    </xdr:from>
    <xdr:to>
      <xdr:col>23</xdr:col>
      <xdr:colOff>457200</xdr:colOff>
      <xdr:row>40</xdr:row>
      <xdr:rowOff>145627</xdr:rowOff>
    </xdr:to>
    <xdr:sp macro="" textlink="">
      <xdr:nvSpPr>
        <xdr:cNvPr id="379" name="フローチャート : 判断 378">
          <a:extLst>
            <a:ext uri="{FF2B5EF4-FFF2-40B4-BE49-F238E27FC236}">
              <a16:creationId xmlns:a16="http://schemas.microsoft.com/office/drawing/2014/main" xmlns="" id="{00000000-0008-0000-0300-00007B010000}"/>
            </a:ext>
          </a:extLst>
        </xdr:cNvPr>
        <xdr:cNvSpPr/>
      </xdr:nvSpPr>
      <xdr:spPr>
        <a:xfrm>
          <a:off x="161290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155804</xdr:rowOff>
    </xdr:from>
    <xdr:ext cx="736600" cy="259045"/>
    <xdr:sp macro="" textlink="">
      <xdr:nvSpPr>
        <xdr:cNvPr id="380" name="テキスト ボックス 379">
          <a:extLst>
            <a:ext uri="{FF2B5EF4-FFF2-40B4-BE49-F238E27FC236}">
              <a16:creationId xmlns:a16="http://schemas.microsoft.com/office/drawing/2014/main" xmlns="" id="{00000000-0008-0000-0300-00007C010000}"/>
            </a:ext>
          </a:extLst>
        </xdr:cNvPr>
        <xdr:cNvSpPr txBox="1"/>
      </xdr:nvSpPr>
      <xdr:spPr>
        <a:xfrm>
          <a:off x="15798800" y="667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73660</xdr:rowOff>
    </xdr:from>
    <xdr:to>
      <xdr:col>22</xdr:col>
      <xdr:colOff>203200</xdr:colOff>
      <xdr:row>42</xdr:row>
      <xdr:rowOff>138006</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a:off x="14401800" y="727456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164677</xdr:rowOff>
    </xdr:from>
    <xdr:to>
      <xdr:col>22</xdr:col>
      <xdr:colOff>254000</xdr:colOff>
      <xdr:row>41</xdr:row>
      <xdr:rowOff>94827</xdr:rowOff>
    </xdr:to>
    <xdr:sp macro="" textlink="">
      <xdr:nvSpPr>
        <xdr:cNvPr id="382" name="フローチャート : 判断 381">
          <a:extLst>
            <a:ext uri="{FF2B5EF4-FFF2-40B4-BE49-F238E27FC236}">
              <a16:creationId xmlns:a16="http://schemas.microsoft.com/office/drawing/2014/main" xmlns="" id="{00000000-0008-0000-0300-00007E010000}"/>
            </a:ext>
          </a:extLst>
        </xdr:cNvPr>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105004</xdr:rowOff>
    </xdr:from>
    <xdr:ext cx="762000" cy="259045"/>
    <xdr:sp macro="" textlink="">
      <xdr:nvSpPr>
        <xdr:cNvPr id="383" name="テキスト ボックス 382">
          <a:extLst>
            <a:ext uri="{FF2B5EF4-FFF2-40B4-BE49-F238E27FC236}">
              <a16:creationId xmlns:a16="http://schemas.microsoft.com/office/drawing/2014/main" xmlns="" id="{00000000-0008-0000-0300-00007F010000}"/>
            </a:ext>
          </a:extLst>
        </xdr:cNvPr>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156633</xdr:rowOff>
    </xdr:from>
    <xdr:to>
      <xdr:col>21</xdr:col>
      <xdr:colOff>0</xdr:colOff>
      <xdr:row>42</xdr:row>
      <xdr:rowOff>73660</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a:off x="13512800" y="718608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85" name="フローチャート : 判断 384">
          <a:extLst>
            <a:ext uri="{FF2B5EF4-FFF2-40B4-BE49-F238E27FC236}">
              <a16:creationId xmlns:a16="http://schemas.microsoft.com/office/drawing/2014/main" xmlns="" id="{00000000-0008-0000-0300-000081010000}"/>
            </a:ext>
          </a:extLst>
        </xdr:cNvPr>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5944</xdr:rowOff>
    </xdr:from>
    <xdr:ext cx="7620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87" name="フローチャート : 判断 386">
          <a:extLst>
            <a:ext uri="{FF2B5EF4-FFF2-40B4-BE49-F238E27FC236}">
              <a16:creationId xmlns:a16="http://schemas.microsoft.com/office/drawing/2014/main" xmlns="" id="{00000000-0008-0000-0300-000083010000}"/>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44890</xdr:rowOff>
    </xdr:from>
    <xdr:ext cx="7620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36406</xdr:rowOff>
    </xdr:from>
    <xdr:to>
      <xdr:col>24</xdr:col>
      <xdr:colOff>609600</xdr:colOff>
      <xdr:row>43</xdr:row>
      <xdr:rowOff>138006</xdr:rowOff>
    </xdr:to>
    <xdr:sp macro="" textlink="">
      <xdr:nvSpPr>
        <xdr:cNvPr id="394" name="円/楕円 393">
          <a:extLst>
            <a:ext uri="{FF2B5EF4-FFF2-40B4-BE49-F238E27FC236}">
              <a16:creationId xmlns:a16="http://schemas.microsoft.com/office/drawing/2014/main" xmlns="" id="{00000000-0008-0000-0300-00008A010000}"/>
            </a:ext>
          </a:extLst>
        </xdr:cNvPr>
        <xdr:cNvSpPr/>
      </xdr:nvSpPr>
      <xdr:spPr>
        <a:xfrm>
          <a:off x="169672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8483</xdr:rowOff>
    </xdr:from>
    <xdr:ext cx="762000" cy="259045"/>
    <xdr:sp macro="" textlink="">
      <xdr:nvSpPr>
        <xdr:cNvPr id="395" name="公債費負担の状況該当値テキスト">
          <a:extLst>
            <a:ext uri="{FF2B5EF4-FFF2-40B4-BE49-F238E27FC236}">
              <a16:creationId xmlns:a16="http://schemas.microsoft.com/office/drawing/2014/main" xmlns="" id="{00000000-0008-0000-0300-00008B010000}"/>
            </a:ext>
          </a:extLst>
        </xdr:cNvPr>
        <xdr:cNvSpPr txBox="1"/>
      </xdr:nvSpPr>
      <xdr:spPr>
        <a:xfrm>
          <a:off x="17106900" y="738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151554</xdr:rowOff>
    </xdr:from>
    <xdr:to>
      <xdr:col>23</xdr:col>
      <xdr:colOff>457200</xdr:colOff>
      <xdr:row>43</xdr:row>
      <xdr:rowOff>81704</xdr:rowOff>
    </xdr:to>
    <xdr:sp macro="" textlink="">
      <xdr:nvSpPr>
        <xdr:cNvPr id="396" name="円/楕円 395">
          <a:extLst>
            <a:ext uri="{FF2B5EF4-FFF2-40B4-BE49-F238E27FC236}">
              <a16:creationId xmlns:a16="http://schemas.microsoft.com/office/drawing/2014/main" xmlns="" id="{00000000-0008-0000-0300-00008C010000}"/>
            </a:ext>
          </a:extLst>
        </xdr:cNvPr>
        <xdr:cNvSpPr/>
      </xdr:nvSpPr>
      <xdr:spPr>
        <a:xfrm>
          <a:off x="16129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66481</xdr:rowOff>
    </xdr:from>
    <xdr:ext cx="7366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798800" y="743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87206</xdr:rowOff>
    </xdr:from>
    <xdr:to>
      <xdr:col>22</xdr:col>
      <xdr:colOff>254000</xdr:colOff>
      <xdr:row>43</xdr:row>
      <xdr:rowOff>17356</xdr:rowOff>
    </xdr:to>
    <xdr:sp macro="" textlink="">
      <xdr:nvSpPr>
        <xdr:cNvPr id="398" name="円/楕円 397">
          <a:extLst>
            <a:ext uri="{FF2B5EF4-FFF2-40B4-BE49-F238E27FC236}">
              <a16:creationId xmlns:a16="http://schemas.microsoft.com/office/drawing/2014/main" xmlns="" id="{00000000-0008-0000-0300-00008E010000}"/>
            </a:ext>
          </a:extLst>
        </xdr:cNvPr>
        <xdr:cNvSpPr/>
      </xdr:nvSpPr>
      <xdr:spPr>
        <a:xfrm>
          <a:off x="15240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2133</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4909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22860</xdr:rowOff>
    </xdr:from>
    <xdr:to>
      <xdr:col>21</xdr:col>
      <xdr:colOff>50800</xdr:colOff>
      <xdr:row>42</xdr:row>
      <xdr:rowOff>124460</xdr:rowOff>
    </xdr:to>
    <xdr:sp macro="" textlink="">
      <xdr:nvSpPr>
        <xdr:cNvPr id="400" name="円/楕円 399">
          <a:extLst>
            <a:ext uri="{FF2B5EF4-FFF2-40B4-BE49-F238E27FC236}">
              <a16:creationId xmlns:a16="http://schemas.microsoft.com/office/drawing/2014/main" xmlns="" id="{00000000-0008-0000-0300-000090010000}"/>
            </a:ext>
          </a:extLst>
        </xdr:cNvPr>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109237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105833</xdr:rowOff>
    </xdr:from>
    <xdr:to>
      <xdr:col>19</xdr:col>
      <xdr:colOff>533400</xdr:colOff>
      <xdr:row>42</xdr:row>
      <xdr:rowOff>35983</xdr:rowOff>
    </xdr:to>
    <xdr:sp macro="" textlink="">
      <xdr:nvSpPr>
        <xdr:cNvPr id="402" name="円/楕円 401">
          <a:extLst>
            <a:ext uri="{FF2B5EF4-FFF2-40B4-BE49-F238E27FC236}">
              <a16:creationId xmlns:a16="http://schemas.microsoft.com/office/drawing/2014/main" xmlns="" id="{00000000-0008-0000-0300-000092010000}"/>
            </a:ext>
          </a:extLst>
        </xdr:cNvPr>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46160</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3131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a:extLst>
            <a:ext uri="{FF2B5EF4-FFF2-40B4-BE49-F238E27FC236}">
              <a16:creationId xmlns:a16="http://schemas.microsoft.com/office/drawing/2014/main" xmlns=""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a:extLst>
            <a:ext uri="{FF2B5EF4-FFF2-40B4-BE49-F238E27FC236}">
              <a16:creationId xmlns:a16="http://schemas.microsoft.com/office/drawing/2014/main" xmlns=""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a:rPr>
            <a:t>　地方債残高は庁舎建設事業や紀南環境衛生施設事務組合の施設建設費負担金等による合併特例事業債や過疎対策事業債等の借入額の増により増加したものの、基準財政需要額算入見込額が過疎対策事業債や合併特例事業債などの償還額の増に伴い増加したこと、余剰金を財政調整基金や減債基金などへ積立てたことにより充当可能基金が増加したことに伴い、４．３ポイント改善した。</a:t>
          </a:r>
        </a:p>
        <a:p>
          <a:r>
            <a:rPr kumimoji="1" lang="ja-JP" altLang="en-US" sz="1150">
              <a:latin typeface="ＭＳ Ｐゴシック"/>
            </a:rPr>
            <a:t>　今後も大型事業の実施により地方債残高はほぼ横ばいになると見込まれるため、国費等の財源確保を第一に、地方債を活用する際は財政措置の有利な地方債の活用等により、将来負担比率の増加を抑制する必要がある。</a:t>
          </a:r>
        </a:p>
      </xdr:txBody>
    </xdr:sp>
    <xdr:clientData/>
  </xdr:twoCellAnchor>
  <xdr:oneCellAnchor>
    <xdr:from>
      <xdr:col>18</xdr:col>
      <xdr:colOff>444500</xdr:colOff>
      <xdr:row>10</xdr:row>
      <xdr:rowOff>63500</xdr:rowOff>
    </xdr:from>
    <xdr:ext cx="298543" cy="225703"/>
    <xdr:sp macro="" textlink="">
      <xdr:nvSpPr>
        <xdr:cNvPr id="417" name="テキスト ボックス 416">
          <a:extLst>
            <a:ext uri="{FF2B5EF4-FFF2-40B4-BE49-F238E27FC236}">
              <a16:creationId xmlns:a16="http://schemas.microsoft.com/office/drawing/2014/main" xmlns=""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a:extLst>
            <a:ext uri="{FF2B5EF4-FFF2-40B4-BE49-F238E27FC236}">
              <a16:creationId xmlns:a16="http://schemas.microsoft.com/office/drawing/2014/main" xmlns=""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xmlns=""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a:extLst>
            <a:ext uri="{FF2B5EF4-FFF2-40B4-BE49-F238E27FC236}">
              <a16:creationId xmlns:a16="http://schemas.microsoft.com/office/drawing/2014/main" xmlns="" id="{00000000-0008-0000-0300-0000A4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a:extLst>
            <a:ext uri="{FF2B5EF4-FFF2-40B4-BE49-F238E27FC236}">
              <a16:creationId xmlns:a16="http://schemas.microsoft.com/office/drawing/2014/main" xmlns="" id="{00000000-0008-0000-0300-0000A6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a:extLst>
            <a:ext uri="{FF2B5EF4-FFF2-40B4-BE49-F238E27FC236}">
              <a16:creationId xmlns:a16="http://schemas.microsoft.com/office/drawing/2014/main" xmlns=""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117757</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flipV="1">
          <a:off x="17018000" y="2370667"/>
          <a:ext cx="0" cy="16904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89834</xdr:rowOff>
    </xdr:from>
    <xdr:ext cx="762000" cy="259045"/>
    <xdr:sp macro="" textlink="">
      <xdr:nvSpPr>
        <xdr:cNvPr id="433" name="将来負担の状況最小値テキスト">
          <a:extLst>
            <a:ext uri="{FF2B5EF4-FFF2-40B4-BE49-F238E27FC236}">
              <a16:creationId xmlns:a16="http://schemas.microsoft.com/office/drawing/2014/main" xmlns="" id="{00000000-0008-0000-0300-0000B1010000}"/>
            </a:ext>
          </a:extLst>
        </xdr:cNvPr>
        <xdr:cNvSpPr txBox="1"/>
      </xdr:nvSpPr>
      <xdr:spPr>
        <a:xfrm>
          <a:off x="17106900" y="403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126.1</a:t>
          </a:r>
          <a:endParaRPr kumimoji="1" lang="ja-JP" altLang="en-US" sz="1000" b="1">
            <a:latin typeface="ＭＳ Ｐゴシック"/>
          </a:endParaRPr>
        </a:p>
      </xdr:txBody>
    </xdr:sp>
    <xdr:clientData/>
  </xdr:oneCellAnchor>
  <xdr:twoCellAnchor>
    <xdr:from>
      <xdr:col>24</xdr:col>
      <xdr:colOff>469900</xdr:colOff>
      <xdr:row>23</xdr:row>
      <xdr:rowOff>117757</xdr:rowOff>
    </xdr:from>
    <xdr:to>
      <xdr:col>24</xdr:col>
      <xdr:colOff>647700</xdr:colOff>
      <xdr:row>23</xdr:row>
      <xdr:rowOff>117757</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6929100" y="4061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a:extLst>
            <a:ext uri="{FF2B5EF4-FFF2-40B4-BE49-F238E27FC236}">
              <a16:creationId xmlns:a16="http://schemas.microsoft.com/office/drawing/2014/main" xmlns="" id="{00000000-0008-0000-0300-0000B3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110631</xdr:rowOff>
    </xdr:from>
    <xdr:to>
      <xdr:col>24</xdr:col>
      <xdr:colOff>558800</xdr:colOff>
      <xdr:row>20</xdr:row>
      <xdr:rowOff>168275</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flipV="1">
          <a:off x="16179800" y="3539631"/>
          <a:ext cx="838200" cy="5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83837</xdr:rowOff>
    </xdr:from>
    <xdr:ext cx="762000" cy="259045"/>
    <xdr:sp macro="" textlink="">
      <xdr:nvSpPr>
        <xdr:cNvPr id="438" name="将来負担の状況平均値テキスト">
          <a:extLst>
            <a:ext uri="{FF2B5EF4-FFF2-40B4-BE49-F238E27FC236}">
              <a16:creationId xmlns:a16="http://schemas.microsoft.com/office/drawing/2014/main" xmlns="" id="{00000000-0008-0000-0300-0000B6010000}"/>
            </a:ext>
          </a:extLst>
        </xdr:cNvPr>
        <xdr:cNvSpPr txBox="1"/>
      </xdr:nvSpPr>
      <xdr:spPr>
        <a:xfrm>
          <a:off x="17106900" y="265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67310</xdr:rowOff>
    </xdr:from>
    <xdr:to>
      <xdr:col>24</xdr:col>
      <xdr:colOff>609600</xdr:colOff>
      <xdr:row>16</xdr:row>
      <xdr:rowOff>168910</xdr:rowOff>
    </xdr:to>
    <xdr:sp macro="" textlink="">
      <xdr:nvSpPr>
        <xdr:cNvPr id="439" name="フローチャート : 判断 438">
          <a:extLst>
            <a:ext uri="{FF2B5EF4-FFF2-40B4-BE49-F238E27FC236}">
              <a16:creationId xmlns:a16="http://schemas.microsoft.com/office/drawing/2014/main" xmlns="" id="{00000000-0008-0000-0300-0000B7010000}"/>
            </a:ext>
          </a:extLst>
        </xdr:cNvPr>
        <xdr:cNvSpPr/>
      </xdr:nvSpPr>
      <xdr:spPr>
        <a:xfrm>
          <a:off x="169672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168275</xdr:rowOff>
    </xdr:from>
    <xdr:to>
      <xdr:col>23</xdr:col>
      <xdr:colOff>406400</xdr:colOff>
      <xdr:row>21</xdr:row>
      <xdr:rowOff>136243</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flipV="1">
          <a:off x="15290800" y="3597275"/>
          <a:ext cx="889000" cy="13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132997</xdr:rowOff>
    </xdr:from>
    <xdr:to>
      <xdr:col>23</xdr:col>
      <xdr:colOff>457200</xdr:colOff>
      <xdr:row>17</xdr:row>
      <xdr:rowOff>63147</xdr:rowOff>
    </xdr:to>
    <xdr:sp macro="" textlink="">
      <xdr:nvSpPr>
        <xdr:cNvPr id="441" name="フローチャート : 判断 440">
          <a:extLst>
            <a:ext uri="{FF2B5EF4-FFF2-40B4-BE49-F238E27FC236}">
              <a16:creationId xmlns:a16="http://schemas.microsoft.com/office/drawing/2014/main" xmlns="" id="{00000000-0008-0000-0300-0000B9010000}"/>
            </a:ext>
          </a:extLst>
        </xdr:cNvPr>
        <xdr:cNvSpPr/>
      </xdr:nvSpPr>
      <xdr:spPr>
        <a:xfrm>
          <a:off x="16129000" y="287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73324</xdr:rowOff>
    </xdr:from>
    <xdr:ext cx="736600" cy="259045"/>
    <xdr:sp macro="" textlink="">
      <xdr:nvSpPr>
        <xdr:cNvPr id="442" name="テキスト ボックス 441">
          <a:extLst>
            <a:ext uri="{FF2B5EF4-FFF2-40B4-BE49-F238E27FC236}">
              <a16:creationId xmlns:a16="http://schemas.microsoft.com/office/drawing/2014/main" xmlns="" id="{00000000-0008-0000-0300-0000BA010000}"/>
            </a:ext>
          </a:extLst>
        </xdr:cNvPr>
        <xdr:cNvSpPr txBox="1"/>
      </xdr:nvSpPr>
      <xdr:spPr>
        <a:xfrm>
          <a:off x="15798800" y="2645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136243</xdr:rowOff>
    </xdr:from>
    <xdr:to>
      <xdr:col>22</xdr:col>
      <xdr:colOff>203200</xdr:colOff>
      <xdr:row>22</xdr:row>
      <xdr:rowOff>112254</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flipV="1">
          <a:off x="14401800" y="3736693"/>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48825</xdr:rowOff>
    </xdr:from>
    <xdr:to>
      <xdr:col>22</xdr:col>
      <xdr:colOff>254000</xdr:colOff>
      <xdr:row>18</xdr:row>
      <xdr:rowOff>150425</xdr:rowOff>
    </xdr:to>
    <xdr:sp macro="" textlink="">
      <xdr:nvSpPr>
        <xdr:cNvPr id="444" name="フローチャート : 判断 443">
          <a:extLst>
            <a:ext uri="{FF2B5EF4-FFF2-40B4-BE49-F238E27FC236}">
              <a16:creationId xmlns:a16="http://schemas.microsoft.com/office/drawing/2014/main" xmlns="" id="{00000000-0008-0000-0300-0000BC010000}"/>
            </a:ext>
          </a:extLst>
        </xdr:cNvPr>
        <xdr:cNvSpPr/>
      </xdr:nvSpPr>
      <xdr:spPr>
        <a:xfrm>
          <a:off x="15240000" y="313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160602</xdr:rowOff>
    </xdr:from>
    <xdr:ext cx="762000" cy="259045"/>
    <xdr:sp macro="" textlink="">
      <xdr:nvSpPr>
        <xdr:cNvPr id="445" name="テキスト ボックス 444">
          <a:extLst>
            <a:ext uri="{FF2B5EF4-FFF2-40B4-BE49-F238E27FC236}">
              <a16:creationId xmlns:a16="http://schemas.microsoft.com/office/drawing/2014/main" xmlns="" id="{00000000-0008-0000-0300-0000BD010000}"/>
            </a:ext>
          </a:extLst>
        </xdr:cNvPr>
        <xdr:cNvSpPr txBox="1"/>
      </xdr:nvSpPr>
      <xdr:spPr>
        <a:xfrm>
          <a:off x="14909800" y="290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112254</xdr:rowOff>
    </xdr:from>
    <xdr:to>
      <xdr:col>21</xdr:col>
      <xdr:colOff>0</xdr:colOff>
      <xdr:row>22</xdr:row>
      <xdr:rowOff>171238</xdr:rowOff>
    </xdr:to>
    <xdr:cxnSp macro="">
      <xdr:nvCxnSpPr>
        <xdr:cNvPr id="446" name="直線コネクタ 445">
          <a:extLst>
            <a:ext uri="{FF2B5EF4-FFF2-40B4-BE49-F238E27FC236}">
              <a16:creationId xmlns:a16="http://schemas.microsoft.com/office/drawing/2014/main" xmlns="" id="{00000000-0008-0000-0300-0000BE010000}"/>
            </a:ext>
          </a:extLst>
        </xdr:cNvPr>
        <xdr:cNvCxnSpPr/>
      </xdr:nvCxnSpPr>
      <xdr:spPr>
        <a:xfrm flipV="1">
          <a:off x="13512800" y="3884154"/>
          <a:ext cx="889000" cy="5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109150</xdr:rowOff>
    </xdr:from>
    <xdr:to>
      <xdr:col>21</xdr:col>
      <xdr:colOff>50800</xdr:colOff>
      <xdr:row>19</xdr:row>
      <xdr:rowOff>39300</xdr:rowOff>
    </xdr:to>
    <xdr:sp macro="" textlink="">
      <xdr:nvSpPr>
        <xdr:cNvPr id="447" name="フローチャート : 判断 446">
          <a:extLst>
            <a:ext uri="{FF2B5EF4-FFF2-40B4-BE49-F238E27FC236}">
              <a16:creationId xmlns:a16="http://schemas.microsoft.com/office/drawing/2014/main" xmlns="" id="{00000000-0008-0000-0300-0000BF010000}"/>
            </a:ext>
          </a:extLst>
        </xdr:cNvPr>
        <xdr:cNvSpPr/>
      </xdr:nvSpPr>
      <xdr:spPr>
        <a:xfrm>
          <a:off x="14351000" y="319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49477</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4020800" y="296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83820</xdr:rowOff>
    </xdr:from>
    <xdr:to>
      <xdr:col>19</xdr:col>
      <xdr:colOff>533400</xdr:colOff>
      <xdr:row>20</xdr:row>
      <xdr:rowOff>13970</xdr:rowOff>
    </xdr:to>
    <xdr:sp macro="" textlink="">
      <xdr:nvSpPr>
        <xdr:cNvPr id="449" name="フローチャート : 判断 448">
          <a:extLst>
            <a:ext uri="{FF2B5EF4-FFF2-40B4-BE49-F238E27FC236}">
              <a16:creationId xmlns:a16="http://schemas.microsoft.com/office/drawing/2014/main" xmlns="" id="{00000000-0008-0000-0300-0000C1010000}"/>
            </a:ext>
          </a:extLst>
        </xdr:cNvPr>
        <xdr:cNvSpPr/>
      </xdr:nvSpPr>
      <xdr:spPr>
        <a:xfrm>
          <a:off x="13462000" y="334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24147</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3131800" y="311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20</xdr:row>
      <xdr:rowOff>59831</xdr:rowOff>
    </xdr:from>
    <xdr:to>
      <xdr:col>24</xdr:col>
      <xdr:colOff>609600</xdr:colOff>
      <xdr:row>20</xdr:row>
      <xdr:rowOff>161431</xdr:rowOff>
    </xdr:to>
    <xdr:sp macro="" textlink="">
      <xdr:nvSpPr>
        <xdr:cNvPr id="456" name="円/楕円 455">
          <a:extLst>
            <a:ext uri="{FF2B5EF4-FFF2-40B4-BE49-F238E27FC236}">
              <a16:creationId xmlns:a16="http://schemas.microsoft.com/office/drawing/2014/main" xmlns="" id="{00000000-0008-0000-0300-0000C8010000}"/>
            </a:ext>
          </a:extLst>
        </xdr:cNvPr>
        <xdr:cNvSpPr/>
      </xdr:nvSpPr>
      <xdr:spPr>
        <a:xfrm>
          <a:off x="16967200" y="348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31908</xdr:rowOff>
    </xdr:from>
    <xdr:ext cx="762000" cy="259045"/>
    <xdr:sp macro="" textlink="">
      <xdr:nvSpPr>
        <xdr:cNvPr id="457" name="将来負担の状況該当値テキスト">
          <a:extLst>
            <a:ext uri="{FF2B5EF4-FFF2-40B4-BE49-F238E27FC236}">
              <a16:creationId xmlns:a16="http://schemas.microsoft.com/office/drawing/2014/main" xmlns="" id="{00000000-0008-0000-0300-0000C9010000}"/>
            </a:ext>
          </a:extLst>
        </xdr:cNvPr>
        <xdr:cNvSpPr txBox="1"/>
      </xdr:nvSpPr>
      <xdr:spPr>
        <a:xfrm>
          <a:off x="17106900" y="346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117475</xdr:rowOff>
    </xdr:from>
    <xdr:to>
      <xdr:col>23</xdr:col>
      <xdr:colOff>457200</xdr:colOff>
      <xdr:row>21</xdr:row>
      <xdr:rowOff>47625</xdr:rowOff>
    </xdr:to>
    <xdr:sp macro="" textlink="">
      <xdr:nvSpPr>
        <xdr:cNvPr id="458" name="円/楕円 457">
          <a:extLst>
            <a:ext uri="{FF2B5EF4-FFF2-40B4-BE49-F238E27FC236}">
              <a16:creationId xmlns:a16="http://schemas.microsoft.com/office/drawing/2014/main" xmlns="" id="{00000000-0008-0000-0300-0000CA010000}"/>
            </a:ext>
          </a:extLst>
        </xdr:cNvPr>
        <xdr:cNvSpPr/>
      </xdr:nvSpPr>
      <xdr:spPr>
        <a:xfrm>
          <a:off x="16129000" y="354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32402</xdr:rowOff>
    </xdr:from>
    <xdr:ext cx="7366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5798800" y="363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85443</xdr:rowOff>
    </xdr:from>
    <xdr:to>
      <xdr:col>22</xdr:col>
      <xdr:colOff>254000</xdr:colOff>
      <xdr:row>22</xdr:row>
      <xdr:rowOff>15593</xdr:rowOff>
    </xdr:to>
    <xdr:sp macro="" textlink="">
      <xdr:nvSpPr>
        <xdr:cNvPr id="460" name="円/楕円 459">
          <a:extLst>
            <a:ext uri="{FF2B5EF4-FFF2-40B4-BE49-F238E27FC236}">
              <a16:creationId xmlns:a16="http://schemas.microsoft.com/office/drawing/2014/main" xmlns="" id="{00000000-0008-0000-0300-0000CC010000}"/>
            </a:ext>
          </a:extLst>
        </xdr:cNvPr>
        <xdr:cNvSpPr/>
      </xdr:nvSpPr>
      <xdr:spPr>
        <a:xfrm>
          <a:off x="15240000" y="368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370</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4909800" y="377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20</xdr:col>
      <xdr:colOff>635000</xdr:colOff>
      <xdr:row>22</xdr:row>
      <xdr:rowOff>61454</xdr:rowOff>
    </xdr:from>
    <xdr:to>
      <xdr:col>21</xdr:col>
      <xdr:colOff>50800</xdr:colOff>
      <xdr:row>22</xdr:row>
      <xdr:rowOff>163054</xdr:rowOff>
    </xdr:to>
    <xdr:sp macro="" textlink="">
      <xdr:nvSpPr>
        <xdr:cNvPr id="462" name="円/楕円 461">
          <a:extLst>
            <a:ext uri="{FF2B5EF4-FFF2-40B4-BE49-F238E27FC236}">
              <a16:creationId xmlns:a16="http://schemas.microsoft.com/office/drawing/2014/main" xmlns="" id="{00000000-0008-0000-0300-0000CE010000}"/>
            </a:ext>
          </a:extLst>
        </xdr:cNvPr>
        <xdr:cNvSpPr/>
      </xdr:nvSpPr>
      <xdr:spPr>
        <a:xfrm>
          <a:off x="14351000" y="383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147831</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4020800" y="391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112.9</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120438</xdr:rowOff>
    </xdr:from>
    <xdr:to>
      <xdr:col>19</xdr:col>
      <xdr:colOff>533400</xdr:colOff>
      <xdr:row>23</xdr:row>
      <xdr:rowOff>50588</xdr:rowOff>
    </xdr:to>
    <xdr:sp macro="" textlink="">
      <xdr:nvSpPr>
        <xdr:cNvPr id="464" name="円/楕円 463">
          <a:extLst>
            <a:ext uri="{FF2B5EF4-FFF2-40B4-BE49-F238E27FC236}">
              <a16:creationId xmlns:a16="http://schemas.microsoft.com/office/drawing/2014/main" xmlns="" id="{00000000-0008-0000-0300-0000D0010000}"/>
            </a:ext>
          </a:extLst>
        </xdr:cNvPr>
        <xdr:cNvSpPr/>
      </xdr:nvSpPr>
      <xdr:spPr>
        <a:xfrm>
          <a:off x="13462000" y="389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35365</xdr:rowOff>
    </xdr:from>
    <xdr:ext cx="7620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3131800" y="397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和歌山県新宮市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29,860
29,663
255.23
19,554,742
18,818,784
621,364
9,438,486
26,432,997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15.9
87.2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定員管理計画に基づき、必要最小限の職員数を見極めながら継続した職員削減を実施していることから年々減少している。本年度は、庁舎建設事業等にかかる事業費支弁人件費の増、給料等における支給対象者の減などを要因として、全体で０．８ポイントの減となった。</a:t>
          </a:r>
        </a:p>
        <a:p>
          <a:r>
            <a:rPr kumimoji="1" lang="ja-JP" altLang="en-US" sz="1300">
              <a:latin typeface="ＭＳ Ｐゴシック"/>
            </a:rPr>
            <a:t>　今後は特殊勤務手当の見直しなど給与制度の是正を行い、人件費の削減と適正化に努める。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149860</xdr:rowOff>
    </xdr:from>
    <xdr:to>
      <xdr:col>7</xdr:col>
      <xdr:colOff>15875</xdr:colOff>
      <xdr:row>41</xdr:row>
      <xdr:rowOff>5842</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63626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149369</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41</xdr:row>
      <xdr:rowOff>5842</xdr:rowOff>
    </xdr:from>
    <xdr:to>
      <xdr:col>7</xdr:col>
      <xdr:colOff>104775</xdr:colOff>
      <xdr:row>41</xdr:row>
      <xdr:rowOff>5842</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64787</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32</xdr:row>
      <xdr:rowOff>149860</xdr:rowOff>
    </xdr:from>
    <xdr:to>
      <xdr:col>7</xdr:col>
      <xdr:colOff>104775</xdr:colOff>
      <xdr:row>32</xdr:row>
      <xdr:rowOff>149860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136144</xdr:rowOff>
    </xdr:from>
    <xdr:to>
      <xdr:col>7</xdr:col>
      <xdr:colOff>15875</xdr:colOff>
      <xdr:row>35</xdr:row>
      <xdr:rowOff>37846</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flipV="1">
          <a:off x="3987800" y="596544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32275</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0330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60198</xdr:rowOff>
    </xdr:from>
    <xdr:to>
      <xdr:col>7</xdr:col>
      <xdr:colOff>66675</xdr:colOff>
      <xdr:row>35</xdr:row>
      <xdr:rowOff>161798</xdr:rowOff>
    </xdr:to>
    <xdr:sp macro="" textlink="">
      <xdr:nvSpPr>
        <xdr:cNvPr id="66" name="フローチャート : 判断 65">
          <a:extLst>
            <a:ext uri="{FF2B5EF4-FFF2-40B4-BE49-F238E27FC236}">
              <a16:creationId xmlns:a16="http://schemas.microsoft.com/office/drawing/2014/main" xmlns="" id="{00000000-0008-0000-0400-000042000000}"/>
            </a:ext>
          </a:extLst>
        </xdr:cNvPr>
        <xdr:cNvSpPr/>
      </xdr:nvSpPr>
      <xdr:spPr>
        <a:xfrm>
          <a:off x="4775200" y="606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37846</xdr:rowOff>
    </xdr:from>
    <xdr:to>
      <xdr:col>5</xdr:col>
      <xdr:colOff>549275</xdr:colOff>
      <xdr:row>35</xdr:row>
      <xdr:rowOff>147574</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flipV="1">
          <a:off x="3098800" y="603859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158496</xdr:rowOff>
    </xdr:from>
    <xdr:to>
      <xdr:col>5</xdr:col>
      <xdr:colOff>600075</xdr:colOff>
      <xdr:row>35</xdr:row>
      <xdr:rowOff>88646</xdr:rowOff>
    </xdr:to>
    <xdr:sp macro="" textlink="">
      <xdr:nvSpPr>
        <xdr:cNvPr id="68" name="フローチャート : 判断 67">
          <a:extLst>
            <a:ext uri="{FF2B5EF4-FFF2-40B4-BE49-F238E27FC236}">
              <a16:creationId xmlns:a16="http://schemas.microsoft.com/office/drawing/2014/main" xmlns="" id="{00000000-0008-0000-0400-000044000000}"/>
            </a:ext>
          </a:extLst>
        </xdr:cNvPr>
        <xdr:cNvSpPr/>
      </xdr:nvSpPr>
      <xdr:spPr>
        <a:xfrm>
          <a:off x="3937000" y="598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98823</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575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147574</xdr:rowOff>
    </xdr:from>
    <xdr:to>
      <xdr:col>4</xdr:col>
      <xdr:colOff>346075</xdr:colOff>
      <xdr:row>35</xdr:row>
      <xdr:rowOff>156718</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flipV="1">
          <a:off x="2209800" y="61483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23622</xdr:rowOff>
    </xdr:from>
    <xdr:to>
      <xdr:col>4</xdr:col>
      <xdr:colOff>396875</xdr:colOff>
      <xdr:row>35</xdr:row>
      <xdr:rowOff>125222</xdr:rowOff>
    </xdr:to>
    <xdr:sp macro="" textlink="">
      <xdr:nvSpPr>
        <xdr:cNvPr id="71" name="フローチャート : 判断 70">
          <a:extLst>
            <a:ext uri="{FF2B5EF4-FFF2-40B4-BE49-F238E27FC236}">
              <a16:creationId xmlns:a16="http://schemas.microsoft.com/office/drawing/2014/main" xmlns="" id="{00000000-0008-0000-0400-000047000000}"/>
            </a:ext>
          </a:extLst>
        </xdr:cNvPr>
        <xdr:cNvSpPr/>
      </xdr:nvSpPr>
      <xdr:spPr>
        <a:xfrm>
          <a:off x="3048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135399</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156718</xdr:rowOff>
    </xdr:from>
    <xdr:to>
      <xdr:col>3</xdr:col>
      <xdr:colOff>142875</xdr:colOff>
      <xdr:row>36</xdr:row>
      <xdr:rowOff>131572</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flipV="1">
          <a:off x="1320800" y="615746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5334</xdr:rowOff>
    </xdr:from>
    <xdr:to>
      <xdr:col>3</xdr:col>
      <xdr:colOff>193675</xdr:colOff>
      <xdr:row>35</xdr:row>
      <xdr:rowOff>106934</xdr:rowOff>
    </xdr:to>
    <xdr:sp macro="" textlink="">
      <xdr:nvSpPr>
        <xdr:cNvPr id="74" name="フローチャート : 判断 73">
          <a:extLst>
            <a:ext uri="{FF2B5EF4-FFF2-40B4-BE49-F238E27FC236}">
              <a16:creationId xmlns:a16="http://schemas.microsoft.com/office/drawing/2014/main" xmlns="" id="{00000000-0008-0000-0400-00004A000000}"/>
            </a:ext>
          </a:extLst>
        </xdr:cNvPr>
        <xdr:cNvSpPr/>
      </xdr:nvSpPr>
      <xdr:spPr>
        <a:xfrm>
          <a:off x="2159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117111</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87630</xdr:rowOff>
    </xdr:from>
    <xdr:to>
      <xdr:col>1</xdr:col>
      <xdr:colOff>676275</xdr:colOff>
      <xdr:row>36</xdr:row>
      <xdr:rowOff>17780</xdr:rowOff>
    </xdr:to>
    <xdr:sp macro="" textlink="">
      <xdr:nvSpPr>
        <xdr:cNvPr id="76" name="フローチャート : 判断 75">
          <a:extLst>
            <a:ext uri="{FF2B5EF4-FFF2-40B4-BE49-F238E27FC236}">
              <a16:creationId xmlns:a16="http://schemas.microsoft.com/office/drawing/2014/main" xmlns="" id="{00000000-0008-0000-0400-00004C000000}"/>
            </a:ext>
          </a:extLst>
        </xdr:cNvPr>
        <xdr:cNvSpPr/>
      </xdr:nvSpPr>
      <xdr:spPr>
        <a:xfrm>
          <a:off x="1270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27957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85344</xdr:rowOff>
    </xdr:from>
    <xdr:to>
      <xdr:col>7</xdr:col>
      <xdr:colOff>66675</xdr:colOff>
      <xdr:row>35</xdr:row>
      <xdr:rowOff>15494</xdr:rowOff>
    </xdr:to>
    <xdr:sp macro="" textlink="">
      <xdr:nvSpPr>
        <xdr:cNvPr id="83" name="円/楕円 82">
          <a:extLst>
            <a:ext uri="{FF2B5EF4-FFF2-40B4-BE49-F238E27FC236}">
              <a16:creationId xmlns:a16="http://schemas.microsoft.com/office/drawing/2014/main" xmlns="" id="{00000000-0008-0000-0400-000053000000}"/>
            </a:ext>
          </a:extLst>
        </xdr:cNvPr>
        <xdr:cNvSpPr/>
      </xdr:nvSpPr>
      <xdr:spPr>
        <a:xfrm>
          <a:off x="47752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101871</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575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158496</xdr:rowOff>
    </xdr:from>
    <xdr:to>
      <xdr:col>5</xdr:col>
      <xdr:colOff>600075</xdr:colOff>
      <xdr:row>35</xdr:row>
      <xdr:rowOff>88646</xdr:rowOff>
    </xdr:to>
    <xdr:sp macro="" textlink="">
      <xdr:nvSpPr>
        <xdr:cNvPr id="85" name="円/楕円 84">
          <a:extLst>
            <a:ext uri="{FF2B5EF4-FFF2-40B4-BE49-F238E27FC236}">
              <a16:creationId xmlns:a16="http://schemas.microsoft.com/office/drawing/2014/main" xmlns="" id="{00000000-0008-0000-0400-000055000000}"/>
            </a:ext>
          </a:extLst>
        </xdr:cNvPr>
        <xdr:cNvSpPr/>
      </xdr:nvSpPr>
      <xdr:spPr>
        <a:xfrm>
          <a:off x="3937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73423</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074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96774</xdr:rowOff>
    </xdr:from>
    <xdr:to>
      <xdr:col>4</xdr:col>
      <xdr:colOff>396875</xdr:colOff>
      <xdr:row>36</xdr:row>
      <xdr:rowOff>26924</xdr:rowOff>
    </xdr:to>
    <xdr:sp macro="" textlink="">
      <xdr:nvSpPr>
        <xdr:cNvPr id="87" name="円/楕円 86">
          <a:extLst>
            <a:ext uri="{FF2B5EF4-FFF2-40B4-BE49-F238E27FC236}">
              <a16:creationId xmlns:a16="http://schemas.microsoft.com/office/drawing/2014/main" xmlns="" id="{00000000-0008-0000-0400-000057000000}"/>
            </a:ext>
          </a:extLst>
        </xdr:cNvPr>
        <xdr:cNvSpPr/>
      </xdr:nvSpPr>
      <xdr:spPr>
        <a:xfrm>
          <a:off x="3048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11701</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18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105918</xdr:rowOff>
    </xdr:from>
    <xdr:to>
      <xdr:col>3</xdr:col>
      <xdr:colOff>193675</xdr:colOff>
      <xdr:row>36</xdr:row>
      <xdr:rowOff>36068</xdr:rowOff>
    </xdr:to>
    <xdr:sp macro="" textlink="">
      <xdr:nvSpPr>
        <xdr:cNvPr id="89" name="円/楕円 88">
          <a:extLst>
            <a:ext uri="{FF2B5EF4-FFF2-40B4-BE49-F238E27FC236}">
              <a16:creationId xmlns:a16="http://schemas.microsoft.com/office/drawing/2014/main" xmlns="" id="{00000000-0008-0000-0400-000059000000}"/>
            </a:ext>
          </a:extLst>
        </xdr:cNvPr>
        <xdr:cNvSpPr/>
      </xdr:nvSpPr>
      <xdr:spPr>
        <a:xfrm>
          <a:off x="2159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20845</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80772</xdr:rowOff>
    </xdr:from>
    <xdr:to>
      <xdr:col>1</xdr:col>
      <xdr:colOff>676275</xdr:colOff>
      <xdr:row>37</xdr:row>
      <xdr:rowOff>10922</xdr:rowOff>
    </xdr:to>
    <xdr:sp macro="" textlink="">
      <xdr:nvSpPr>
        <xdr:cNvPr id="91" name="円/楕円 90">
          <a:extLst>
            <a:ext uri="{FF2B5EF4-FFF2-40B4-BE49-F238E27FC236}">
              <a16:creationId xmlns:a16="http://schemas.microsoft.com/office/drawing/2014/main" xmlns="" id="{00000000-0008-0000-0400-00005B000000}"/>
            </a:ext>
          </a:extLst>
        </xdr:cNvPr>
        <xdr:cNvSpPr/>
      </xdr:nvSpPr>
      <xdr:spPr>
        <a:xfrm>
          <a:off x="1270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167149</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ついては、経常経費の圧縮のため、予算編成時に一部経常経費の５％カットに取組むものの、施設の老朽化によるクリーンセンター管理経費、各種予防接種委託料等の増により、比率は類似団体、県平均を大きく上回っている。</a:t>
          </a:r>
        </a:p>
        <a:p>
          <a:r>
            <a:rPr kumimoji="1" lang="ja-JP" altLang="en-US" sz="1300">
              <a:latin typeface="ＭＳ Ｐゴシック"/>
            </a:rPr>
            <a:t>　今後についても予算編成時における経常経費カットや委託経費の見直しなど、物件費の抑制に取り組む。</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a:extLst>
            <a:ext uri="{FF2B5EF4-FFF2-40B4-BE49-F238E27FC236}">
              <a16:creationId xmlns:a16="http://schemas.microsoft.com/office/drawing/2014/main" xmlns=""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22</xdr:row>
      <xdr:rowOff>27940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flipV="1">
          <a:off x="16510000" y="24358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17</xdr:rowOff>
    </xdr:from>
    <xdr:ext cx="762000" cy="259045"/>
    <xdr:sp macro="" textlink="">
      <xdr:nvSpPr>
        <xdr:cNvPr id="120" name="物件費最小値テキスト">
          <a:extLst>
            <a:ext uri="{FF2B5EF4-FFF2-40B4-BE49-F238E27FC236}">
              <a16:creationId xmlns:a16="http://schemas.microsoft.com/office/drawing/2014/main" xmlns="" id="{00000000-0008-0000-0400-000078000000}"/>
            </a:ext>
          </a:extLst>
        </xdr:cNvPr>
        <xdr:cNvSpPr txBox="1"/>
      </xdr:nvSpPr>
      <xdr:spPr>
        <a:xfrm>
          <a:off x="16598900" y="377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22</xdr:row>
      <xdr:rowOff>27940</xdr:rowOff>
    </xdr:from>
    <xdr:to>
      <xdr:col>24</xdr:col>
      <xdr:colOff>120650</xdr:colOff>
      <xdr:row>22</xdr:row>
      <xdr:rowOff>27940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6421100" y="37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2" name="物件費最大値テキスト">
          <a:extLst>
            <a:ext uri="{FF2B5EF4-FFF2-40B4-BE49-F238E27FC236}">
              <a16:creationId xmlns:a16="http://schemas.microsoft.com/office/drawing/2014/main" xmlns="" id="{00000000-0008-0000-0400-00007A000000}"/>
            </a:ext>
          </a:extLst>
        </xdr:cNvPr>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3" name="直線コネクタ 122">
          <a:extLst>
            <a:ext uri="{FF2B5EF4-FFF2-40B4-BE49-F238E27FC236}">
              <a16:creationId xmlns:a16="http://schemas.microsoft.com/office/drawing/2014/main" xmlns="" id="{00000000-0008-0000-0400-00007B000000}"/>
            </a:ext>
          </a:extLst>
        </xdr:cNvPr>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12700</xdr:rowOff>
    </xdr:from>
    <xdr:to>
      <xdr:col>24</xdr:col>
      <xdr:colOff>31750</xdr:colOff>
      <xdr:row>20</xdr:row>
      <xdr:rowOff>50800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5671800" y="3441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69867</xdr:rowOff>
    </xdr:from>
    <xdr:ext cx="762000" cy="259045"/>
    <xdr:sp macro="" textlink="">
      <xdr:nvSpPr>
        <xdr:cNvPr id="125" name="物件費平均値テキスト">
          <a:extLst>
            <a:ext uri="{FF2B5EF4-FFF2-40B4-BE49-F238E27FC236}">
              <a16:creationId xmlns:a16="http://schemas.microsoft.com/office/drawing/2014/main" xmlns="" id="{00000000-0008-0000-0400-00007D000000}"/>
            </a:ext>
          </a:extLst>
        </xdr:cNvPr>
        <xdr:cNvSpPr txBox="1"/>
      </xdr:nvSpPr>
      <xdr:spPr>
        <a:xfrm>
          <a:off x="16598900" y="2984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18</xdr:row>
      <xdr:rowOff>53340</xdr:rowOff>
    </xdr:from>
    <xdr:to>
      <xdr:col>24</xdr:col>
      <xdr:colOff>82550</xdr:colOff>
      <xdr:row>18</xdr:row>
      <xdr:rowOff>154940</xdr:rowOff>
    </xdr:to>
    <xdr:sp macro="" textlink="">
      <xdr:nvSpPr>
        <xdr:cNvPr id="126" name="フローチャート : 判断 125">
          <a:extLst>
            <a:ext uri="{FF2B5EF4-FFF2-40B4-BE49-F238E27FC236}">
              <a16:creationId xmlns:a16="http://schemas.microsoft.com/office/drawing/2014/main" xmlns="" id="{00000000-0008-0000-0400-00007E000000}"/>
            </a:ext>
          </a:extLst>
        </xdr:cNvPr>
        <xdr:cNvSpPr/>
      </xdr:nvSpPr>
      <xdr:spPr>
        <a:xfrm>
          <a:off x="164592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50800</xdr:rowOff>
    </xdr:from>
    <xdr:to>
      <xdr:col>22</xdr:col>
      <xdr:colOff>565150</xdr:colOff>
      <xdr:row>20</xdr:row>
      <xdr:rowOff>88900</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flipV="1">
          <a:off x="14782800" y="3479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18</xdr:row>
      <xdr:rowOff>68580</xdr:rowOff>
    </xdr:from>
    <xdr:to>
      <xdr:col>22</xdr:col>
      <xdr:colOff>615950</xdr:colOff>
      <xdr:row>18</xdr:row>
      <xdr:rowOff>170180</xdr:rowOff>
    </xdr:to>
    <xdr:sp macro="" textlink="">
      <xdr:nvSpPr>
        <xdr:cNvPr id="128" name="フローチャート : 判断 127">
          <a:extLst>
            <a:ext uri="{FF2B5EF4-FFF2-40B4-BE49-F238E27FC236}">
              <a16:creationId xmlns:a16="http://schemas.microsoft.com/office/drawing/2014/main" xmlns="" id="{00000000-0008-0000-0400-000080000000}"/>
            </a:ext>
          </a:extLst>
        </xdr:cNvPr>
        <xdr:cNvSpPr/>
      </xdr:nvSpPr>
      <xdr:spPr>
        <a:xfrm>
          <a:off x="156210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8907</xdr:rowOff>
    </xdr:from>
    <xdr:ext cx="736600" cy="259045"/>
    <xdr:sp macro="" textlink="">
      <xdr:nvSpPr>
        <xdr:cNvPr id="129" name="テキスト ボックス 128">
          <a:extLst>
            <a:ext uri="{FF2B5EF4-FFF2-40B4-BE49-F238E27FC236}">
              <a16:creationId xmlns:a16="http://schemas.microsoft.com/office/drawing/2014/main" xmlns="" id="{00000000-0008-0000-0400-000081000000}"/>
            </a:ext>
          </a:extLst>
        </xdr:cNvPr>
        <xdr:cNvSpPr txBox="1"/>
      </xdr:nvSpPr>
      <xdr:spPr>
        <a:xfrm>
          <a:off x="15290800" y="2923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20</xdr:row>
      <xdr:rowOff>35560</xdr:rowOff>
    </xdr:from>
    <xdr:to>
      <xdr:col>21</xdr:col>
      <xdr:colOff>361950</xdr:colOff>
      <xdr:row>20</xdr:row>
      <xdr:rowOff>88900</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a:off x="13893800" y="3464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18</xdr:row>
      <xdr:rowOff>53340</xdr:rowOff>
    </xdr:from>
    <xdr:to>
      <xdr:col>21</xdr:col>
      <xdr:colOff>412750</xdr:colOff>
      <xdr:row>18</xdr:row>
      <xdr:rowOff>154940</xdr:rowOff>
    </xdr:to>
    <xdr:sp macro="" textlink="">
      <xdr:nvSpPr>
        <xdr:cNvPr id="131" name="フローチャート : 判断 130">
          <a:extLst>
            <a:ext uri="{FF2B5EF4-FFF2-40B4-BE49-F238E27FC236}">
              <a16:creationId xmlns:a16="http://schemas.microsoft.com/office/drawing/2014/main" xmlns="" id="{00000000-0008-0000-0400-000083000000}"/>
            </a:ext>
          </a:extLst>
        </xdr:cNvPr>
        <xdr:cNvSpPr/>
      </xdr:nvSpPr>
      <xdr:spPr>
        <a:xfrm>
          <a:off x="14732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165117</xdr:rowOff>
    </xdr:from>
    <xdr:ext cx="7620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4401800" y="29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138430</xdr:rowOff>
    </xdr:from>
    <xdr:to>
      <xdr:col>20</xdr:col>
      <xdr:colOff>158750</xdr:colOff>
      <xdr:row>20</xdr:row>
      <xdr:rowOff>35560</xdr:rowOff>
    </xdr:to>
    <xdr:cxnSp macro="">
      <xdr:nvCxnSpPr>
        <xdr:cNvPr id="133" name="直線コネクタ 132">
          <a:extLst>
            <a:ext uri="{FF2B5EF4-FFF2-40B4-BE49-F238E27FC236}">
              <a16:creationId xmlns:a16="http://schemas.microsoft.com/office/drawing/2014/main" xmlns="" id="{00000000-0008-0000-0400-000085000000}"/>
            </a:ext>
          </a:extLst>
        </xdr:cNvPr>
        <xdr:cNvCxnSpPr/>
      </xdr:nvCxnSpPr>
      <xdr:spPr>
        <a:xfrm>
          <a:off x="13004800" y="33959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18</xdr:row>
      <xdr:rowOff>15240</xdr:rowOff>
    </xdr:from>
    <xdr:to>
      <xdr:col>20</xdr:col>
      <xdr:colOff>209550</xdr:colOff>
      <xdr:row>18</xdr:row>
      <xdr:rowOff>116840</xdr:rowOff>
    </xdr:to>
    <xdr:sp macro="" textlink="">
      <xdr:nvSpPr>
        <xdr:cNvPr id="134" name="フローチャート : 判断 133">
          <a:extLst>
            <a:ext uri="{FF2B5EF4-FFF2-40B4-BE49-F238E27FC236}">
              <a16:creationId xmlns:a16="http://schemas.microsoft.com/office/drawing/2014/main" xmlns="" id="{00000000-0008-0000-0400-000086000000}"/>
            </a:ext>
          </a:extLst>
        </xdr:cNvPr>
        <xdr:cNvSpPr/>
      </xdr:nvSpPr>
      <xdr:spPr>
        <a:xfrm>
          <a:off x="13843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127017</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3512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156210</xdr:rowOff>
    </xdr:from>
    <xdr:to>
      <xdr:col>19</xdr:col>
      <xdr:colOff>6350</xdr:colOff>
      <xdr:row>18</xdr:row>
      <xdr:rowOff>86360</xdr:rowOff>
    </xdr:to>
    <xdr:sp macro="" textlink="">
      <xdr:nvSpPr>
        <xdr:cNvPr id="136" name="フローチャート : 判断 135">
          <a:extLst>
            <a:ext uri="{FF2B5EF4-FFF2-40B4-BE49-F238E27FC236}">
              <a16:creationId xmlns:a16="http://schemas.microsoft.com/office/drawing/2014/main" xmlns="" id="{00000000-0008-0000-0400-000088000000}"/>
            </a:ext>
          </a:extLst>
        </xdr:cNvPr>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96537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2623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133350</xdr:rowOff>
    </xdr:from>
    <xdr:to>
      <xdr:col>24</xdr:col>
      <xdr:colOff>82550</xdr:colOff>
      <xdr:row>20</xdr:row>
      <xdr:rowOff>63500</xdr:rowOff>
    </xdr:to>
    <xdr:sp macro="" textlink="">
      <xdr:nvSpPr>
        <xdr:cNvPr id="143" name="円/楕円 142">
          <a:extLst>
            <a:ext uri="{FF2B5EF4-FFF2-40B4-BE49-F238E27FC236}">
              <a16:creationId xmlns:a16="http://schemas.microsoft.com/office/drawing/2014/main" xmlns="" id="{00000000-0008-0000-0400-00008F000000}"/>
            </a:ext>
          </a:extLst>
        </xdr:cNvPr>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105427</xdr:rowOff>
    </xdr:from>
    <xdr:ext cx="762000" cy="259045"/>
    <xdr:sp macro="" textlink="">
      <xdr:nvSpPr>
        <xdr:cNvPr id="144" name="物件費該当値テキスト">
          <a:extLst>
            <a:ext uri="{FF2B5EF4-FFF2-40B4-BE49-F238E27FC236}">
              <a16:creationId xmlns:a16="http://schemas.microsoft.com/office/drawing/2014/main" xmlns="" id="{00000000-0008-0000-0400-000090000000}"/>
            </a:ext>
          </a:extLst>
        </xdr:cNvPr>
        <xdr:cNvSpPr txBox="1"/>
      </xdr:nvSpPr>
      <xdr:spPr>
        <a:xfrm>
          <a:off x="165989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0</xdr:rowOff>
    </xdr:from>
    <xdr:to>
      <xdr:col>22</xdr:col>
      <xdr:colOff>615950</xdr:colOff>
      <xdr:row>20</xdr:row>
      <xdr:rowOff>101600</xdr:rowOff>
    </xdr:to>
    <xdr:sp macro="" textlink="">
      <xdr:nvSpPr>
        <xdr:cNvPr id="145" name="円/楕円 144">
          <a:extLst>
            <a:ext uri="{FF2B5EF4-FFF2-40B4-BE49-F238E27FC236}">
              <a16:creationId xmlns:a16="http://schemas.microsoft.com/office/drawing/2014/main" xmlns="" id="{00000000-0008-0000-0400-000091000000}"/>
            </a:ext>
          </a:extLst>
        </xdr:cNvPr>
        <xdr:cNvSpPr/>
      </xdr:nvSpPr>
      <xdr:spPr>
        <a:xfrm>
          <a:off x="15621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86377</xdr:rowOff>
    </xdr:from>
    <xdr:ext cx="7366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5290800" y="351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38100</xdr:rowOff>
    </xdr:from>
    <xdr:to>
      <xdr:col>21</xdr:col>
      <xdr:colOff>412750</xdr:colOff>
      <xdr:row>20</xdr:row>
      <xdr:rowOff>139700</xdr:rowOff>
    </xdr:to>
    <xdr:sp macro="" textlink="">
      <xdr:nvSpPr>
        <xdr:cNvPr id="147" name="円/楕円 146">
          <a:extLst>
            <a:ext uri="{FF2B5EF4-FFF2-40B4-BE49-F238E27FC236}">
              <a16:creationId xmlns:a16="http://schemas.microsoft.com/office/drawing/2014/main" xmlns="" id="{00000000-0008-0000-0400-000093000000}"/>
            </a:ext>
          </a:extLst>
        </xdr:cNvPr>
        <xdr:cNvSpPr/>
      </xdr:nvSpPr>
      <xdr:spPr>
        <a:xfrm>
          <a:off x="14732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124477</xdr:rowOff>
    </xdr:from>
    <xdr:ext cx="762000" cy="259045"/>
    <xdr:sp macro="" textlink="">
      <xdr:nvSpPr>
        <xdr:cNvPr id="148" name="テキスト ボックス 147">
          <a:extLst>
            <a:ext uri="{FF2B5EF4-FFF2-40B4-BE49-F238E27FC236}">
              <a16:creationId xmlns:a16="http://schemas.microsoft.com/office/drawing/2014/main" xmlns="" id="{00000000-0008-0000-0400-000094000000}"/>
            </a:ext>
          </a:extLst>
        </xdr:cNvPr>
        <xdr:cNvSpPr txBox="1"/>
      </xdr:nvSpPr>
      <xdr:spPr>
        <a:xfrm>
          <a:off x="144018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156210</xdr:rowOff>
    </xdr:from>
    <xdr:to>
      <xdr:col>20</xdr:col>
      <xdr:colOff>209550</xdr:colOff>
      <xdr:row>20</xdr:row>
      <xdr:rowOff>86360</xdr:rowOff>
    </xdr:to>
    <xdr:sp macro="" textlink="">
      <xdr:nvSpPr>
        <xdr:cNvPr id="149" name="円/楕円 148">
          <a:extLst>
            <a:ext uri="{FF2B5EF4-FFF2-40B4-BE49-F238E27FC236}">
              <a16:creationId xmlns:a16="http://schemas.microsoft.com/office/drawing/2014/main" xmlns="" id="{00000000-0008-0000-0400-000095000000}"/>
            </a:ext>
          </a:extLst>
        </xdr:cNvPr>
        <xdr:cNvSpPr/>
      </xdr:nvSpPr>
      <xdr:spPr>
        <a:xfrm>
          <a:off x="138430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71137</xdr:rowOff>
    </xdr:from>
    <xdr:ext cx="762000" cy="259045"/>
    <xdr:sp macro="" textlink="">
      <xdr:nvSpPr>
        <xdr:cNvPr id="150" name="テキスト ボックス 149">
          <a:extLst>
            <a:ext uri="{FF2B5EF4-FFF2-40B4-BE49-F238E27FC236}">
              <a16:creationId xmlns:a16="http://schemas.microsoft.com/office/drawing/2014/main" xmlns="" id="{00000000-0008-0000-0400-000096000000}"/>
            </a:ext>
          </a:extLst>
        </xdr:cNvPr>
        <xdr:cNvSpPr txBox="1"/>
      </xdr:nvSpPr>
      <xdr:spPr>
        <a:xfrm>
          <a:off x="13512800" y="350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87630</xdr:rowOff>
    </xdr:from>
    <xdr:to>
      <xdr:col>19</xdr:col>
      <xdr:colOff>6350</xdr:colOff>
      <xdr:row>20</xdr:row>
      <xdr:rowOff>17780</xdr:rowOff>
    </xdr:to>
    <xdr:sp macro="" textlink="">
      <xdr:nvSpPr>
        <xdr:cNvPr id="151" name="円/楕円 150">
          <a:extLst>
            <a:ext uri="{FF2B5EF4-FFF2-40B4-BE49-F238E27FC236}">
              <a16:creationId xmlns:a16="http://schemas.microsoft.com/office/drawing/2014/main" xmlns="" id="{00000000-0008-0000-0400-000097000000}"/>
            </a:ext>
          </a:extLst>
        </xdr:cNvPr>
        <xdr:cNvSpPr/>
      </xdr:nvSpPr>
      <xdr:spPr>
        <a:xfrm>
          <a:off x="12954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20</xdr:row>
      <xdr:rowOff>2557</xdr:rowOff>
    </xdr:from>
    <xdr:ext cx="762000" cy="259045"/>
    <xdr:sp macro="" textlink="">
      <xdr:nvSpPr>
        <xdr:cNvPr id="152" name="テキスト ボックス 151">
          <a:extLst>
            <a:ext uri="{FF2B5EF4-FFF2-40B4-BE49-F238E27FC236}">
              <a16:creationId xmlns:a16="http://schemas.microsoft.com/office/drawing/2014/main" xmlns="" id="{00000000-0008-0000-0400-000098000000}"/>
            </a:ext>
          </a:extLst>
        </xdr:cNvPr>
        <xdr:cNvSpPr txBox="1"/>
      </xdr:nvSpPr>
      <xdr:spPr>
        <a:xfrm>
          <a:off x="12623800" y="343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a:extLst>
            <a:ext uri="{FF2B5EF4-FFF2-40B4-BE49-F238E27FC236}">
              <a16:creationId xmlns:a16="http://schemas.microsoft.com/office/drawing/2014/main" xmlns=""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扶助費に係る経常収支比率は生活保護扶助費のうち医療扶助費で一部国庫不足（一般財源対応）が大きくなったことから、前年度から０．６ポイント増となった。　扶助費は社会保障制度の一環、住民福祉の増進を図るものであるため、容易に削減することができず、今後も障害者総合支援法に基づく訓練等給付事業や介護給付事業、また生活保護扶助費等の横ばいが予想されることから、資格審査の適正化を図り、扶助費の縮減に努める。</a:t>
          </a:r>
        </a:p>
      </xdr:txBody>
    </xdr:sp>
    <xdr:clientData/>
  </xdr:twoCellAnchor>
  <xdr:oneCellAnchor>
    <xdr:from>
      <xdr:col>1</xdr:col>
      <xdr:colOff>28575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a:extLst>
            <a:ext uri="{FF2B5EF4-FFF2-40B4-BE49-F238E27FC236}">
              <a16:creationId xmlns:a16="http://schemas.microsoft.com/office/drawing/2014/main" xmlns=""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67" name="直線コネクタ 166">
          <a:extLst>
            <a:ext uri="{FF2B5EF4-FFF2-40B4-BE49-F238E27FC236}">
              <a16:creationId xmlns:a16="http://schemas.microsoft.com/office/drawing/2014/main" xmlns="" id="{00000000-0008-0000-0400-0000A7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9" name="直線コネクタ 168">
          <a:extLst>
            <a:ext uri="{FF2B5EF4-FFF2-40B4-BE49-F238E27FC236}">
              <a16:creationId xmlns:a16="http://schemas.microsoft.com/office/drawing/2014/main" xmlns="" id="{00000000-0008-0000-0400-0000A9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1" name="直線コネクタ 170">
          <a:extLst>
            <a:ext uri="{FF2B5EF4-FFF2-40B4-BE49-F238E27FC236}">
              <a16:creationId xmlns:a16="http://schemas.microsoft.com/office/drawing/2014/main" xmlns="" id="{00000000-0008-0000-0400-0000AB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2" name="テキスト ボックス 171">
          <a:extLst>
            <a:ext uri="{FF2B5EF4-FFF2-40B4-BE49-F238E27FC236}">
              <a16:creationId xmlns:a16="http://schemas.microsoft.com/office/drawing/2014/main" xmlns="" id="{00000000-0008-0000-0400-0000AC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a:extLst>
            <a:ext uri="{FF2B5EF4-FFF2-40B4-BE49-F238E27FC236}">
              <a16:creationId xmlns:a16="http://schemas.microsoft.com/office/drawing/2014/main" xmlns=""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a:extLst>
            <a:ext uri="{FF2B5EF4-FFF2-40B4-BE49-F238E27FC236}">
              <a16:creationId xmlns:a16="http://schemas.microsoft.com/office/drawing/2014/main" xmlns=""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75" name="直線コネクタ 174">
          <a:extLst>
            <a:ext uri="{FF2B5EF4-FFF2-40B4-BE49-F238E27FC236}">
              <a16:creationId xmlns:a16="http://schemas.microsoft.com/office/drawing/2014/main" xmlns="" id="{00000000-0008-0000-0400-0000AF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76" name="テキスト ボックス 175">
          <a:extLst>
            <a:ext uri="{FF2B5EF4-FFF2-40B4-BE49-F238E27FC236}">
              <a16:creationId xmlns:a16="http://schemas.microsoft.com/office/drawing/2014/main" xmlns="" id="{00000000-0008-0000-0400-0000B0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77" name="直線コネクタ 176">
          <a:extLst>
            <a:ext uri="{FF2B5EF4-FFF2-40B4-BE49-F238E27FC236}">
              <a16:creationId xmlns:a16="http://schemas.microsoft.com/office/drawing/2014/main" xmlns="" id="{00000000-0008-0000-0400-0000B1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78" name="テキスト ボックス 177">
          <a:extLst>
            <a:ext uri="{FF2B5EF4-FFF2-40B4-BE49-F238E27FC236}">
              <a16:creationId xmlns:a16="http://schemas.microsoft.com/office/drawing/2014/main" xmlns="" id="{00000000-0008-0000-0400-0000B2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0" name="テキスト ボックス 179">
          <a:extLst>
            <a:ext uri="{FF2B5EF4-FFF2-40B4-BE49-F238E27FC236}">
              <a16:creationId xmlns:a16="http://schemas.microsoft.com/office/drawing/2014/main" xmlns="" id="{00000000-0008-0000-0400-0000B4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a:extLst>
            <a:ext uri="{FF2B5EF4-FFF2-40B4-BE49-F238E27FC236}">
              <a16:creationId xmlns:a16="http://schemas.microsoft.com/office/drawing/2014/main" xmlns="" id="{00000000-0008-0000-0400-0000B6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a:extLst>
            <a:ext uri="{FF2B5EF4-FFF2-40B4-BE49-F238E27FC236}">
              <a16:creationId xmlns:a16="http://schemas.microsoft.com/office/drawing/2014/main" xmlns="" id="{00000000-0008-0000-0400-0000B7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50800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22877</xdr:rowOff>
    </xdr:from>
    <xdr:ext cx="762000" cy="259045"/>
    <xdr:sp macro="" textlink="">
      <xdr:nvSpPr>
        <xdr:cNvPr id="185" name="扶助費最小値テキスト">
          <a:extLst>
            <a:ext uri="{FF2B5EF4-FFF2-40B4-BE49-F238E27FC236}">
              <a16:creationId xmlns:a16="http://schemas.microsoft.com/office/drawing/2014/main" xmlns="" id="{00000000-0008-0000-0400-0000B9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7" name="扶助費最大値テキスト">
          <a:extLst>
            <a:ext uri="{FF2B5EF4-FFF2-40B4-BE49-F238E27FC236}">
              <a16:creationId xmlns:a16="http://schemas.microsoft.com/office/drawing/2014/main" xmlns="" id="{00000000-0008-0000-0400-0000BB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69850</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3987800" y="96139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35577</xdr:rowOff>
    </xdr:from>
    <xdr:ext cx="762000" cy="259045"/>
    <xdr:sp macro="" textlink="">
      <xdr:nvSpPr>
        <xdr:cNvPr id="190" name="扶助費平均値テキスト">
          <a:extLst>
            <a:ext uri="{FF2B5EF4-FFF2-40B4-BE49-F238E27FC236}">
              <a16:creationId xmlns:a16="http://schemas.microsoft.com/office/drawing/2014/main" xmlns="" id="{00000000-0008-0000-0400-0000BE000000}"/>
            </a:ext>
          </a:extLst>
        </xdr:cNvPr>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91" name="フローチャート : 判断 190">
          <a:extLst>
            <a:ext uri="{FF2B5EF4-FFF2-40B4-BE49-F238E27FC236}">
              <a16:creationId xmlns:a16="http://schemas.microsoft.com/office/drawing/2014/main" xmlns="" id="{00000000-0008-0000-0400-0000BF000000}"/>
            </a:ext>
          </a:extLst>
        </xdr:cNvPr>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41275</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flipV="1">
          <a:off x="3098800" y="96139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3" name="フローチャート : 判断 192">
          <a:extLst>
            <a:ext uri="{FF2B5EF4-FFF2-40B4-BE49-F238E27FC236}">
              <a16:creationId xmlns:a16="http://schemas.microsoft.com/office/drawing/2014/main" xmlns="" id="{00000000-0008-0000-0400-0000C1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194" name="テキスト ボックス 193">
          <a:extLst>
            <a:ext uri="{FF2B5EF4-FFF2-40B4-BE49-F238E27FC236}">
              <a16:creationId xmlns:a16="http://schemas.microsoft.com/office/drawing/2014/main" xmlns="" id="{00000000-0008-0000-0400-0000C2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31750</xdr:rowOff>
    </xdr:from>
    <xdr:to>
      <xdr:col>4</xdr:col>
      <xdr:colOff>346075</xdr:colOff>
      <xdr:row>56</xdr:row>
      <xdr:rowOff>41275</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a:off x="2209800" y="96329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152400</xdr:rowOff>
    </xdr:from>
    <xdr:to>
      <xdr:col>4</xdr:col>
      <xdr:colOff>396875</xdr:colOff>
      <xdr:row>55</xdr:row>
      <xdr:rowOff>82550</xdr:rowOff>
    </xdr:to>
    <xdr:sp macro="" textlink="">
      <xdr:nvSpPr>
        <xdr:cNvPr id="196" name="フローチャート : 判断 195">
          <a:extLst>
            <a:ext uri="{FF2B5EF4-FFF2-40B4-BE49-F238E27FC236}">
              <a16:creationId xmlns:a16="http://schemas.microsoft.com/office/drawing/2014/main" xmlns="" id="{00000000-0008-0000-0400-0000C4000000}"/>
            </a:ext>
          </a:extLst>
        </xdr:cNvPr>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31750</xdr:rowOff>
    </xdr:from>
    <xdr:to>
      <xdr:col>3</xdr:col>
      <xdr:colOff>142875</xdr:colOff>
      <xdr:row>56</xdr:row>
      <xdr:rowOff>88900</xdr:rowOff>
    </xdr:to>
    <xdr:cxnSp macro="">
      <xdr:nvCxnSpPr>
        <xdr:cNvPr id="198" name="直線コネクタ 197">
          <a:extLst>
            <a:ext uri="{FF2B5EF4-FFF2-40B4-BE49-F238E27FC236}">
              <a16:creationId xmlns:a16="http://schemas.microsoft.com/office/drawing/2014/main" xmlns="" id="{00000000-0008-0000-0400-0000C6000000}"/>
            </a:ext>
          </a:extLst>
        </xdr:cNvPr>
        <xdr:cNvCxnSpPr/>
      </xdr:nvCxnSpPr>
      <xdr:spPr>
        <a:xfrm flipV="1">
          <a:off x="1320800" y="9632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133350</xdr:rowOff>
    </xdr:from>
    <xdr:to>
      <xdr:col>3</xdr:col>
      <xdr:colOff>193675</xdr:colOff>
      <xdr:row>55</xdr:row>
      <xdr:rowOff>63500</xdr:rowOff>
    </xdr:to>
    <xdr:sp macro="" textlink="">
      <xdr:nvSpPr>
        <xdr:cNvPr id="199" name="フローチャート : 判断 198">
          <a:extLst>
            <a:ext uri="{FF2B5EF4-FFF2-40B4-BE49-F238E27FC236}">
              <a16:creationId xmlns:a16="http://schemas.microsoft.com/office/drawing/2014/main" xmlns="" id="{00000000-0008-0000-0400-0000C7000000}"/>
            </a:ext>
          </a:extLst>
        </xdr:cNvPr>
        <xdr:cNvSpPr/>
      </xdr:nvSpPr>
      <xdr:spPr>
        <a:xfrm>
          <a:off x="2159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73677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01" name="フローチャート : 判断 200">
          <a:extLst>
            <a:ext uri="{FF2B5EF4-FFF2-40B4-BE49-F238E27FC236}">
              <a16:creationId xmlns:a16="http://schemas.microsoft.com/office/drawing/2014/main" xmlns="" id="{00000000-0008-0000-0400-0000C9000000}"/>
            </a:ext>
          </a:extLst>
        </xdr:cNvPr>
        <xdr:cNvSpPr/>
      </xdr:nvSpPr>
      <xdr:spPr>
        <a:xfrm>
          <a:off x="1270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73677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208" name="円/楕円 207">
          <a:extLst>
            <a:ext uri="{FF2B5EF4-FFF2-40B4-BE49-F238E27FC236}">
              <a16:creationId xmlns:a16="http://schemas.microsoft.com/office/drawing/2014/main" xmlns="" id="{00000000-0008-0000-0400-0000D0000000}"/>
            </a:ext>
          </a:extLst>
        </xdr:cNvPr>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162577</xdr:rowOff>
    </xdr:from>
    <xdr:ext cx="762000" cy="259045"/>
    <xdr:sp macro="" textlink="">
      <xdr:nvSpPr>
        <xdr:cNvPr id="209" name="扶助費該当値テキスト">
          <a:extLst>
            <a:ext uri="{FF2B5EF4-FFF2-40B4-BE49-F238E27FC236}">
              <a16:creationId xmlns:a16="http://schemas.microsoft.com/office/drawing/2014/main" xmlns="" id="{00000000-0008-0000-0400-0000D1000000}"/>
            </a:ext>
          </a:extLst>
        </xdr:cNvPr>
        <xdr:cNvSpPr txBox="1"/>
      </xdr:nvSpPr>
      <xdr:spPr>
        <a:xfrm>
          <a:off x="49149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10" name="円/楕円 209">
          <a:extLst>
            <a:ext uri="{FF2B5EF4-FFF2-40B4-BE49-F238E27FC236}">
              <a16:creationId xmlns:a16="http://schemas.microsoft.com/office/drawing/2014/main" xmlns="" id="{00000000-0008-0000-0400-0000D2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211" name="テキスト ボックス 210">
          <a:extLst>
            <a:ext uri="{FF2B5EF4-FFF2-40B4-BE49-F238E27FC236}">
              <a16:creationId xmlns:a16="http://schemas.microsoft.com/office/drawing/2014/main" xmlns="" id="{00000000-0008-0000-0400-0000D3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161925</xdr:rowOff>
    </xdr:from>
    <xdr:to>
      <xdr:col>4</xdr:col>
      <xdr:colOff>396875</xdr:colOff>
      <xdr:row>56</xdr:row>
      <xdr:rowOff>92075</xdr:rowOff>
    </xdr:to>
    <xdr:sp macro="" textlink="">
      <xdr:nvSpPr>
        <xdr:cNvPr id="212" name="円/楕円 211">
          <a:extLst>
            <a:ext uri="{FF2B5EF4-FFF2-40B4-BE49-F238E27FC236}">
              <a16:creationId xmlns:a16="http://schemas.microsoft.com/office/drawing/2014/main" xmlns="" id="{00000000-0008-0000-0400-0000D4000000}"/>
            </a:ext>
          </a:extLst>
        </xdr:cNvPr>
        <xdr:cNvSpPr/>
      </xdr:nvSpPr>
      <xdr:spPr>
        <a:xfrm>
          <a:off x="3048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76852</xdr:rowOff>
    </xdr:from>
    <xdr:ext cx="762000" cy="259045"/>
    <xdr:sp macro="" textlink="">
      <xdr:nvSpPr>
        <xdr:cNvPr id="213" name="テキスト ボックス 212">
          <a:extLst>
            <a:ext uri="{FF2B5EF4-FFF2-40B4-BE49-F238E27FC236}">
              <a16:creationId xmlns:a16="http://schemas.microsoft.com/office/drawing/2014/main" xmlns="" id="{00000000-0008-0000-0400-0000D5000000}"/>
            </a:ext>
          </a:extLst>
        </xdr:cNvPr>
        <xdr:cNvSpPr txBox="1"/>
      </xdr:nvSpPr>
      <xdr:spPr>
        <a:xfrm>
          <a:off x="2717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152400</xdr:rowOff>
    </xdr:from>
    <xdr:to>
      <xdr:col>3</xdr:col>
      <xdr:colOff>193675</xdr:colOff>
      <xdr:row>56</xdr:row>
      <xdr:rowOff>82550</xdr:rowOff>
    </xdr:to>
    <xdr:sp macro="" textlink="">
      <xdr:nvSpPr>
        <xdr:cNvPr id="214" name="円/楕円 213">
          <a:extLst>
            <a:ext uri="{FF2B5EF4-FFF2-40B4-BE49-F238E27FC236}">
              <a16:creationId xmlns:a16="http://schemas.microsoft.com/office/drawing/2014/main" xmlns="" id="{00000000-0008-0000-0400-0000D6000000}"/>
            </a:ext>
          </a:extLst>
        </xdr:cNvPr>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67327</xdr:rowOff>
    </xdr:from>
    <xdr:ext cx="762000" cy="259045"/>
    <xdr:sp macro="" textlink="">
      <xdr:nvSpPr>
        <xdr:cNvPr id="215" name="テキスト ボックス 214">
          <a:extLst>
            <a:ext uri="{FF2B5EF4-FFF2-40B4-BE49-F238E27FC236}">
              <a16:creationId xmlns:a16="http://schemas.microsoft.com/office/drawing/2014/main" xmlns="" id="{00000000-0008-0000-0400-0000D7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38100</xdr:rowOff>
    </xdr:from>
    <xdr:to>
      <xdr:col>1</xdr:col>
      <xdr:colOff>676275</xdr:colOff>
      <xdr:row>56</xdr:row>
      <xdr:rowOff>139700</xdr:rowOff>
    </xdr:to>
    <xdr:sp macro="" textlink="">
      <xdr:nvSpPr>
        <xdr:cNvPr id="216" name="円/楕円 215">
          <a:extLst>
            <a:ext uri="{FF2B5EF4-FFF2-40B4-BE49-F238E27FC236}">
              <a16:creationId xmlns:a16="http://schemas.microsoft.com/office/drawing/2014/main" xmlns="" id="{00000000-0008-0000-0400-0000D8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124477</xdr:rowOff>
    </xdr:from>
    <xdr:ext cx="762000" cy="259045"/>
    <xdr:sp macro="" textlink="">
      <xdr:nvSpPr>
        <xdr:cNvPr id="217" name="テキスト ボックス 216">
          <a:extLst>
            <a:ext uri="{FF2B5EF4-FFF2-40B4-BE49-F238E27FC236}">
              <a16:creationId xmlns:a16="http://schemas.microsoft.com/office/drawing/2014/main" xmlns="" id="{00000000-0008-0000-0400-0000D9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主な経費は繰出金であるが、国民健康保険特別会計繰出金が給付費の減などから減となるものの、介護保険特別会計繰出金や後期高齢者医療特別会計繰出金が給付費の増等により増となったことなどから、前年度と比較して０．５ポイント増となった。</a:t>
          </a:r>
        </a:p>
      </xdr:txBody>
    </xdr:sp>
    <xdr:clientData/>
  </xdr:twoCellAnchor>
  <xdr:oneCellAnchor>
    <xdr:from>
      <xdr:col>18</xdr:col>
      <xdr:colOff>44450</xdr:colOff>
      <xdr:row>49</xdr:row>
      <xdr:rowOff>107950</xdr:rowOff>
    </xdr:from>
    <xdr:ext cx="298543" cy="225703"/>
    <xdr:sp macro="" textlink="">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a:extLst>
            <a:ext uri="{FF2B5EF4-FFF2-40B4-BE49-F238E27FC236}">
              <a16:creationId xmlns:a16="http://schemas.microsoft.com/office/drawing/2014/main" xmlns="" id="{00000000-0008-0000-0400-0000E6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a:extLst>
            <a:ext uri="{FF2B5EF4-FFF2-40B4-BE49-F238E27FC236}">
              <a16:creationId xmlns:a16="http://schemas.microsoft.com/office/drawing/2014/main" xmlns="" id="{00000000-0008-0000-0400-0000E8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a:extLst>
            <a:ext uri="{FF2B5EF4-FFF2-40B4-BE49-F238E27FC236}">
              <a16:creationId xmlns:a16="http://schemas.microsoft.com/office/drawing/2014/main" xmlns="" id="{00000000-0008-0000-0400-0000E9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a:extLst>
            <a:ext uri="{FF2B5EF4-FFF2-40B4-BE49-F238E27FC236}">
              <a16:creationId xmlns:a16="http://schemas.microsoft.com/office/drawing/2014/main" xmlns="" id="{00000000-0008-0000-0400-0000EA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a:extLst>
            <a:ext uri="{FF2B5EF4-FFF2-40B4-BE49-F238E27FC236}">
              <a16:creationId xmlns:a16="http://schemas.microsoft.com/office/drawing/2014/main" xmlns="" id="{00000000-0008-0000-0400-0000EB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a:extLst>
            <a:ext uri="{FF2B5EF4-FFF2-40B4-BE49-F238E27FC236}">
              <a16:creationId xmlns:a16="http://schemas.microsoft.com/office/drawing/2014/main" xmlns="" id="{00000000-0008-0000-0400-0000EC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a:extLst>
            <a:ext uri="{FF2B5EF4-FFF2-40B4-BE49-F238E27FC236}">
              <a16:creationId xmlns:a16="http://schemas.microsoft.com/office/drawing/2014/main" xmlns="" id="{00000000-0008-0000-0400-0000ED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a:extLst>
            <a:ext uri="{FF2B5EF4-FFF2-40B4-BE49-F238E27FC236}">
              <a16:creationId xmlns:a16="http://schemas.microsoft.com/office/drawing/2014/main" xmlns="" id="{00000000-0008-0000-0400-0000EE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a:extLst>
            <a:ext uri="{FF2B5EF4-FFF2-40B4-BE49-F238E27FC236}">
              <a16:creationId xmlns:a16="http://schemas.microsoft.com/office/drawing/2014/main" xmlns="" id="{00000000-0008-0000-0400-0000EF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a:extLst>
            <a:ext uri="{FF2B5EF4-FFF2-40B4-BE49-F238E27FC236}">
              <a16:creationId xmlns:a16="http://schemas.microsoft.com/office/drawing/2014/main" xmlns="" id="{00000000-0008-0000-0400-0000F1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a:extLst>
            <a:ext uri="{FF2B5EF4-FFF2-40B4-BE49-F238E27FC236}">
              <a16:creationId xmlns:a16="http://schemas.microsoft.com/office/drawing/2014/main" xmlns="" id="{00000000-0008-0000-0400-0000F3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a:extLst>
            <a:ext uri="{FF2B5EF4-FFF2-40B4-BE49-F238E27FC236}">
              <a16:creationId xmlns:a16="http://schemas.microsoft.com/office/drawing/2014/main" xmlns=""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73660</xdr:rowOff>
    </xdr:from>
    <xdr:to>
      <xdr:col>24</xdr:col>
      <xdr:colOff>31750</xdr:colOff>
      <xdr:row>61</xdr:row>
      <xdr:rowOff>100330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flipV="1">
          <a:off x="16510000" y="93319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6" name="その他最小値テキスト">
          <a:extLst>
            <a:ext uri="{FF2B5EF4-FFF2-40B4-BE49-F238E27FC236}">
              <a16:creationId xmlns:a16="http://schemas.microsoft.com/office/drawing/2014/main" xmlns="" id="{00000000-0008-0000-0400-0000F6000000}"/>
            </a:ext>
          </a:extLst>
        </xdr:cNvPr>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160037</xdr:rowOff>
    </xdr:from>
    <xdr:ext cx="762000" cy="259045"/>
    <xdr:sp macro="" textlink="">
      <xdr:nvSpPr>
        <xdr:cNvPr id="248" name="その他最大値テキスト">
          <a:extLst>
            <a:ext uri="{FF2B5EF4-FFF2-40B4-BE49-F238E27FC236}">
              <a16:creationId xmlns:a16="http://schemas.microsoft.com/office/drawing/2014/main" xmlns="" id="{00000000-0008-0000-0400-0000F8000000}"/>
            </a:ext>
          </a:extLst>
        </xdr:cNvPr>
        <xdr:cNvSpPr txBox="1"/>
      </xdr:nvSpPr>
      <xdr:spPr>
        <a:xfrm>
          <a:off x="16598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54</xdr:row>
      <xdr:rowOff>73660</xdr:rowOff>
    </xdr:from>
    <xdr:to>
      <xdr:col>24</xdr:col>
      <xdr:colOff>120650</xdr:colOff>
      <xdr:row>54</xdr:row>
      <xdr:rowOff>73660</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a:off x="16421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xdr:rowOff>
    </xdr:from>
    <xdr:to>
      <xdr:col>24</xdr:col>
      <xdr:colOff>31750</xdr:colOff>
      <xdr:row>56</xdr:row>
      <xdr:rowOff>50800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5671800" y="9613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52087</xdr:rowOff>
    </xdr:from>
    <xdr:ext cx="762000" cy="259045"/>
    <xdr:sp macro="" textlink="">
      <xdr:nvSpPr>
        <xdr:cNvPr id="251" name="その他平均値テキスト">
          <a:extLst>
            <a:ext uri="{FF2B5EF4-FFF2-40B4-BE49-F238E27FC236}">
              <a16:creationId xmlns:a16="http://schemas.microsoft.com/office/drawing/2014/main" xmlns="" id="{00000000-0008-0000-0400-0000FB000000}"/>
            </a:ext>
          </a:extLst>
        </xdr:cNvPr>
        <xdr:cNvSpPr txBox="1"/>
      </xdr:nvSpPr>
      <xdr:spPr>
        <a:xfrm>
          <a:off x="16598900" y="9824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52" name="フローチャート : 判断 251">
          <a:extLst>
            <a:ext uri="{FF2B5EF4-FFF2-40B4-BE49-F238E27FC236}">
              <a16:creationId xmlns:a16="http://schemas.microsoft.com/office/drawing/2014/main" xmlns="" id="{00000000-0008-0000-0400-0000FC000000}"/>
            </a:ext>
          </a:extLst>
        </xdr:cNvPr>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xdr:rowOff>
    </xdr:from>
    <xdr:to>
      <xdr:col>22</xdr:col>
      <xdr:colOff>565150</xdr:colOff>
      <xdr:row>56</xdr:row>
      <xdr:rowOff>43180</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flipV="1">
          <a:off x="14782800" y="9613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49530</xdr:rowOff>
    </xdr:from>
    <xdr:to>
      <xdr:col>22</xdr:col>
      <xdr:colOff>615950</xdr:colOff>
      <xdr:row>57</xdr:row>
      <xdr:rowOff>151130</xdr:rowOff>
    </xdr:to>
    <xdr:sp macro="" textlink="">
      <xdr:nvSpPr>
        <xdr:cNvPr id="254" name="フローチャート : 判断 253">
          <a:extLst>
            <a:ext uri="{FF2B5EF4-FFF2-40B4-BE49-F238E27FC236}">
              <a16:creationId xmlns:a16="http://schemas.microsoft.com/office/drawing/2014/main" xmlns="" id="{00000000-0008-0000-0400-0000FE00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135907</xdr:rowOff>
    </xdr:from>
    <xdr:ext cx="7366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168910</xdr:rowOff>
    </xdr:from>
    <xdr:to>
      <xdr:col>21</xdr:col>
      <xdr:colOff>361950</xdr:colOff>
      <xdr:row>56</xdr:row>
      <xdr:rowOff>43180</xdr:rowOff>
    </xdr:to>
    <xdr:cxnSp macro="">
      <xdr:nvCxnSpPr>
        <xdr:cNvPr id="256" name="直線コネクタ 255">
          <a:extLst>
            <a:ext uri="{FF2B5EF4-FFF2-40B4-BE49-F238E27FC236}">
              <a16:creationId xmlns:a16="http://schemas.microsoft.com/office/drawing/2014/main" xmlns="" id="{00000000-0008-0000-0400-000000010000}"/>
            </a:ext>
          </a:extLst>
        </xdr:cNvPr>
        <xdr:cNvCxnSpPr/>
      </xdr:nvCxnSpPr>
      <xdr:spPr>
        <a:xfrm>
          <a:off x="13893800" y="9598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7" name="フローチャート : 判断 256">
          <a:extLst>
            <a:ext uri="{FF2B5EF4-FFF2-40B4-BE49-F238E27FC236}">
              <a16:creationId xmlns:a16="http://schemas.microsoft.com/office/drawing/2014/main" xmlns="" id="{00000000-0008-0000-0400-000001010000}"/>
            </a:ext>
          </a:extLst>
        </xdr:cNvPr>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82567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153670</xdr:rowOff>
    </xdr:from>
    <xdr:to>
      <xdr:col>20</xdr:col>
      <xdr:colOff>158750</xdr:colOff>
      <xdr:row>55</xdr:row>
      <xdr:rowOff>168910</xdr:rowOff>
    </xdr:to>
    <xdr:cxnSp macro="">
      <xdr:nvCxnSpPr>
        <xdr:cNvPr id="259" name="直線コネクタ 258">
          <a:extLst>
            <a:ext uri="{FF2B5EF4-FFF2-40B4-BE49-F238E27FC236}">
              <a16:creationId xmlns:a16="http://schemas.microsoft.com/office/drawing/2014/main" xmlns="" id="{00000000-0008-0000-0400-000003010000}"/>
            </a:ext>
          </a:extLst>
        </xdr:cNvPr>
        <xdr:cNvCxnSpPr/>
      </xdr:nvCxnSpPr>
      <xdr:spPr>
        <a:xfrm>
          <a:off x="13004800" y="9583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152400</xdr:rowOff>
    </xdr:from>
    <xdr:to>
      <xdr:col>20</xdr:col>
      <xdr:colOff>209550</xdr:colOff>
      <xdr:row>57</xdr:row>
      <xdr:rowOff>82550</xdr:rowOff>
    </xdr:to>
    <xdr:sp macro="" textlink="">
      <xdr:nvSpPr>
        <xdr:cNvPr id="260" name="フローチャート : 判断 259">
          <a:extLst>
            <a:ext uri="{FF2B5EF4-FFF2-40B4-BE49-F238E27FC236}">
              <a16:creationId xmlns:a16="http://schemas.microsoft.com/office/drawing/2014/main" xmlns="" id="{00000000-0008-0000-0400-000004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67327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62" name="フローチャート : 判断 261">
          <a:extLst>
            <a:ext uri="{FF2B5EF4-FFF2-40B4-BE49-F238E27FC236}">
              <a16:creationId xmlns:a16="http://schemas.microsoft.com/office/drawing/2014/main" xmlns="" id="{00000000-0008-0000-0400-000006010000}"/>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0</xdr:rowOff>
    </xdr:from>
    <xdr:to>
      <xdr:col>24</xdr:col>
      <xdr:colOff>82550</xdr:colOff>
      <xdr:row>56</xdr:row>
      <xdr:rowOff>101600</xdr:rowOff>
    </xdr:to>
    <xdr:sp macro="" textlink="">
      <xdr:nvSpPr>
        <xdr:cNvPr id="269" name="円/楕円 268">
          <a:extLst>
            <a:ext uri="{FF2B5EF4-FFF2-40B4-BE49-F238E27FC236}">
              <a16:creationId xmlns:a16="http://schemas.microsoft.com/office/drawing/2014/main" xmlns="" id="{00000000-0008-0000-0400-00000D010000}"/>
            </a:ext>
          </a:extLst>
        </xdr:cNvPr>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16527</xdr:rowOff>
    </xdr:from>
    <xdr:ext cx="762000" cy="259045"/>
    <xdr:sp macro="" textlink="">
      <xdr:nvSpPr>
        <xdr:cNvPr id="270" name="その他該当値テキスト">
          <a:extLst>
            <a:ext uri="{FF2B5EF4-FFF2-40B4-BE49-F238E27FC236}">
              <a16:creationId xmlns:a16="http://schemas.microsoft.com/office/drawing/2014/main" xmlns="" id="{00000000-0008-0000-0400-00000E010000}"/>
            </a:ext>
          </a:extLst>
        </xdr:cNvPr>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133350</xdr:rowOff>
    </xdr:from>
    <xdr:to>
      <xdr:col>22</xdr:col>
      <xdr:colOff>615950</xdr:colOff>
      <xdr:row>56</xdr:row>
      <xdr:rowOff>63500</xdr:rowOff>
    </xdr:to>
    <xdr:sp macro="" textlink="">
      <xdr:nvSpPr>
        <xdr:cNvPr id="271" name="円/楕円 270">
          <a:extLst>
            <a:ext uri="{FF2B5EF4-FFF2-40B4-BE49-F238E27FC236}">
              <a16:creationId xmlns:a16="http://schemas.microsoft.com/office/drawing/2014/main" xmlns="" id="{00000000-0008-0000-0400-00000F010000}"/>
            </a:ext>
          </a:extLst>
        </xdr:cNvPr>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163830</xdr:rowOff>
    </xdr:from>
    <xdr:to>
      <xdr:col>21</xdr:col>
      <xdr:colOff>412750</xdr:colOff>
      <xdr:row>56</xdr:row>
      <xdr:rowOff>93980</xdr:rowOff>
    </xdr:to>
    <xdr:sp macro="" textlink="">
      <xdr:nvSpPr>
        <xdr:cNvPr id="273" name="円/楕円 272">
          <a:extLst>
            <a:ext uri="{FF2B5EF4-FFF2-40B4-BE49-F238E27FC236}">
              <a16:creationId xmlns:a16="http://schemas.microsoft.com/office/drawing/2014/main" xmlns="" id="{00000000-0008-0000-0400-000011010000}"/>
            </a:ext>
          </a:extLst>
        </xdr:cNvPr>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104157</xdr:rowOff>
    </xdr:from>
    <xdr:ext cx="762000" cy="259045"/>
    <xdr:sp macro="" textlink="">
      <xdr:nvSpPr>
        <xdr:cNvPr id="274" name="テキスト ボックス 273">
          <a:extLst>
            <a:ext uri="{FF2B5EF4-FFF2-40B4-BE49-F238E27FC236}">
              <a16:creationId xmlns:a16="http://schemas.microsoft.com/office/drawing/2014/main" xmlns="" id="{00000000-0008-0000-0400-000012010000}"/>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118110</xdr:rowOff>
    </xdr:from>
    <xdr:to>
      <xdr:col>20</xdr:col>
      <xdr:colOff>209550</xdr:colOff>
      <xdr:row>56</xdr:row>
      <xdr:rowOff>48260</xdr:rowOff>
    </xdr:to>
    <xdr:sp macro="" textlink="">
      <xdr:nvSpPr>
        <xdr:cNvPr id="275" name="円/楕円 274">
          <a:extLst>
            <a:ext uri="{FF2B5EF4-FFF2-40B4-BE49-F238E27FC236}">
              <a16:creationId xmlns:a16="http://schemas.microsoft.com/office/drawing/2014/main" xmlns="" id="{00000000-0008-0000-0400-000013010000}"/>
            </a:ext>
          </a:extLst>
        </xdr:cNvPr>
        <xdr:cNvSpPr/>
      </xdr:nvSpPr>
      <xdr:spPr>
        <a:xfrm>
          <a:off x="13843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58437</xdr:rowOff>
    </xdr:from>
    <xdr:ext cx="762000" cy="259045"/>
    <xdr:sp macro="" textlink="">
      <xdr:nvSpPr>
        <xdr:cNvPr id="276" name="テキスト ボックス 275">
          <a:extLst>
            <a:ext uri="{FF2B5EF4-FFF2-40B4-BE49-F238E27FC236}">
              <a16:creationId xmlns:a16="http://schemas.microsoft.com/office/drawing/2014/main" xmlns="" id="{00000000-0008-0000-0400-000014010000}"/>
            </a:ext>
          </a:extLst>
        </xdr:cNvPr>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102870</xdr:rowOff>
    </xdr:from>
    <xdr:to>
      <xdr:col>19</xdr:col>
      <xdr:colOff>6350</xdr:colOff>
      <xdr:row>56</xdr:row>
      <xdr:rowOff>33020</xdr:rowOff>
    </xdr:to>
    <xdr:sp macro="" textlink="">
      <xdr:nvSpPr>
        <xdr:cNvPr id="277" name="円/楕円 276">
          <a:extLst>
            <a:ext uri="{FF2B5EF4-FFF2-40B4-BE49-F238E27FC236}">
              <a16:creationId xmlns:a16="http://schemas.microsoft.com/office/drawing/2014/main" xmlns="" id="{00000000-0008-0000-0400-000015010000}"/>
            </a:ext>
          </a:extLst>
        </xdr:cNvPr>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43197</xdr:rowOff>
    </xdr:from>
    <xdr:ext cx="762000" cy="259045"/>
    <xdr:sp macro="" textlink="">
      <xdr:nvSpPr>
        <xdr:cNvPr id="278" name="テキスト ボックス 277">
          <a:extLst>
            <a:ext uri="{FF2B5EF4-FFF2-40B4-BE49-F238E27FC236}">
              <a16:creationId xmlns:a16="http://schemas.microsoft.com/office/drawing/2014/main" xmlns="" id="{00000000-0008-0000-0400-000016010000}"/>
            </a:ext>
          </a:extLst>
        </xdr:cNvPr>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各種法人等への補助金・負担金については、交付開始後、大きな見直しが行われていないものもあるため、近年横ばい傾向にあるが、２８年度は医療センター事業会計補助金や紀南環境衛生施設事務組合（汚泥再生処理センター建設分）などが増となり、比率は前年度から０．３ポイント増加した。</a:t>
          </a:r>
        </a:p>
        <a:p>
          <a:r>
            <a:rPr kumimoji="1" lang="ja-JP" altLang="en-US" sz="1300">
              <a:latin typeface="ＭＳ Ｐゴシック"/>
            </a:rPr>
            <a:t>　今後は補助金・負担金の内容を調査し、効果の低い補助金、負担金の見直しや廃止を検討する。</a:t>
          </a:r>
        </a:p>
      </xdr:txBody>
    </xdr:sp>
    <xdr:clientData/>
  </xdr:twoCellAnchor>
  <xdr:oneCellAnchor>
    <xdr:from>
      <xdr:col>18</xdr:col>
      <xdr:colOff>44450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6" name="テキスト ボックス 295">
          <a:extLst>
            <a:ext uri="{FF2B5EF4-FFF2-40B4-BE49-F238E27FC236}">
              <a16:creationId xmlns:a16="http://schemas.microsoft.com/office/drawing/2014/main" xmlns=""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8" name="テキスト ボックス 297">
          <a:extLst>
            <a:ext uri="{FF2B5EF4-FFF2-40B4-BE49-F238E27FC236}">
              <a16:creationId xmlns:a16="http://schemas.microsoft.com/office/drawing/2014/main" xmlns=""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9" name="直線コネクタ 298">
          <a:extLst>
            <a:ext uri="{FF2B5EF4-FFF2-40B4-BE49-F238E27FC236}">
              <a16:creationId xmlns:a16="http://schemas.microsoft.com/office/drawing/2014/main" xmlns=""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0" name="テキスト ボックス 299">
          <a:extLst>
            <a:ext uri="{FF2B5EF4-FFF2-40B4-BE49-F238E27FC236}">
              <a16:creationId xmlns:a16="http://schemas.microsoft.com/office/drawing/2014/main" xmlns=""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a:extLst>
            <a:ext uri="{FF2B5EF4-FFF2-40B4-BE49-F238E27FC236}">
              <a16:creationId xmlns:a16="http://schemas.microsoft.com/office/drawing/2014/main" xmlns=""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a:extLst>
            <a:ext uri="{FF2B5EF4-FFF2-40B4-BE49-F238E27FC236}">
              <a16:creationId xmlns:a16="http://schemas.microsoft.com/office/drawing/2014/main" xmlns=""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133858</xdr:rowOff>
    </xdr:from>
    <xdr:to>
      <xdr:col>24</xdr:col>
      <xdr:colOff>31750</xdr:colOff>
      <xdr:row>39</xdr:row>
      <xdr:rowOff>74422</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flipV="1">
          <a:off x="16510000" y="5791708"/>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46499</xdr:rowOff>
    </xdr:from>
    <xdr:ext cx="762000" cy="259045"/>
    <xdr:sp macro="" textlink="">
      <xdr:nvSpPr>
        <xdr:cNvPr id="304" name="補助費等最小値テキスト">
          <a:extLst>
            <a:ext uri="{FF2B5EF4-FFF2-40B4-BE49-F238E27FC236}">
              <a16:creationId xmlns:a16="http://schemas.microsoft.com/office/drawing/2014/main" xmlns="" id="{00000000-0008-0000-0400-000030010000}"/>
            </a:ext>
          </a:extLst>
        </xdr:cNvPr>
        <xdr:cNvSpPr txBox="1"/>
      </xdr:nvSpPr>
      <xdr:spPr>
        <a:xfrm>
          <a:off x="16598900" y="673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39</xdr:row>
      <xdr:rowOff>74422</xdr:rowOff>
    </xdr:from>
    <xdr:to>
      <xdr:col>24</xdr:col>
      <xdr:colOff>120650</xdr:colOff>
      <xdr:row>39</xdr:row>
      <xdr:rowOff>74422</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a:off x="16421100" y="676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48785</xdr:rowOff>
    </xdr:from>
    <xdr:ext cx="762000" cy="259045"/>
    <xdr:sp macro="" textlink="">
      <xdr:nvSpPr>
        <xdr:cNvPr id="306" name="補助費等最大値テキスト">
          <a:extLst>
            <a:ext uri="{FF2B5EF4-FFF2-40B4-BE49-F238E27FC236}">
              <a16:creationId xmlns:a16="http://schemas.microsoft.com/office/drawing/2014/main" xmlns="" id="{00000000-0008-0000-0400-000032010000}"/>
            </a:ext>
          </a:extLst>
        </xdr:cNvPr>
        <xdr:cNvSpPr txBox="1"/>
      </xdr:nvSpPr>
      <xdr:spPr>
        <a:xfrm>
          <a:off x="16598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33</xdr:row>
      <xdr:rowOff>133858</xdr:rowOff>
    </xdr:from>
    <xdr:to>
      <xdr:col>24</xdr:col>
      <xdr:colOff>120650</xdr:colOff>
      <xdr:row>33</xdr:row>
      <xdr:rowOff>133858</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a:off x="16421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44704</xdr:rowOff>
    </xdr:from>
    <xdr:to>
      <xdr:col>24</xdr:col>
      <xdr:colOff>31750</xdr:colOff>
      <xdr:row>36</xdr:row>
      <xdr:rowOff>58420</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5671800" y="62169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164863</xdr:rowOff>
    </xdr:from>
    <xdr:ext cx="762000" cy="259045"/>
    <xdr:sp macro="" textlink="">
      <xdr:nvSpPr>
        <xdr:cNvPr id="309" name="補助費等平均値テキスト">
          <a:extLst>
            <a:ext uri="{FF2B5EF4-FFF2-40B4-BE49-F238E27FC236}">
              <a16:creationId xmlns:a16="http://schemas.microsoft.com/office/drawing/2014/main" xmlns="" id="{00000000-0008-0000-0400-000035010000}"/>
            </a:ext>
          </a:extLst>
        </xdr:cNvPr>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10" name="フローチャート : 判断 309">
          <a:extLst>
            <a:ext uri="{FF2B5EF4-FFF2-40B4-BE49-F238E27FC236}">
              <a16:creationId xmlns:a16="http://schemas.microsoft.com/office/drawing/2014/main" xmlns="" id="{00000000-0008-0000-0400-000036010000}"/>
            </a:ext>
          </a:extLst>
        </xdr:cNvPr>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44704</xdr:rowOff>
    </xdr:from>
    <xdr:to>
      <xdr:col>22</xdr:col>
      <xdr:colOff>565150</xdr:colOff>
      <xdr:row>36</xdr:row>
      <xdr:rowOff>58420</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flipV="1">
          <a:off x="14782800" y="62169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21336</xdr:rowOff>
    </xdr:from>
    <xdr:to>
      <xdr:col>22</xdr:col>
      <xdr:colOff>615950</xdr:colOff>
      <xdr:row>36</xdr:row>
      <xdr:rowOff>122936</xdr:rowOff>
    </xdr:to>
    <xdr:sp macro="" textlink="">
      <xdr:nvSpPr>
        <xdr:cNvPr id="312" name="フローチャート : 判断 311">
          <a:extLst>
            <a:ext uri="{FF2B5EF4-FFF2-40B4-BE49-F238E27FC236}">
              <a16:creationId xmlns:a16="http://schemas.microsoft.com/office/drawing/2014/main" xmlns="" id="{00000000-0008-0000-0400-000038010000}"/>
            </a:ext>
          </a:extLst>
        </xdr:cNvPr>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107713</xdr:rowOff>
    </xdr:from>
    <xdr:ext cx="7366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49276</xdr:rowOff>
    </xdr:from>
    <xdr:to>
      <xdr:col>21</xdr:col>
      <xdr:colOff>361950</xdr:colOff>
      <xdr:row>36</xdr:row>
      <xdr:rowOff>58420</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a:off x="13893800" y="6221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5" name="フローチャート : 判断 314">
          <a:extLst>
            <a:ext uri="{FF2B5EF4-FFF2-40B4-BE49-F238E27FC236}">
              <a16:creationId xmlns:a16="http://schemas.microsoft.com/office/drawing/2014/main" xmlns="" id="{00000000-0008-0000-0400-00003B010000}"/>
            </a:ext>
          </a:extLst>
        </xdr:cNvPr>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49276</xdr:rowOff>
    </xdr:from>
    <xdr:to>
      <xdr:col>20</xdr:col>
      <xdr:colOff>158750</xdr:colOff>
      <xdr:row>36</xdr:row>
      <xdr:rowOff>58420</xdr:rowOff>
    </xdr:to>
    <xdr:cxnSp macro="">
      <xdr:nvCxnSpPr>
        <xdr:cNvPr id="317" name="直線コネクタ 316">
          <a:extLst>
            <a:ext uri="{FF2B5EF4-FFF2-40B4-BE49-F238E27FC236}">
              <a16:creationId xmlns:a16="http://schemas.microsoft.com/office/drawing/2014/main" xmlns="" id="{00000000-0008-0000-0400-00003D010000}"/>
            </a:ext>
          </a:extLst>
        </xdr:cNvPr>
        <xdr:cNvCxnSpPr/>
      </xdr:nvCxnSpPr>
      <xdr:spPr>
        <a:xfrm flipV="1">
          <a:off x="13004800" y="6221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18" name="フローチャート : 判断 317">
          <a:extLst>
            <a:ext uri="{FF2B5EF4-FFF2-40B4-BE49-F238E27FC236}">
              <a16:creationId xmlns:a16="http://schemas.microsoft.com/office/drawing/2014/main" xmlns="" id="{00000000-0008-0000-0400-00003E010000}"/>
            </a:ext>
          </a:extLst>
        </xdr:cNvPr>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0" name="フローチャート : 判断 319">
          <a:extLst>
            <a:ext uri="{FF2B5EF4-FFF2-40B4-BE49-F238E27FC236}">
              <a16:creationId xmlns:a16="http://schemas.microsoft.com/office/drawing/2014/main" xmlns="" id="{00000000-0008-0000-0400-000040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7620</xdr:rowOff>
    </xdr:from>
    <xdr:to>
      <xdr:col>24</xdr:col>
      <xdr:colOff>82550</xdr:colOff>
      <xdr:row>36</xdr:row>
      <xdr:rowOff>109220</xdr:rowOff>
    </xdr:to>
    <xdr:sp macro="" textlink="">
      <xdr:nvSpPr>
        <xdr:cNvPr id="327" name="円/楕円 326">
          <a:extLst>
            <a:ext uri="{FF2B5EF4-FFF2-40B4-BE49-F238E27FC236}">
              <a16:creationId xmlns:a16="http://schemas.microsoft.com/office/drawing/2014/main" xmlns="" id="{00000000-0008-0000-0400-000047010000}"/>
            </a:ext>
          </a:extLst>
        </xdr:cNvPr>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24147</xdr:rowOff>
    </xdr:from>
    <xdr:ext cx="762000" cy="259045"/>
    <xdr:sp macro="" textlink="">
      <xdr:nvSpPr>
        <xdr:cNvPr id="328" name="補助費等該当値テキスト">
          <a:extLst>
            <a:ext uri="{FF2B5EF4-FFF2-40B4-BE49-F238E27FC236}">
              <a16:creationId xmlns:a16="http://schemas.microsoft.com/office/drawing/2014/main" xmlns="" id="{00000000-0008-0000-0400-000048010000}"/>
            </a:ext>
          </a:extLst>
        </xdr:cNvPr>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165354</xdr:rowOff>
    </xdr:from>
    <xdr:to>
      <xdr:col>22</xdr:col>
      <xdr:colOff>615950</xdr:colOff>
      <xdr:row>36</xdr:row>
      <xdr:rowOff>95504</xdr:rowOff>
    </xdr:to>
    <xdr:sp macro="" textlink="">
      <xdr:nvSpPr>
        <xdr:cNvPr id="329" name="円/楕円 328">
          <a:extLst>
            <a:ext uri="{FF2B5EF4-FFF2-40B4-BE49-F238E27FC236}">
              <a16:creationId xmlns:a16="http://schemas.microsoft.com/office/drawing/2014/main" xmlns="" id="{00000000-0008-0000-0400-000049010000}"/>
            </a:ext>
          </a:extLst>
        </xdr:cNvPr>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105681</xdr:rowOff>
    </xdr:from>
    <xdr:ext cx="7366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7620</xdr:rowOff>
    </xdr:from>
    <xdr:to>
      <xdr:col>21</xdr:col>
      <xdr:colOff>412750</xdr:colOff>
      <xdr:row>36</xdr:row>
      <xdr:rowOff>109220</xdr:rowOff>
    </xdr:to>
    <xdr:sp macro="" textlink="">
      <xdr:nvSpPr>
        <xdr:cNvPr id="331" name="円/楕円 330">
          <a:extLst>
            <a:ext uri="{FF2B5EF4-FFF2-40B4-BE49-F238E27FC236}">
              <a16:creationId xmlns:a16="http://schemas.microsoft.com/office/drawing/2014/main" xmlns="" id="{00000000-0008-0000-0400-00004B010000}"/>
            </a:ext>
          </a:extLst>
        </xdr:cNvPr>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119397</xdr:rowOff>
    </xdr:from>
    <xdr:ext cx="762000" cy="259045"/>
    <xdr:sp macro="" textlink="">
      <xdr:nvSpPr>
        <xdr:cNvPr id="332" name="テキスト ボックス 331">
          <a:extLst>
            <a:ext uri="{FF2B5EF4-FFF2-40B4-BE49-F238E27FC236}">
              <a16:creationId xmlns:a16="http://schemas.microsoft.com/office/drawing/2014/main" xmlns="" id="{00000000-0008-0000-0400-00004C010000}"/>
            </a:ext>
          </a:extLst>
        </xdr:cNvPr>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169926</xdr:rowOff>
    </xdr:from>
    <xdr:to>
      <xdr:col>20</xdr:col>
      <xdr:colOff>209550</xdr:colOff>
      <xdr:row>36</xdr:row>
      <xdr:rowOff>100076</xdr:rowOff>
    </xdr:to>
    <xdr:sp macro="" textlink="">
      <xdr:nvSpPr>
        <xdr:cNvPr id="333" name="円/楕円 332">
          <a:extLst>
            <a:ext uri="{FF2B5EF4-FFF2-40B4-BE49-F238E27FC236}">
              <a16:creationId xmlns:a16="http://schemas.microsoft.com/office/drawing/2014/main" xmlns="" id="{00000000-0008-0000-0400-00004D010000}"/>
            </a:ext>
          </a:extLst>
        </xdr:cNvPr>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34" name="テキスト ボックス 333">
          <a:extLst>
            <a:ext uri="{FF2B5EF4-FFF2-40B4-BE49-F238E27FC236}">
              <a16:creationId xmlns:a16="http://schemas.microsoft.com/office/drawing/2014/main" xmlns="" id="{00000000-0008-0000-0400-00004E010000}"/>
            </a:ext>
          </a:extLst>
        </xdr:cNvPr>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35" name="円/楕円 334">
          <a:extLst>
            <a:ext uri="{FF2B5EF4-FFF2-40B4-BE49-F238E27FC236}">
              <a16:creationId xmlns:a16="http://schemas.microsoft.com/office/drawing/2014/main" xmlns="" id="{00000000-0008-0000-0400-00004F010000}"/>
            </a:ext>
          </a:extLst>
        </xdr:cNvPr>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93997</xdr:rowOff>
    </xdr:from>
    <xdr:ext cx="762000" cy="259045"/>
    <xdr:sp macro="" textlink="">
      <xdr:nvSpPr>
        <xdr:cNvPr id="336" name="テキスト ボックス 335">
          <a:extLst>
            <a:ext uri="{FF2B5EF4-FFF2-40B4-BE49-F238E27FC236}">
              <a16:creationId xmlns:a16="http://schemas.microsoft.com/office/drawing/2014/main" xmlns="" id="{00000000-0008-0000-0400-000050010000}"/>
            </a:ext>
          </a:extLst>
        </xdr:cNvPr>
        <xdr:cNvSpPr txBox="1"/>
      </xdr:nvSpPr>
      <xdr:spPr>
        <a:xfrm>
          <a:off x="12623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公債費は、統合小学校建設などにより平成２４年に借入を行った過疎対策事業債の元金償還開始や平成２５年借入の臨時財政対策債や</a:t>
          </a:r>
          <a:r>
            <a:rPr kumimoji="1" lang="ja-JP" altLang="ja-JP" sz="1100">
              <a:solidFill>
                <a:schemeClr val="dk1"/>
              </a:solidFill>
              <a:effectLst/>
              <a:latin typeface="+mn-lt"/>
              <a:ea typeface="+mn-ea"/>
              <a:cs typeface="+mn-cs"/>
            </a:rPr>
            <a:t>退職手当債</a:t>
          </a:r>
          <a:r>
            <a:rPr kumimoji="1" lang="ja-JP" altLang="en-US" sz="1100">
              <a:solidFill>
                <a:schemeClr val="dk1"/>
              </a:solidFill>
              <a:effectLst/>
              <a:latin typeface="+mn-lt"/>
              <a:ea typeface="+mn-ea"/>
              <a:cs typeface="+mn-cs"/>
            </a:rPr>
            <a:t>等</a:t>
          </a:r>
          <a:r>
            <a:rPr kumimoji="1" lang="ja-JP" altLang="en-US" sz="1100">
              <a:latin typeface="ＭＳ Ｐゴシック"/>
            </a:rPr>
            <a:t>の元金償還開始、平成１７年度の臨時財政対策債の利率見直しなどにより、３．６ポイント増となった。今後は、クリーンセンター建設のため平成１４年度に借入れた一般廃棄物処理事業債の償還終了などにより減少が見込まれるが、その後は庁舎建設事業等の大型事業に伴い、公債費の増加が予想されるため、事業の優先順位付け等絞り込みを徹底し、国費等の財源確保を第一に、地方債を活用する際は財政措置の有利な地方債の活用を行うなど、公債費増加の抑制に努める。</a:t>
          </a:r>
        </a:p>
      </xdr:txBody>
    </xdr:sp>
    <xdr:clientData/>
  </xdr:twoCellAnchor>
  <xdr:oneCellAnchor>
    <xdr:from>
      <xdr:col>1</xdr:col>
      <xdr:colOff>28575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a:extLst>
            <a:ext uri="{FF2B5EF4-FFF2-40B4-BE49-F238E27FC236}">
              <a16:creationId xmlns:a16="http://schemas.microsoft.com/office/drawing/2014/main" xmlns=""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a:extLst>
            <a:ext uri="{FF2B5EF4-FFF2-40B4-BE49-F238E27FC236}">
              <a16:creationId xmlns:a16="http://schemas.microsoft.com/office/drawing/2014/main" xmlns=""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a:extLst>
            <a:ext uri="{FF2B5EF4-FFF2-40B4-BE49-F238E27FC236}">
              <a16:creationId xmlns:a16="http://schemas.microsoft.com/office/drawing/2014/main" xmlns=""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a:extLst>
            <a:ext uri="{FF2B5EF4-FFF2-40B4-BE49-F238E27FC236}">
              <a16:creationId xmlns:a16="http://schemas.microsoft.com/office/drawing/2014/main" xmlns=""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a:extLst>
            <a:ext uri="{FF2B5EF4-FFF2-40B4-BE49-F238E27FC236}">
              <a16:creationId xmlns:a16="http://schemas.microsoft.com/office/drawing/2014/main" xmlns=""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a:extLst>
            <a:ext uri="{FF2B5EF4-FFF2-40B4-BE49-F238E27FC236}">
              <a16:creationId xmlns:a16="http://schemas.microsoft.com/office/drawing/2014/main" xmlns="" id="{00000000-0008-0000-0400-00006A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a:extLst>
            <a:ext uri="{FF2B5EF4-FFF2-40B4-BE49-F238E27FC236}">
              <a16:creationId xmlns:a16="http://schemas.microsoft.com/office/drawing/2014/main" xmlns=""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54611</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flipV="1">
          <a:off x="4826000" y="12539980"/>
          <a:ext cx="0" cy="140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26688</xdr:rowOff>
    </xdr:from>
    <xdr:ext cx="762000" cy="259045"/>
    <xdr:sp macro="" textlink="">
      <xdr:nvSpPr>
        <xdr:cNvPr id="365" name="公債費最小値テキスト">
          <a:extLst>
            <a:ext uri="{FF2B5EF4-FFF2-40B4-BE49-F238E27FC236}">
              <a16:creationId xmlns:a16="http://schemas.microsoft.com/office/drawing/2014/main" xmlns="" id="{00000000-0008-0000-0400-00006D010000}"/>
            </a:ext>
          </a:extLst>
        </xdr:cNvPr>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81</xdr:row>
      <xdr:rowOff>54611</xdr:rowOff>
    </xdr:from>
    <xdr:to>
      <xdr:col>7</xdr:col>
      <xdr:colOff>104775</xdr:colOff>
      <xdr:row>81</xdr:row>
      <xdr:rowOff>54611</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67" name="公債費最大値テキスト">
          <a:extLst>
            <a:ext uri="{FF2B5EF4-FFF2-40B4-BE49-F238E27FC236}">
              <a16:creationId xmlns:a16="http://schemas.microsoft.com/office/drawing/2014/main" xmlns="" id="{00000000-0008-0000-0400-00006F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54611</xdr:rowOff>
    </xdr:from>
    <xdr:to>
      <xdr:col>7</xdr:col>
      <xdr:colOff>15875</xdr:colOff>
      <xdr:row>80</xdr:row>
      <xdr:rowOff>157480</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3987800" y="13599161"/>
          <a:ext cx="8382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77487</xdr:rowOff>
    </xdr:from>
    <xdr:ext cx="762000" cy="259045"/>
    <xdr:sp macro="" textlink="">
      <xdr:nvSpPr>
        <xdr:cNvPr id="370" name="公債費平均値テキスト">
          <a:extLst>
            <a:ext uri="{FF2B5EF4-FFF2-40B4-BE49-F238E27FC236}">
              <a16:creationId xmlns:a16="http://schemas.microsoft.com/office/drawing/2014/main" xmlns="" id="{00000000-0008-0000-0400-000072010000}"/>
            </a:ext>
          </a:extLst>
        </xdr:cNvPr>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60961</xdr:rowOff>
    </xdr:from>
    <xdr:to>
      <xdr:col>7</xdr:col>
      <xdr:colOff>66675</xdr:colOff>
      <xdr:row>76</xdr:row>
      <xdr:rowOff>162561</xdr:rowOff>
    </xdr:to>
    <xdr:sp macro="" textlink="">
      <xdr:nvSpPr>
        <xdr:cNvPr id="371" name="フローチャート : 判断 370">
          <a:extLst>
            <a:ext uri="{FF2B5EF4-FFF2-40B4-BE49-F238E27FC236}">
              <a16:creationId xmlns:a16="http://schemas.microsoft.com/office/drawing/2014/main" xmlns="" id="{00000000-0008-0000-0400-000073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46989</xdr:rowOff>
    </xdr:from>
    <xdr:to>
      <xdr:col>5</xdr:col>
      <xdr:colOff>549275</xdr:colOff>
      <xdr:row>79</xdr:row>
      <xdr:rowOff>54611</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a:off x="3098800" y="135915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133350</xdr:rowOff>
    </xdr:from>
    <xdr:to>
      <xdr:col>5</xdr:col>
      <xdr:colOff>600075</xdr:colOff>
      <xdr:row>76</xdr:row>
      <xdr:rowOff>63500</xdr:rowOff>
    </xdr:to>
    <xdr:sp macro="" textlink="">
      <xdr:nvSpPr>
        <xdr:cNvPr id="373" name="フローチャート : 判断 372">
          <a:extLst>
            <a:ext uri="{FF2B5EF4-FFF2-40B4-BE49-F238E27FC236}">
              <a16:creationId xmlns:a16="http://schemas.microsoft.com/office/drawing/2014/main" xmlns="" id="{00000000-0008-0000-0400-000075010000}"/>
            </a:ext>
          </a:extLst>
        </xdr:cNvPr>
        <xdr:cNvSpPr/>
      </xdr:nvSpPr>
      <xdr:spPr>
        <a:xfrm>
          <a:off x="3937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73677</xdr:rowOff>
    </xdr:from>
    <xdr:ext cx="7366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142239</xdr:rowOff>
    </xdr:from>
    <xdr:to>
      <xdr:col>4</xdr:col>
      <xdr:colOff>346075</xdr:colOff>
      <xdr:row>79</xdr:row>
      <xdr:rowOff>46989</xdr:rowOff>
    </xdr:to>
    <xdr:cxnSp macro="">
      <xdr:nvCxnSpPr>
        <xdr:cNvPr id="375" name="直線コネクタ 374">
          <a:extLst>
            <a:ext uri="{FF2B5EF4-FFF2-40B4-BE49-F238E27FC236}">
              <a16:creationId xmlns:a16="http://schemas.microsoft.com/office/drawing/2014/main" xmlns="" id="{00000000-0008-0000-0400-000077010000}"/>
            </a:ext>
          </a:extLst>
        </xdr:cNvPr>
        <xdr:cNvCxnSpPr/>
      </xdr:nvCxnSpPr>
      <xdr:spPr>
        <a:xfrm>
          <a:off x="2209800" y="135153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167639</xdr:rowOff>
    </xdr:from>
    <xdr:to>
      <xdr:col>4</xdr:col>
      <xdr:colOff>396875</xdr:colOff>
      <xdr:row>77</xdr:row>
      <xdr:rowOff>97789</xdr:rowOff>
    </xdr:to>
    <xdr:sp macro="" textlink="">
      <xdr:nvSpPr>
        <xdr:cNvPr id="376" name="フローチャート : 判断 375">
          <a:extLst>
            <a:ext uri="{FF2B5EF4-FFF2-40B4-BE49-F238E27FC236}">
              <a16:creationId xmlns:a16="http://schemas.microsoft.com/office/drawing/2014/main" xmlns="" id="{00000000-0008-0000-0400-000078010000}"/>
            </a:ext>
          </a:extLst>
        </xdr:cNvPr>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107966</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161289</xdr:rowOff>
    </xdr:from>
    <xdr:to>
      <xdr:col>3</xdr:col>
      <xdr:colOff>142875</xdr:colOff>
      <xdr:row>78</xdr:row>
      <xdr:rowOff>142239</xdr:rowOff>
    </xdr:to>
    <xdr:cxnSp macro="">
      <xdr:nvCxnSpPr>
        <xdr:cNvPr id="378" name="直線コネクタ 377">
          <a:extLst>
            <a:ext uri="{FF2B5EF4-FFF2-40B4-BE49-F238E27FC236}">
              <a16:creationId xmlns:a16="http://schemas.microsoft.com/office/drawing/2014/main" xmlns="" id="{00000000-0008-0000-0400-00007A010000}"/>
            </a:ext>
          </a:extLst>
        </xdr:cNvPr>
        <xdr:cNvCxnSpPr/>
      </xdr:nvCxnSpPr>
      <xdr:spPr>
        <a:xfrm>
          <a:off x="1320800" y="1336293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3811</xdr:rowOff>
    </xdr:from>
    <xdr:to>
      <xdr:col>3</xdr:col>
      <xdr:colOff>193675</xdr:colOff>
      <xdr:row>77</xdr:row>
      <xdr:rowOff>105411</xdr:rowOff>
    </xdr:to>
    <xdr:sp macro="" textlink="">
      <xdr:nvSpPr>
        <xdr:cNvPr id="379" name="フローチャート : 判断 378">
          <a:extLst>
            <a:ext uri="{FF2B5EF4-FFF2-40B4-BE49-F238E27FC236}">
              <a16:creationId xmlns:a16="http://schemas.microsoft.com/office/drawing/2014/main" xmlns="" id="{00000000-0008-0000-0400-00007B010000}"/>
            </a:ext>
          </a:extLst>
        </xdr:cNvPr>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115588</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1828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81" name="フローチャート : 判断 380">
          <a:extLst>
            <a:ext uri="{FF2B5EF4-FFF2-40B4-BE49-F238E27FC236}">
              <a16:creationId xmlns:a16="http://schemas.microsoft.com/office/drawing/2014/main" xmlns="" id="{00000000-0008-0000-0400-00007D010000}"/>
            </a:ext>
          </a:extLst>
        </xdr:cNvPr>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146066</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80</xdr:row>
      <xdr:rowOff>106680</xdr:rowOff>
    </xdr:from>
    <xdr:to>
      <xdr:col>7</xdr:col>
      <xdr:colOff>66675</xdr:colOff>
      <xdr:row>81</xdr:row>
      <xdr:rowOff>36830</xdr:rowOff>
    </xdr:to>
    <xdr:sp macro="" textlink="">
      <xdr:nvSpPr>
        <xdr:cNvPr id="388" name="円/楕円 387">
          <a:extLst>
            <a:ext uri="{FF2B5EF4-FFF2-40B4-BE49-F238E27FC236}">
              <a16:creationId xmlns:a16="http://schemas.microsoft.com/office/drawing/2014/main" xmlns="" id="{00000000-0008-0000-0400-000084010000}"/>
            </a:ext>
          </a:extLst>
        </xdr:cNvPr>
        <xdr:cNvSpPr/>
      </xdr:nvSpPr>
      <xdr:spPr>
        <a:xfrm>
          <a:off x="47752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15257</xdr:rowOff>
    </xdr:from>
    <xdr:ext cx="762000" cy="259045"/>
    <xdr:sp macro="" textlink="">
      <xdr:nvSpPr>
        <xdr:cNvPr id="389" name="公債費該当値テキスト">
          <a:extLst>
            <a:ext uri="{FF2B5EF4-FFF2-40B4-BE49-F238E27FC236}">
              <a16:creationId xmlns:a16="http://schemas.microsoft.com/office/drawing/2014/main" xmlns="" id="{00000000-0008-0000-0400-000085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3811</xdr:rowOff>
    </xdr:from>
    <xdr:to>
      <xdr:col>5</xdr:col>
      <xdr:colOff>600075</xdr:colOff>
      <xdr:row>79</xdr:row>
      <xdr:rowOff>105411</xdr:rowOff>
    </xdr:to>
    <xdr:sp macro="" textlink="">
      <xdr:nvSpPr>
        <xdr:cNvPr id="390" name="円/楕円 389">
          <a:extLst>
            <a:ext uri="{FF2B5EF4-FFF2-40B4-BE49-F238E27FC236}">
              <a16:creationId xmlns:a16="http://schemas.microsoft.com/office/drawing/2014/main" xmlns="" id="{00000000-0008-0000-0400-000086010000}"/>
            </a:ext>
          </a:extLst>
        </xdr:cNvPr>
        <xdr:cNvSpPr/>
      </xdr:nvSpPr>
      <xdr:spPr>
        <a:xfrm>
          <a:off x="3937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90188</xdr:rowOff>
    </xdr:from>
    <xdr:ext cx="7366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3606800" y="13634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167639</xdr:rowOff>
    </xdr:from>
    <xdr:to>
      <xdr:col>4</xdr:col>
      <xdr:colOff>396875</xdr:colOff>
      <xdr:row>79</xdr:row>
      <xdr:rowOff>97789</xdr:rowOff>
    </xdr:to>
    <xdr:sp macro="" textlink="">
      <xdr:nvSpPr>
        <xdr:cNvPr id="392" name="円/楕円 391">
          <a:extLst>
            <a:ext uri="{FF2B5EF4-FFF2-40B4-BE49-F238E27FC236}">
              <a16:creationId xmlns:a16="http://schemas.microsoft.com/office/drawing/2014/main" xmlns="" id="{00000000-0008-0000-0400-000088010000}"/>
            </a:ext>
          </a:extLst>
        </xdr:cNvPr>
        <xdr:cNvSpPr/>
      </xdr:nvSpPr>
      <xdr:spPr>
        <a:xfrm>
          <a:off x="3048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82566</xdr:rowOff>
    </xdr:from>
    <xdr:ext cx="7620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2717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91439</xdr:rowOff>
    </xdr:from>
    <xdr:to>
      <xdr:col>3</xdr:col>
      <xdr:colOff>193675</xdr:colOff>
      <xdr:row>79</xdr:row>
      <xdr:rowOff>21589</xdr:rowOff>
    </xdr:to>
    <xdr:sp macro="" textlink="">
      <xdr:nvSpPr>
        <xdr:cNvPr id="394" name="円/楕円 393">
          <a:extLst>
            <a:ext uri="{FF2B5EF4-FFF2-40B4-BE49-F238E27FC236}">
              <a16:creationId xmlns:a16="http://schemas.microsoft.com/office/drawing/2014/main" xmlns="" id="{00000000-0008-0000-0400-00008A010000}"/>
            </a:ext>
          </a:extLst>
        </xdr:cNvPr>
        <xdr:cNvSpPr/>
      </xdr:nvSpPr>
      <xdr:spPr>
        <a:xfrm>
          <a:off x="2159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6366</xdr:rowOff>
    </xdr:from>
    <xdr:ext cx="762000" cy="259045"/>
    <xdr:sp macro="" textlink="">
      <xdr:nvSpPr>
        <xdr:cNvPr id="395" name="テキスト ボックス 394">
          <a:extLst>
            <a:ext uri="{FF2B5EF4-FFF2-40B4-BE49-F238E27FC236}">
              <a16:creationId xmlns:a16="http://schemas.microsoft.com/office/drawing/2014/main" xmlns="" id="{00000000-0008-0000-0400-00008B010000}"/>
            </a:ext>
          </a:extLst>
        </xdr:cNvPr>
        <xdr:cNvSpPr txBox="1"/>
      </xdr:nvSpPr>
      <xdr:spPr>
        <a:xfrm>
          <a:off x="1828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96" name="円/楕円 395">
          <a:extLst>
            <a:ext uri="{FF2B5EF4-FFF2-40B4-BE49-F238E27FC236}">
              <a16:creationId xmlns:a16="http://schemas.microsoft.com/office/drawing/2014/main" xmlns="" id="{00000000-0008-0000-0400-00008C010000}"/>
            </a:ext>
          </a:extLst>
        </xdr:cNvPr>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公債費以外の比率については類似団体平均を下回ったが、物件費や扶助費の比率は高い状態が続いているため、今後も収入の確保や経常経費の削減などに取り組む必要がある。</a:t>
          </a:r>
        </a:p>
      </xdr:txBody>
    </xdr:sp>
    <xdr:clientData/>
  </xdr:twoCellAnchor>
  <xdr:oneCellAnchor>
    <xdr:from>
      <xdr:col>18</xdr:col>
      <xdr:colOff>44450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a:extLst>
            <a:ext uri="{FF2B5EF4-FFF2-40B4-BE49-F238E27FC236}">
              <a16:creationId xmlns:a16="http://schemas.microsoft.com/office/drawing/2014/main" xmlns=""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a:extLst>
            <a:ext uri="{FF2B5EF4-FFF2-40B4-BE49-F238E27FC236}">
              <a16:creationId xmlns:a16="http://schemas.microsoft.com/office/drawing/2014/main" xmlns=""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73661</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flipV="1">
          <a:off x="16510000" y="12768580"/>
          <a:ext cx="0" cy="1192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45738</xdr:rowOff>
    </xdr:from>
    <xdr:ext cx="762000" cy="259045"/>
    <xdr:sp macro="" textlink="">
      <xdr:nvSpPr>
        <xdr:cNvPr id="426" name="公債費以外最小値テキスト">
          <a:extLst>
            <a:ext uri="{FF2B5EF4-FFF2-40B4-BE49-F238E27FC236}">
              <a16:creationId xmlns:a16="http://schemas.microsoft.com/office/drawing/2014/main" xmlns="" id="{00000000-0008-0000-0400-0000AA010000}"/>
            </a:ext>
          </a:extLst>
        </xdr:cNvPr>
        <xdr:cNvSpPr txBox="1"/>
      </xdr:nvSpPr>
      <xdr:spPr>
        <a:xfrm>
          <a:off x="16598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23</xdr:col>
      <xdr:colOff>628650</xdr:colOff>
      <xdr:row>81</xdr:row>
      <xdr:rowOff>73661</xdr:rowOff>
    </xdr:from>
    <xdr:to>
      <xdr:col>24</xdr:col>
      <xdr:colOff>120650</xdr:colOff>
      <xdr:row>81</xdr:row>
      <xdr:rowOff>73661</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6421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a:extLst>
            <a:ext uri="{FF2B5EF4-FFF2-40B4-BE49-F238E27FC236}">
              <a16:creationId xmlns:a16="http://schemas.microsoft.com/office/drawing/2014/main" xmlns="" id="{00000000-0008-0000-0400-0000AC010000}"/>
            </a:ext>
          </a:extLst>
        </xdr:cNvPr>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153670</xdr:rowOff>
    </xdr:from>
    <xdr:to>
      <xdr:col>24</xdr:col>
      <xdr:colOff>31750</xdr:colOff>
      <xdr:row>77</xdr:row>
      <xdr:rowOff>157480</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a:off x="15671800" y="133553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151147</xdr:rowOff>
    </xdr:from>
    <xdr:ext cx="762000" cy="259045"/>
    <xdr:sp macro="" textlink="">
      <xdr:nvSpPr>
        <xdr:cNvPr id="431" name="公債費以外平均値テキスト">
          <a:extLst>
            <a:ext uri="{FF2B5EF4-FFF2-40B4-BE49-F238E27FC236}">
              <a16:creationId xmlns:a16="http://schemas.microsoft.com/office/drawing/2014/main" xmlns="" id="{00000000-0008-0000-0400-0000AF010000}"/>
            </a:ext>
          </a:extLst>
        </xdr:cNvPr>
        <xdr:cNvSpPr txBox="1"/>
      </xdr:nvSpPr>
      <xdr:spPr>
        <a:xfrm>
          <a:off x="16598900" y="1335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32" name="フローチャート : 判断 431">
          <a:extLst>
            <a:ext uri="{FF2B5EF4-FFF2-40B4-BE49-F238E27FC236}">
              <a16:creationId xmlns:a16="http://schemas.microsoft.com/office/drawing/2014/main" xmlns="" id="{00000000-0008-0000-0400-0000B0010000}"/>
            </a:ext>
          </a:extLst>
        </xdr:cNvPr>
        <xdr:cNvSpPr/>
      </xdr:nvSpPr>
      <xdr:spPr>
        <a:xfrm>
          <a:off x="16459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153670</xdr:rowOff>
    </xdr:from>
    <xdr:to>
      <xdr:col>22</xdr:col>
      <xdr:colOff>565150</xdr:colOff>
      <xdr:row>78</xdr:row>
      <xdr:rowOff>85089</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flipV="1">
          <a:off x="14782800" y="1335532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148589</xdr:rowOff>
    </xdr:from>
    <xdr:to>
      <xdr:col>22</xdr:col>
      <xdr:colOff>615950</xdr:colOff>
      <xdr:row>78</xdr:row>
      <xdr:rowOff>78739</xdr:rowOff>
    </xdr:to>
    <xdr:sp macro="" textlink="">
      <xdr:nvSpPr>
        <xdr:cNvPr id="434" name="フローチャート : 判断 433">
          <a:extLst>
            <a:ext uri="{FF2B5EF4-FFF2-40B4-BE49-F238E27FC236}">
              <a16:creationId xmlns:a16="http://schemas.microsoft.com/office/drawing/2014/main" xmlns="" id="{00000000-0008-0000-0400-0000B2010000}"/>
            </a:ext>
          </a:extLst>
        </xdr:cNvPr>
        <xdr:cNvSpPr/>
      </xdr:nvSpPr>
      <xdr:spPr>
        <a:xfrm>
          <a:off x="15621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63516</xdr:rowOff>
    </xdr:from>
    <xdr:ext cx="7366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5290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27939</xdr:rowOff>
    </xdr:from>
    <xdr:to>
      <xdr:col>21</xdr:col>
      <xdr:colOff>361950</xdr:colOff>
      <xdr:row>78</xdr:row>
      <xdr:rowOff>85089</xdr:rowOff>
    </xdr:to>
    <xdr:cxnSp macro="">
      <xdr:nvCxnSpPr>
        <xdr:cNvPr id="436" name="直線コネクタ 435">
          <a:extLst>
            <a:ext uri="{FF2B5EF4-FFF2-40B4-BE49-F238E27FC236}">
              <a16:creationId xmlns:a16="http://schemas.microsoft.com/office/drawing/2014/main" xmlns="" id="{00000000-0008-0000-0400-0000B4010000}"/>
            </a:ext>
          </a:extLst>
        </xdr:cNvPr>
        <xdr:cNvCxnSpPr/>
      </xdr:nvCxnSpPr>
      <xdr:spPr>
        <a:xfrm>
          <a:off x="13893800" y="134010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7" name="フローチャート : 判断 436">
          <a:extLst>
            <a:ext uri="{FF2B5EF4-FFF2-40B4-BE49-F238E27FC236}">
              <a16:creationId xmlns:a16="http://schemas.microsoft.com/office/drawing/2014/main" xmlns="" id="{00000000-0008-0000-0400-0000B5010000}"/>
            </a:ext>
          </a:extLst>
        </xdr:cNvPr>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146066</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27939</xdr:rowOff>
    </xdr:from>
    <xdr:to>
      <xdr:col>20</xdr:col>
      <xdr:colOff>158750</xdr:colOff>
      <xdr:row>78</xdr:row>
      <xdr:rowOff>77470</xdr:rowOff>
    </xdr:to>
    <xdr:cxnSp macro="">
      <xdr:nvCxnSpPr>
        <xdr:cNvPr id="439" name="直線コネクタ 438">
          <a:extLst>
            <a:ext uri="{FF2B5EF4-FFF2-40B4-BE49-F238E27FC236}">
              <a16:creationId xmlns:a16="http://schemas.microsoft.com/office/drawing/2014/main" xmlns="" id="{00000000-0008-0000-0400-0000B7010000}"/>
            </a:ext>
          </a:extLst>
        </xdr:cNvPr>
        <xdr:cNvCxnSpPr/>
      </xdr:nvCxnSpPr>
      <xdr:spPr>
        <a:xfrm flipV="1">
          <a:off x="13004800" y="134010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0" name="フローチャート : 判断 439">
          <a:extLst>
            <a:ext uri="{FF2B5EF4-FFF2-40B4-BE49-F238E27FC236}">
              <a16:creationId xmlns:a16="http://schemas.microsoft.com/office/drawing/2014/main" xmlns="" id="{00000000-0008-0000-0400-0000B8010000}"/>
            </a:ext>
          </a:extLst>
        </xdr:cNvPr>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2" name="フローチャート : 判断 441">
          <a:extLst>
            <a:ext uri="{FF2B5EF4-FFF2-40B4-BE49-F238E27FC236}">
              <a16:creationId xmlns:a16="http://schemas.microsoft.com/office/drawing/2014/main" xmlns="" id="{00000000-0008-0000-0400-0000BA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106680</xdr:rowOff>
    </xdr:from>
    <xdr:to>
      <xdr:col>24</xdr:col>
      <xdr:colOff>82550</xdr:colOff>
      <xdr:row>78</xdr:row>
      <xdr:rowOff>36830</xdr:rowOff>
    </xdr:to>
    <xdr:sp macro="" textlink="">
      <xdr:nvSpPr>
        <xdr:cNvPr id="449" name="円/楕円 448">
          <a:extLst>
            <a:ext uri="{FF2B5EF4-FFF2-40B4-BE49-F238E27FC236}">
              <a16:creationId xmlns:a16="http://schemas.microsoft.com/office/drawing/2014/main" xmlns="" id="{00000000-0008-0000-0400-0000C1010000}"/>
            </a:ext>
          </a:extLst>
        </xdr:cNvPr>
        <xdr:cNvSpPr/>
      </xdr:nvSpPr>
      <xdr:spPr>
        <a:xfrm>
          <a:off x="164592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123207</xdr:rowOff>
    </xdr:from>
    <xdr:ext cx="762000" cy="259045"/>
    <xdr:sp macro="" textlink="">
      <xdr:nvSpPr>
        <xdr:cNvPr id="450" name="公債費以外該当値テキスト">
          <a:extLst>
            <a:ext uri="{FF2B5EF4-FFF2-40B4-BE49-F238E27FC236}">
              <a16:creationId xmlns:a16="http://schemas.microsoft.com/office/drawing/2014/main" xmlns="" id="{00000000-0008-0000-0400-0000C2010000}"/>
            </a:ext>
          </a:extLst>
        </xdr:cNvPr>
        <xdr:cNvSpPr txBox="1"/>
      </xdr:nvSpPr>
      <xdr:spPr>
        <a:xfrm>
          <a:off x="165989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102870</xdr:rowOff>
    </xdr:from>
    <xdr:to>
      <xdr:col>22</xdr:col>
      <xdr:colOff>615950</xdr:colOff>
      <xdr:row>78</xdr:row>
      <xdr:rowOff>33020</xdr:rowOff>
    </xdr:to>
    <xdr:sp macro="" textlink="">
      <xdr:nvSpPr>
        <xdr:cNvPr id="451" name="円/楕円 450">
          <a:extLst>
            <a:ext uri="{FF2B5EF4-FFF2-40B4-BE49-F238E27FC236}">
              <a16:creationId xmlns:a16="http://schemas.microsoft.com/office/drawing/2014/main" xmlns="" id="{00000000-0008-0000-0400-0000C3010000}"/>
            </a:ext>
          </a:extLst>
        </xdr:cNvPr>
        <xdr:cNvSpPr/>
      </xdr:nvSpPr>
      <xdr:spPr>
        <a:xfrm>
          <a:off x="15621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43197</xdr:rowOff>
    </xdr:from>
    <xdr:ext cx="7366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5290800" y="1307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34289</xdr:rowOff>
    </xdr:from>
    <xdr:to>
      <xdr:col>21</xdr:col>
      <xdr:colOff>412750</xdr:colOff>
      <xdr:row>78</xdr:row>
      <xdr:rowOff>135889</xdr:rowOff>
    </xdr:to>
    <xdr:sp macro="" textlink="">
      <xdr:nvSpPr>
        <xdr:cNvPr id="453" name="円/楕円 452">
          <a:extLst>
            <a:ext uri="{FF2B5EF4-FFF2-40B4-BE49-F238E27FC236}">
              <a16:creationId xmlns:a16="http://schemas.microsoft.com/office/drawing/2014/main" xmlns="" id="{00000000-0008-0000-0400-0000C5010000}"/>
            </a:ext>
          </a:extLst>
        </xdr:cNvPr>
        <xdr:cNvSpPr/>
      </xdr:nvSpPr>
      <xdr:spPr>
        <a:xfrm>
          <a:off x="14732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120666</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44018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148589</xdr:rowOff>
    </xdr:from>
    <xdr:to>
      <xdr:col>20</xdr:col>
      <xdr:colOff>209550</xdr:colOff>
      <xdr:row>78</xdr:row>
      <xdr:rowOff>78739</xdr:rowOff>
    </xdr:to>
    <xdr:sp macro="" textlink="">
      <xdr:nvSpPr>
        <xdr:cNvPr id="455" name="円/楕円 454">
          <a:extLst>
            <a:ext uri="{FF2B5EF4-FFF2-40B4-BE49-F238E27FC236}">
              <a16:creationId xmlns:a16="http://schemas.microsoft.com/office/drawing/2014/main" xmlns="" id="{00000000-0008-0000-0400-0000C7010000}"/>
            </a:ext>
          </a:extLst>
        </xdr:cNvPr>
        <xdr:cNvSpPr/>
      </xdr:nvSpPr>
      <xdr:spPr>
        <a:xfrm>
          <a:off x="13843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63516</xdr:rowOff>
    </xdr:from>
    <xdr:ext cx="762000" cy="259045"/>
    <xdr:sp macro="" textlink="">
      <xdr:nvSpPr>
        <xdr:cNvPr id="456" name="テキスト ボックス 455">
          <a:extLst>
            <a:ext uri="{FF2B5EF4-FFF2-40B4-BE49-F238E27FC236}">
              <a16:creationId xmlns:a16="http://schemas.microsoft.com/office/drawing/2014/main" xmlns="" id="{00000000-0008-0000-0400-0000C8010000}"/>
            </a:ext>
          </a:extLst>
        </xdr:cNvPr>
        <xdr:cNvSpPr txBox="1"/>
      </xdr:nvSpPr>
      <xdr:spPr>
        <a:xfrm>
          <a:off x="13512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26670</xdr:rowOff>
    </xdr:from>
    <xdr:to>
      <xdr:col>19</xdr:col>
      <xdr:colOff>6350</xdr:colOff>
      <xdr:row>78</xdr:row>
      <xdr:rowOff>128270</xdr:rowOff>
    </xdr:to>
    <xdr:sp macro="" textlink="">
      <xdr:nvSpPr>
        <xdr:cNvPr id="457" name="円/楕円 456">
          <a:extLst>
            <a:ext uri="{FF2B5EF4-FFF2-40B4-BE49-F238E27FC236}">
              <a16:creationId xmlns:a16="http://schemas.microsoft.com/office/drawing/2014/main" xmlns="" id="{00000000-0008-0000-0400-0000C9010000}"/>
            </a:ext>
          </a:extLst>
        </xdr:cNvPr>
        <xdr:cNvSpPr/>
      </xdr:nvSpPr>
      <xdr:spPr>
        <a:xfrm>
          <a:off x="12954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113047</xdr:rowOff>
    </xdr:from>
    <xdr:ext cx="762000" cy="259045"/>
    <xdr:sp macro="" textlink="">
      <xdr:nvSpPr>
        <xdr:cNvPr id="458" name="テキスト ボックス 457">
          <a:extLst>
            <a:ext uri="{FF2B5EF4-FFF2-40B4-BE49-F238E27FC236}">
              <a16:creationId xmlns:a16="http://schemas.microsoft.com/office/drawing/2014/main" xmlns="" id="{00000000-0008-0000-0400-0000CA010000}"/>
            </a:ext>
          </a:extLst>
        </xdr:cNvPr>
        <xdr:cNvSpPr txBox="1"/>
      </xdr:nvSpPr>
      <xdr:spPr>
        <a:xfrm>
          <a:off x="126238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和歌山県新宮市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a:extLst>
            <a:ext uri="{FF2B5EF4-FFF2-40B4-BE49-F238E27FC236}">
              <a16:creationId xmlns:a16="http://schemas.microsoft.com/office/drawing/2014/main" xmlns=""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a:extLst>
            <a:ext uri="{FF2B5EF4-FFF2-40B4-BE49-F238E27FC236}">
              <a16:creationId xmlns:a16="http://schemas.microsoft.com/office/drawing/2014/main" xmlns="" id="{00000000-0008-0000-0500-000020000000}"/>
            </a:ext>
          </a:extLst>
        </xdr:cNvPr>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a:extLst>
            <a:ext uri="{FF2B5EF4-FFF2-40B4-BE49-F238E27FC236}">
              <a16:creationId xmlns:a16="http://schemas.microsoft.com/office/drawing/2014/main" xmlns=""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a:extLst>
            <a:ext uri="{FF2B5EF4-FFF2-40B4-BE49-F238E27FC236}">
              <a16:creationId xmlns:a16="http://schemas.microsoft.com/office/drawing/2014/main" xmlns="" id="{00000000-0008-0000-0500-000022000000}"/>
            </a:ext>
          </a:extLst>
        </xdr:cNvPr>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a:extLst>
            <a:ext uri="{FF2B5EF4-FFF2-40B4-BE49-F238E27FC236}">
              <a16:creationId xmlns:a16="http://schemas.microsoft.com/office/drawing/2014/main" xmlns=""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a:extLst>
            <a:ext uri="{FF2B5EF4-FFF2-40B4-BE49-F238E27FC236}">
              <a16:creationId xmlns:a16="http://schemas.microsoft.com/office/drawing/2014/main" xmlns="" id="{00000000-0008-0000-0500-000024000000}"/>
            </a:ext>
          </a:extLst>
        </xdr:cNvPr>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a:extLst>
            <a:ext uri="{FF2B5EF4-FFF2-40B4-BE49-F238E27FC236}">
              <a16:creationId xmlns:a16="http://schemas.microsoft.com/office/drawing/2014/main" xmlns=""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a:extLst>
            <a:ext uri="{FF2B5EF4-FFF2-40B4-BE49-F238E27FC236}">
              <a16:creationId xmlns:a16="http://schemas.microsoft.com/office/drawing/2014/main" xmlns="" id="{00000000-0008-0000-0500-000026000000}"/>
            </a:ext>
          </a:extLst>
        </xdr:cNvPr>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a:extLst>
            <a:ext uri="{FF2B5EF4-FFF2-40B4-BE49-F238E27FC236}">
              <a16:creationId xmlns:a16="http://schemas.microsoft.com/office/drawing/2014/main" xmlns=""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a:extLst>
            <a:ext uri="{FF2B5EF4-FFF2-40B4-BE49-F238E27FC236}">
              <a16:creationId xmlns:a16="http://schemas.microsoft.com/office/drawing/2014/main" xmlns="" id="{00000000-0008-0000-0500-000028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a:extLst>
            <a:ext uri="{FF2B5EF4-FFF2-40B4-BE49-F238E27FC236}">
              <a16:creationId xmlns:a16="http://schemas.microsoft.com/office/drawing/2014/main" xmlns=""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127415</xdr:rowOff>
    </xdr:from>
    <xdr:to>
      <xdr:col>4</xdr:col>
      <xdr:colOff>1117600</xdr:colOff>
      <xdr:row>18</xdr:row>
      <xdr:rowOff>62780</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flipV="1">
          <a:off x="5651500" y="2232440"/>
          <a:ext cx="0" cy="9640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34857</xdr:rowOff>
    </xdr:from>
    <xdr:ext cx="762000" cy="259045"/>
    <xdr:sp macro="" textlink="">
      <xdr:nvSpPr>
        <xdr:cNvPr id="43" name="人口1人当たり決算額の推移最小値テキスト130">
          <a:extLst>
            <a:ext uri="{FF2B5EF4-FFF2-40B4-BE49-F238E27FC236}">
              <a16:creationId xmlns:a16="http://schemas.microsoft.com/office/drawing/2014/main" xmlns="" id="{00000000-0008-0000-0500-00002B000000}"/>
            </a:ext>
          </a:extLst>
        </xdr:cNvPr>
        <xdr:cNvSpPr txBox="1"/>
      </xdr:nvSpPr>
      <xdr:spPr>
        <a:xfrm>
          <a:off x="5740400" y="316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61,963</a:t>
          </a:r>
          <a:endParaRPr kumimoji="1" lang="ja-JP" altLang="en-US" sz="1000" b="1">
            <a:latin typeface="ＭＳ Ｐゴシック"/>
          </a:endParaRPr>
        </a:p>
      </xdr:txBody>
    </xdr:sp>
    <xdr:clientData/>
  </xdr:oneCellAnchor>
  <xdr:twoCellAnchor>
    <xdr:from>
      <xdr:col>4</xdr:col>
      <xdr:colOff>1028700</xdr:colOff>
      <xdr:row>18</xdr:row>
      <xdr:rowOff>62780</xdr:rowOff>
    </xdr:from>
    <xdr:to>
      <xdr:col>5</xdr:col>
      <xdr:colOff>73025</xdr:colOff>
      <xdr:row>18</xdr:row>
      <xdr:rowOff>62780</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5562600" y="3196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42342</xdr:rowOff>
    </xdr:from>
    <xdr:ext cx="762000" cy="259045"/>
    <xdr:sp macro="" textlink="">
      <xdr:nvSpPr>
        <xdr:cNvPr id="45" name="人口1人当たり決算額の推移最大値テキスト130">
          <a:extLst>
            <a:ext uri="{FF2B5EF4-FFF2-40B4-BE49-F238E27FC236}">
              <a16:creationId xmlns:a16="http://schemas.microsoft.com/office/drawing/2014/main" xmlns="" id="{00000000-0008-0000-0500-00002D000000}"/>
            </a:ext>
          </a:extLst>
        </xdr:cNvPr>
        <xdr:cNvSpPr txBox="1"/>
      </xdr:nvSpPr>
      <xdr:spPr>
        <a:xfrm>
          <a:off x="5740400" y="197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272,826</a:t>
          </a:r>
          <a:endParaRPr kumimoji="1" lang="ja-JP" altLang="en-US" sz="1000" b="1">
            <a:latin typeface="ＭＳ Ｐゴシック"/>
          </a:endParaRPr>
        </a:p>
      </xdr:txBody>
    </xdr:sp>
    <xdr:clientData/>
  </xdr:oneCellAnchor>
  <xdr:twoCellAnchor>
    <xdr:from>
      <xdr:col>4</xdr:col>
      <xdr:colOff>1028700</xdr:colOff>
      <xdr:row>12</xdr:row>
      <xdr:rowOff>127415</xdr:rowOff>
    </xdr:from>
    <xdr:to>
      <xdr:col>5</xdr:col>
      <xdr:colOff>73025</xdr:colOff>
      <xdr:row>12</xdr:row>
      <xdr:rowOff>127415</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a:off x="5562600" y="2232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72230</xdr:rowOff>
    </xdr:from>
    <xdr:to>
      <xdr:col>4</xdr:col>
      <xdr:colOff>1117600</xdr:colOff>
      <xdr:row>17</xdr:row>
      <xdr:rowOff>73053</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003800" y="3034505"/>
          <a:ext cx="647700" cy="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38588</xdr:rowOff>
    </xdr:from>
    <xdr:ext cx="762000" cy="259045"/>
    <xdr:sp macro="" textlink="">
      <xdr:nvSpPr>
        <xdr:cNvPr id="48" name="人口1人当たり決算額の推移平均値テキスト130">
          <a:extLst>
            <a:ext uri="{FF2B5EF4-FFF2-40B4-BE49-F238E27FC236}">
              <a16:creationId xmlns:a16="http://schemas.microsoft.com/office/drawing/2014/main" xmlns="" id="{00000000-0008-0000-0500-000030000000}"/>
            </a:ext>
          </a:extLst>
        </xdr:cNvPr>
        <xdr:cNvSpPr txBox="1"/>
      </xdr:nvSpPr>
      <xdr:spPr>
        <a:xfrm>
          <a:off x="5740400" y="28294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97,258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22061</xdr:rowOff>
    </xdr:from>
    <xdr:to>
      <xdr:col>5</xdr:col>
      <xdr:colOff>34925</xdr:colOff>
      <xdr:row>17</xdr:row>
      <xdr:rowOff>123661</xdr:rowOff>
    </xdr:to>
    <xdr:sp macro="" textlink="">
      <xdr:nvSpPr>
        <xdr:cNvPr id="49" name="フローチャート : 判断 48">
          <a:extLst>
            <a:ext uri="{FF2B5EF4-FFF2-40B4-BE49-F238E27FC236}">
              <a16:creationId xmlns:a16="http://schemas.microsoft.com/office/drawing/2014/main" xmlns="" id="{00000000-0008-0000-0500-000031000000}"/>
            </a:ext>
          </a:extLst>
        </xdr:cNvPr>
        <xdr:cNvSpPr/>
      </xdr:nvSpPr>
      <xdr:spPr bwMode="auto">
        <a:xfrm>
          <a:off x="56007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72130</xdr:rowOff>
    </xdr:from>
    <xdr:to>
      <xdr:col>4</xdr:col>
      <xdr:colOff>469900</xdr:colOff>
      <xdr:row>17</xdr:row>
      <xdr:rowOff>72230</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a:off x="4305300" y="3034405"/>
          <a:ext cx="698500" cy="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44926</xdr:rowOff>
    </xdr:from>
    <xdr:to>
      <xdr:col>4</xdr:col>
      <xdr:colOff>520700</xdr:colOff>
      <xdr:row>17</xdr:row>
      <xdr:rowOff>146526</xdr:rowOff>
    </xdr:to>
    <xdr:sp macro="" textlink="">
      <xdr:nvSpPr>
        <xdr:cNvPr id="51" name="フローチャート : 判断 50">
          <a:extLst>
            <a:ext uri="{FF2B5EF4-FFF2-40B4-BE49-F238E27FC236}">
              <a16:creationId xmlns:a16="http://schemas.microsoft.com/office/drawing/2014/main" xmlns="" id="{00000000-0008-0000-0500-000033000000}"/>
            </a:ext>
          </a:extLst>
        </xdr:cNvPr>
        <xdr:cNvSpPr/>
      </xdr:nvSpPr>
      <xdr:spPr bwMode="auto">
        <a:xfrm>
          <a:off x="49530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131303</xdr:rowOff>
    </xdr:from>
    <xdr:ext cx="736600" cy="259045"/>
    <xdr:sp macro="" textlink="">
      <xdr:nvSpPr>
        <xdr:cNvPr id="52" name="テキスト ボックス 51">
          <a:extLst>
            <a:ext uri="{FF2B5EF4-FFF2-40B4-BE49-F238E27FC236}">
              <a16:creationId xmlns:a16="http://schemas.microsoft.com/office/drawing/2014/main" xmlns="" id="{00000000-0008-0000-0500-000034000000}"/>
            </a:ext>
          </a:extLst>
        </xdr:cNvPr>
        <xdr:cNvSpPr txBox="1"/>
      </xdr:nvSpPr>
      <xdr:spPr>
        <a:xfrm>
          <a:off x="4622800" y="3093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92,257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72130</xdr:rowOff>
    </xdr:from>
    <xdr:to>
      <xdr:col>3</xdr:col>
      <xdr:colOff>904875</xdr:colOff>
      <xdr:row>17</xdr:row>
      <xdr:rowOff>83880</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3606800" y="3034405"/>
          <a:ext cx="698500" cy="11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18655</xdr:rowOff>
    </xdr:from>
    <xdr:to>
      <xdr:col>3</xdr:col>
      <xdr:colOff>955675</xdr:colOff>
      <xdr:row>17</xdr:row>
      <xdr:rowOff>120255</xdr:rowOff>
    </xdr:to>
    <xdr:sp macro="" textlink="">
      <xdr:nvSpPr>
        <xdr:cNvPr id="54" name="フローチャート : 判断 53">
          <a:extLst>
            <a:ext uri="{FF2B5EF4-FFF2-40B4-BE49-F238E27FC236}">
              <a16:creationId xmlns:a16="http://schemas.microsoft.com/office/drawing/2014/main" xmlns="" id="{00000000-0008-0000-0500-000036000000}"/>
            </a:ext>
          </a:extLst>
        </xdr:cNvPr>
        <xdr:cNvSpPr/>
      </xdr:nvSpPr>
      <xdr:spPr bwMode="auto">
        <a:xfrm>
          <a:off x="42545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130432</xdr:rowOff>
    </xdr:from>
    <xdr:ext cx="7620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3924300" y="274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63612</xdr:rowOff>
    </xdr:from>
    <xdr:to>
      <xdr:col>3</xdr:col>
      <xdr:colOff>206375</xdr:colOff>
      <xdr:row>17</xdr:row>
      <xdr:rowOff>83880</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a:off x="2908300" y="3025887"/>
          <a:ext cx="698500" cy="20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32257</xdr:rowOff>
    </xdr:from>
    <xdr:to>
      <xdr:col>3</xdr:col>
      <xdr:colOff>257175</xdr:colOff>
      <xdr:row>17</xdr:row>
      <xdr:rowOff>133857</xdr:rowOff>
    </xdr:to>
    <xdr:sp macro="" textlink="">
      <xdr:nvSpPr>
        <xdr:cNvPr id="57" name="フローチャート : 判断 56">
          <a:extLst>
            <a:ext uri="{FF2B5EF4-FFF2-40B4-BE49-F238E27FC236}">
              <a16:creationId xmlns:a16="http://schemas.microsoft.com/office/drawing/2014/main" xmlns="" id="{00000000-0008-0000-0500-000039000000}"/>
            </a:ext>
          </a:extLst>
        </xdr:cNvPr>
        <xdr:cNvSpPr/>
      </xdr:nvSpPr>
      <xdr:spPr bwMode="auto">
        <a:xfrm>
          <a:off x="3556000" y="29945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144034</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225800" y="2763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25436</xdr:rowOff>
    </xdr:from>
    <xdr:to>
      <xdr:col>2</xdr:col>
      <xdr:colOff>692150</xdr:colOff>
      <xdr:row>17</xdr:row>
      <xdr:rowOff>127036</xdr:rowOff>
    </xdr:to>
    <xdr:sp macro="" textlink="">
      <xdr:nvSpPr>
        <xdr:cNvPr id="59" name="フローチャート : 判断 58">
          <a:extLst>
            <a:ext uri="{FF2B5EF4-FFF2-40B4-BE49-F238E27FC236}">
              <a16:creationId xmlns:a16="http://schemas.microsoft.com/office/drawing/2014/main" xmlns="" id="{00000000-0008-0000-0500-00003B000000}"/>
            </a:ext>
          </a:extLst>
        </xdr:cNvPr>
        <xdr:cNvSpPr/>
      </xdr:nvSpPr>
      <xdr:spPr bwMode="auto">
        <a:xfrm>
          <a:off x="2857500" y="2987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111813</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2527300" y="307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22253</xdr:rowOff>
    </xdr:from>
    <xdr:to>
      <xdr:col>5</xdr:col>
      <xdr:colOff>34925</xdr:colOff>
      <xdr:row>17</xdr:row>
      <xdr:rowOff>123853</xdr:rowOff>
    </xdr:to>
    <xdr:sp macro="" textlink="">
      <xdr:nvSpPr>
        <xdr:cNvPr id="66" name="円/楕円 65">
          <a:extLst>
            <a:ext uri="{FF2B5EF4-FFF2-40B4-BE49-F238E27FC236}">
              <a16:creationId xmlns:a16="http://schemas.microsoft.com/office/drawing/2014/main" xmlns="" id="{00000000-0008-0000-0500-000042000000}"/>
            </a:ext>
          </a:extLst>
        </xdr:cNvPr>
        <xdr:cNvSpPr/>
      </xdr:nvSpPr>
      <xdr:spPr bwMode="auto">
        <a:xfrm>
          <a:off x="5600700" y="2984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165780</xdr:rowOff>
    </xdr:from>
    <xdr:ext cx="762000" cy="259045"/>
    <xdr:sp macro="" textlink="">
      <xdr:nvSpPr>
        <xdr:cNvPr id="67" name="人口1人当たり決算額の推移該当値テキスト130">
          <a:extLst>
            <a:ext uri="{FF2B5EF4-FFF2-40B4-BE49-F238E27FC236}">
              <a16:creationId xmlns:a16="http://schemas.microsoft.com/office/drawing/2014/main" xmlns="" id="{00000000-0008-0000-0500-000043000000}"/>
            </a:ext>
          </a:extLst>
        </xdr:cNvPr>
        <xdr:cNvSpPr txBox="1"/>
      </xdr:nvSpPr>
      <xdr:spPr>
        <a:xfrm>
          <a:off x="5740400" y="295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97,216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21430</xdr:rowOff>
    </xdr:from>
    <xdr:to>
      <xdr:col>4</xdr:col>
      <xdr:colOff>520700</xdr:colOff>
      <xdr:row>17</xdr:row>
      <xdr:rowOff>123030</xdr:rowOff>
    </xdr:to>
    <xdr:sp macro="" textlink="">
      <xdr:nvSpPr>
        <xdr:cNvPr id="68" name="円/楕円 67">
          <a:extLst>
            <a:ext uri="{FF2B5EF4-FFF2-40B4-BE49-F238E27FC236}">
              <a16:creationId xmlns:a16="http://schemas.microsoft.com/office/drawing/2014/main" xmlns="" id="{00000000-0008-0000-0500-000044000000}"/>
            </a:ext>
          </a:extLst>
        </xdr:cNvPr>
        <xdr:cNvSpPr/>
      </xdr:nvSpPr>
      <xdr:spPr bwMode="auto">
        <a:xfrm>
          <a:off x="4953000" y="2983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133207</xdr:rowOff>
    </xdr:from>
    <xdr:ext cx="7366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4622800" y="2752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97,396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21330</xdr:rowOff>
    </xdr:from>
    <xdr:to>
      <xdr:col>3</xdr:col>
      <xdr:colOff>955675</xdr:colOff>
      <xdr:row>17</xdr:row>
      <xdr:rowOff>122930</xdr:rowOff>
    </xdr:to>
    <xdr:sp macro="" textlink="">
      <xdr:nvSpPr>
        <xdr:cNvPr id="70" name="円/楕円 69">
          <a:extLst>
            <a:ext uri="{FF2B5EF4-FFF2-40B4-BE49-F238E27FC236}">
              <a16:creationId xmlns:a16="http://schemas.microsoft.com/office/drawing/2014/main" xmlns="" id="{00000000-0008-0000-0500-000046000000}"/>
            </a:ext>
          </a:extLst>
        </xdr:cNvPr>
        <xdr:cNvSpPr/>
      </xdr:nvSpPr>
      <xdr:spPr bwMode="auto">
        <a:xfrm>
          <a:off x="4254500" y="2983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107707</xdr:rowOff>
    </xdr:from>
    <xdr:ext cx="762000" cy="259045"/>
    <xdr:sp macro="" textlink="">
      <xdr:nvSpPr>
        <xdr:cNvPr id="71" name="テキスト ボックス 70">
          <a:extLst>
            <a:ext uri="{FF2B5EF4-FFF2-40B4-BE49-F238E27FC236}">
              <a16:creationId xmlns:a16="http://schemas.microsoft.com/office/drawing/2014/main" xmlns="" id="{00000000-0008-0000-0500-000047000000}"/>
            </a:ext>
          </a:extLst>
        </xdr:cNvPr>
        <xdr:cNvSpPr txBox="1"/>
      </xdr:nvSpPr>
      <xdr:spPr>
        <a:xfrm>
          <a:off x="3924300" y="306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97,418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33080</xdr:rowOff>
    </xdr:from>
    <xdr:to>
      <xdr:col>3</xdr:col>
      <xdr:colOff>257175</xdr:colOff>
      <xdr:row>17</xdr:row>
      <xdr:rowOff>134680</xdr:rowOff>
    </xdr:to>
    <xdr:sp macro="" textlink="">
      <xdr:nvSpPr>
        <xdr:cNvPr id="72" name="円/楕円 71">
          <a:extLst>
            <a:ext uri="{FF2B5EF4-FFF2-40B4-BE49-F238E27FC236}">
              <a16:creationId xmlns:a16="http://schemas.microsoft.com/office/drawing/2014/main" xmlns="" id="{00000000-0008-0000-0500-000048000000}"/>
            </a:ext>
          </a:extLst>
        </xdr:cNvPr>
        <xdr:cNvSpPr/>
      </xdr:nvSpPr>
      <xdr:spPr bwMode="auto">
        <a:xfrm>
          <a:off x="3556000" y="2995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119457</xdr:rowOff>
    </xdr:from>
    <xdr:ext cx="762000" cy="259045"/>
    <xdr:sp macro="" textlink="">
      <xdr:nvSpPr>
        <xdr:cNvPr id="73" name="テキスト ボックス 72">
          <a:extLst>
            <a:ext uri="{FF2B5EF4-FFF2-40B4-BE49-F238E27FC236}">
              <a16:creationId xmlns:a16="http://schemas.microsoft.com/office/drawing/2014/main" xmlns="" id="{00000000-0008-0000-0500-000049000000}"/>
            </a:ext>
          </a:extLst>
        </xdr:cNvPr>
        <xdr:cNvSpPr txBox="1"/>
      </xdr:nvSpPr>
      <xdr:spPr>
        <a:xfrm>
          <a:off x="3225800" y="3081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94,848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12812</xdr:rowOff>
    </xdr:from>
    <xdr:to>
      <xdr:col>2</xdr:col>
      <xdr:colOff>692150</xdr:colOff>
      <xdr:row>17</xdr:row>
      <xdr:rowOff>114412</xdr:rowOff>
    </xdr:to>
    <xdr:sp macro="" textlink="">
      <xdr:nvSpPr>
        <xdr:cNvPr id="74" name="円/楕円 73">
          <a:extLst>
            <a:ext uri="{FF2B5EF4-FFF2-40B4-BE49-F238E27FC236}">
              <a16:creationId xmlns:a16="http://schemas.microsoft.com/office/drawing/2014/main" xmlns="" id="{00000000-0008-0000-0500-00004A000000}"/>
            </a:ext>
          </a:extLst>
        </xdr:cNvPr>
        <xdr:cNvSpPr/>
      </xdr:nvSpPr>
      <xdr:spPr bwMode="auto">
        <a:xfrm>
          <a:off x="2857500" y="2975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124589</xdr:rowOff>
    </xdr:from>
    <xdr:ext cx="762000" cy="259045"/>
    <xdr:sp macro="" textlink="">
      <xdr:nvSpPr>
        <xdr:cNvPr id="75" name="テキスト ボックス 74">
          <a:extLst>
            <a:ext uri="{FF2B5EF4-FFF2-40B4-BE49-F238E27FC236}">
              <a16:creationId xmlns:a16="http://schemas.microsoft.com/office/drawing/2014/main" xmlns="" id="{00000000-0008-0000-0500-00004B000000}"/>
            </a:ext>
          </a:extLst>
        </xdr:cNvPr>
        <xdr:cNvSpPr txBox="1"/>
      </xdr:nvSpPr>
      <xdr:spPr>
        <a:xfrm>
          <a:off x="2527300" y="274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99,281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a:extLst>
            <a:ext uri="{FF2B5EF4-FFF2-40B4-BE49-F238E27FC236}">
              <a16:creationId xmlns:a16="http://schemas.microsoft.com/office/drawing/2014/main" xmlns=""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a:extLst>
            <a:ext uri="{FF2B5EF4-FFF2-40B4-BE49-F238E27FC236}">
              <a16:creationId xmlns:a16="http://schemas.microsoft.com/office/drawing/2014/main" xmlns=""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a:extLst>
            <a:ext uri="{FF2B5EF4-FFF2-40B4-BE49-F238E27FC236}">
              <a16:creationId xmlns:a16="http://schemas.microsoft.com/office/drawing/2014/main" xmlns=""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a:extLst>
            <a:ext uri="{FF2B5EF4-FFF2-40B4-BE49-F238E27FC236}">
              <a16:creationId xmlns:a16="http://schemas.microsoft.com/office/drawing/2014/main" xmlns=""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a:extLst>
            <a:ext uri="{FF2B5EF4-FFF2-40B4-BE49-F238E27FC236}">
              <a16:creationId xmlns:a16="http://schemas.microsoft.com/office/drawing/2014/main" xmlns=""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a:extLst>
            <a:ext uri="{FF2B5EF4-FFF2-40B4-BE49-F238E27FC236}">
              <a16:creationId xmlns:a16="http://schemas.microsoft.com/office/drawing/2014/main" xmlns=""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a:extLst>
            <a:ext uri="{FF2B5EF4-FFF2-40B4-BE49-F238E27FC236}">
              <a16:creationId xmlns:a16="http://schemas.microsoft.com/office/drawing/2014/main" xmlns=""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a:extLst>
            <a:ext uri="{FF2B5EF4-FFF2-40B4-BE49-F238E27FC236}">
              <a16:creationId xmlns:a16="http://schemas.microsoft.com/office/drawing/2014/main" xmlns=""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a:extLst>
            <a:ext uri="{FF2B5EF4-FFF2-40B4-BE49-F238E27FC236}">
              <a16:creationId xmlns:a16="http://schemas.microsoft.com/office/drawing/2014/main" xmlns=""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a:extLst>
            <a:ext uri="{FF2B5EF4-FFF2-40B4-BE49-F238E27FC236}">
              <a16:creationId xmlns:a16="http://schemas.microsoft.com/office/drawing/2014/main" xmlns=""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137401</xdr:rowOff>
    </xdr:from>
    <xdr:to>
      <xdr:col>4</xdr:col>
      <xdr:colOff>1117600</xdr:colOff>
      <xdr:row>38</xdr:row>
      <xdr:rowOff>79863</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flipV="1">
          <a:off x="5651500" y="6061951"/>
          <a:ext cx="0" cy="14855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51940</xdr:rowOff>
    </xdr:from>
    <xdr:ext cx="762000" cy="259045"/>
    <xdr:sp macro="" textlink="">
      <xdr:nvSpPr>
        <xdr:cNvPr id="103" name="人口1人当たり決算額の推移最小値テキスト445">
          <a:extLst>
            <a:ext uri="{FF2B5EF4-FFF2-40B4-BE49-F238E27FC236}">
              <a16:creationId xmlns:a16="http://schemas.microsoft.com/office/drawing/2014/main" xmlns="" id="{00000000-0008-0000-0500-000067000000}"/>
            </a:ext>
          </a:extLst>
        </xdr:cNvPr>
        <xdr:cNvSpPr txBox="1"/>
      </xdr:nvSpPr>
      <xdr:spPr>
        <a:xfrm>
          <a:off x="5740400" y="751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-2,938</a:t>
          </a:r>
          <a:endParaRPr kumimoji="1" lang="ja-JP" altLang="en-US" sz="1000" b="1">
            <a:latin typeface="ＭＳ Ｐゴシック"/>
          </a:endParaRPr>
        </a:p>
      </xdr:txBody>
    </xdr:sp>
    <xdr:clientData/>
  </xdr:oneCellAnchor>
  <xdr:twoCellAnchor>
    <xdr:from>
      <xdr:col>4</xdr:col>
      <xdr:colOff>1028700</xdr:colOff>
      <xdr:row>38</xdr:row>
      <xdr:rowOff>79863</xdr:rowOff>
    </xdr:from>
    <xdr:to>
      <xdr:col>5</xdr:col>
      <xdr:colOff>73025</xdr:colOff>
      <xdr:row>38</xdr:row>
      <xdr:rowOff>79863</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5562600" y="7547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52328</xdr:rowOff>
    </xdr:from>
    <xdr:ext cx="762000" cy="259045"/>
    <xdr:sp macro="" textlink="">
      <xdr:nvSpPr>
        <xdr:cNvPr id="105" name="人口1人当たり決算額の推移最大値テキスト445">
          <a:extLst>
            <a:ext uri="{FF2B5EF4-FFF2-40B4-BE49-F238E27FC236}">
              <a16:creationId xmlns:a16="http://schemas.microsoft.com/office/drawing/2014/main" xmlns="" id="{00000000-0008-0000-0500-000069000000}"/>
            </a:ext>
          </a:extLst>
        </xdr:cNvPr>
        <xdr:cNvSpPr txBox="1"/>
      </xdr:nvSpPr>
      <xdr:spPr>
        <a:xfrm>
          <a:off x="5740400" y="580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62,045</a:t>
          </a:r>
          <a:endParaRPr kumimoji="1" lang="ja-JP" altLang="en-US" sz="1000" b="1">
            <a:latin typeface="ＭＳ Ｐゴシック"/>
          </a:endParaRPr>
        </a:p>
      </xdr:txBody>
    </xdr:sp>
    <xdr:clientData/>
  </xdr:oneCellAnchor>
  <xdr:twoCellAnchor>
    <xdr:from>
      <xdr:col>4</xdr:col>
      <xdr:colOff>1028700</xdr:colOff>
      <xdr:row>33</xdr:row>
      <xdr:rowOff>137401</xdr:rowOff>
    </xdr:from>
    <xdr:to>
      <xdr:col>5</xdr:col>
      <xdr:colOff>73025</xdr:colOff>
      <xdr:row>33</xdr:row>
      <xdr:rowOff>137401</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a:off x="5562600" y="6061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231927</xdr:rowOff>
    </xdr:from>
    <xdr:to>
      <xdr:col>4</xdr:col>
      <xdr:colOff>1117600</xdr:colOff>
      <xdr:row>34</xdr:row>
      <xdr:rowOff>309674</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flipV="1">
          <a:off x="5003800" y="6499377"/>
          <a:ext cx="647700" cy="77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272214</xdr:rowOff>
    </xdr:from>
    <xdr:ext cx="762000" cy="259045"/>
    <xdr:sp macro="" textlink="">
      <xdr:nvSpPr>
        <xdr:cNvPr id="108" name="人口1人当たり決算額の推移平均値テキスト445">
          <a:extLst>
            <a:ext uri="{FF2B5EF4-FFF2-40B4-BE49-F238E27FC236}">
              <a16:creationId xmlns:a16="http://schemas.microsoft.com/office/drawing/2014/main" xmlns="" id="{00000000-0008-0000-0500-00006C000000}"/>
            </a:ext>
          </a:extLst>
        </xdr:cNvPr>
        <xdr:cNvSpPr txBox="1"/>
      </xdr:nvSpPr>
      <xdr:spPr>
        <a:xfrm>
          <a:off x="5740400" y="6882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22,704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300137</xdr:rowOff>
    </xdr:from>
    <xdr:to>
      <xdr:col>5</xdr:col>
      <xdr:colOff>34925</xdr:colOff>
      <xdr:row>36</xdr:row>
      <xdr:rowOff>58837</xdr:rowOff>
    </xdr:to>
    <xdr:sp macro="" textlink="">
      <xdr:nvSpPr>
        <xdr:cNvPr id="109" name="フローチャート : 判断 108">
          <a:extLst>
            <a:ext uri="{FF2B5EF4-FFF2-40B4-BE49-F238E27FC236}">
              <a16:creationId xmlns:a16="http://schemas.microsoft.com/office/drawing/2014/main" xmlns="" id="{00000000-0008-0000-0500-00006D000000}"/>
            </a:ext>
          </a:extLst>
        </xdr:cNvPr>
        <xdr:cNvSpPr/>
      </xdr:nvSpPr>
      <xdr:spPr bwMode="auto">
        <a:xfrm>
          <a:off x="5600700" y="691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309674</xdr:rowOff>
    </xdr:from>
    <xdr:to>
      <xdr:col>4</xdr:col>
      <xdr:colOff>469900</xdr:colOff>
      <xdr:row>35</xdr:row>
      <xdr:rowOff>14506</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flipV="1">
          <a:off x="4305300" y="6577124"/>
          <a:ext cx="698500" cy="47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314584</xdr:rowOff>
    </xdr:from>
    <xdr:to>
      <xdr:col>4</xdr:col>
      <xdr:colOff>520700</xdr:colOff>
      <xdr:row>36</xdr:row>
      <xdr:rowOff>73284</xdr:rowOff>
    </xdr:to>
    <xdr:sp macro="" textlink="">
      <xdr:nvSpPr>
        <xdr:cNvPr id="111" name="フローチャート : 判断 110">
          <a:extLst>
            <a:ext uri="{FF2B5EF4-FFF2-40B4-BE49-F238E27FC236}">
              <a16:creationId xmlns:a16="http://schemas.microsoft.com/office/drawing/2014/main" xmlns="" id="{00000000-0008-0000-0500-00006F000000}"/>
            </a:ext>
          </a:extLst>
        </xdr:cNvPr>
        <xdr:cNvSpPr/>
      </xdr:nvSpPr>
      <xdr:spPr bwMode="auto">
        <a:xfrm>
          <a:off x="4953000" y="6924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58061</xdr:rowOff>
    </xdr:from>
    <xdr:ext cx="736600" cy="259045"/>
    <xdr:sp macro="" textlink="">
      <xdr:nvSpPr>
        <xdr:cNvPr id="112" name="テキスト ボックス 111">
          <a:extLst>
            <a:ext uri="{FF2B5EF4-FFF2-40B4-BE49-F238E27FC236}">
              <a16:creationId xmlns:a16="http://schemas.microsoft.com/office/drawing/2014/main" xmlns="" id="{00000000-0008-0000-0500-000070000000}"/>
            </a:ext>
          </a:extLst>
        </xdr:cNvPr>
        <xdr:cNvSpPr txBox="1"/>
      </xdr:nvSpPr>
      <xdr:spPr>
        <a:xfrm>
          <a:off x="4622800" y="7011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14506</xdr:rowOff>
    </xdr:from>
    <xdr:to>
      <xdr:col>3</xdr:col>
      <xdr:colOff>904875</xdr:colOff>
      <xdr:row>35</xdr:row>
      <xdr:rowOff>16312</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flipV="1">
          <a:off x="3606800" y="6624856"/>
          <a:ext cx="698500" cy="1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215943</xdr:rowOff>
    </xdr:from>
    <xdr:to>
      <xdr:col>3</xdr:col>
      <xdr:colOff>955675</xdr:colOff>
      <xdr:row>35</xdr:row>
      <xdr:rowOff>317543</xdr:rowOff>
    </xdr:to>
    <xdr:sp macro="" textlink="">
      <xdr:nvSpPr>
        <xdr:cNvPr id="114" name="フローチャート : 判断 113">
          <a:extLst>
            <a:ext uri="{FF2B5EF4-FFF2-40B4-BE49-F238E27FC236}">
              <a16:creationId xmlns:a16="http://schemas.microsoft.com/office/drawing/2014/main" xmlns="" id="{00000000-0008-0000-0500-000072000000}"/>
            </a:ext>
          </a:extLst>
        </xdr:cNvPr>
        <xdr:cNvSpPr/>
      </xdr:nvSpPr>
      <xdr:spPr bwMode="auto">
        <a:xfrm>
          <a:off x="42545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302320</xdr:rowOff>
    </xdr:from>
    <xdr:ext cx="762000" cy="259045"/>
    <xdr:sp macro="" textlink="">
      <xdr:nvSpPr>
        <xdr:cNvPr id="115" name="テキスト ボックス 114">
          <a:extLst>
            <a:ext uri="{FF2B5EF4-FFF2-40B4-BE49-F238E27FC236}">
              <a16:creationId xmlns:a16="http://schemas.microsoft.com/office/drawing/2014/main" xmlns="" id="{00000000-0008-0000-0500-000073000000}"/>
            </a:ext>
          </a:extLst>
        </xdr:cNvPr>
        <xdr:cNvSpPr txBox="1"/>
      </xdr:nvSpPr>
      <xdr:spPr>
        <a:xfrm>
          <a:off x="3924300" y="69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16312</xdr:rowOff>
    </xdr:from>
    <xdr:to>
      <xdr:col>3</xdr:col>
      <xdr:colOff>206375</xdr:colOff>
      <xdr:row>35</xdr:row>
      <xdr:rowOff>140876</xdr:rowOff>
    </xdr:to>
    <xdr:cxnSp macro="">
      <xdr:nvCxnSpPr>
        <xdr:cNvPr id="116" name="直線コネクタ 115">
          <a:extLst>
            <a:ext uri="{FF2B5EF4-FFF2-40B4-BE49-F238E27FC236}">
              <a16:creationId xmlns:a16="http://schemas.microsoft.com/office/drawing/2014/main" xmlns="" id="{00000000-0008-0000-0500-000074000000}"/>
            </a:ext>
          </a:extLst>
        </xdr:cNvPr>
        <xdr:cNvCxnSpPr/>
      </xdr:nvCxnSpPr>
      <xdr:spPr bwMode="auto">
        <a:xfrm flipV="1">
          <a:off x="2908300" y="6626662"/>
          <a:ext cx="698500" cy="124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159387</xdr:rowOff>
    </xdr:from>
    <xdr:to>
      <xdr:col>3</xdr:col>
      <xdr:colOff>257175</xdr:colOff>
      <xdr:row>35</xdr:row>
      <xdr:rowOff>260987</xdr:rowOff>
    </xdr:to>
    <xdr:sp macro="" textlink="">
      <xdr:nvSpPr>
        <xdr:cNvPr id="117" name="フローチャート : 判断 116">
          <a:extLst>
            <a:ext uri="{FF2B5EF4-FFF2-40B4-BE49-F238E27FC236}">
              <a16:creationId xmlns:a16="http://schemas.microsoft.com/office/drawing/2014/main" xmlns="" id="{00000000-0008-0000-0500-000075000000}"/>
            </a:ext>
          </a:extLst>
        </xdr:cNvPr>
        <xdr:cNvSpPr/>
      </xdr:nvSpPr>
      <xdr:spPr bwMode="auto">
        <a:xfrm>
          <a:off x="35560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245764</xdr:rowOff>
    </xdr:from>
    <xdr:ext cx="762000" cy="259045"/>
    <xdr:sp macro="" textlink="">
      <xdr:nvSpPr>
        <xdr:cNvPr id="118" name="テキスト ボックス 117">
          <a:extLst>
            <a:ext uri="{FF2B5EF4-FFF2-40B4-BE49-F238E27FC236}">
              <a16:creationId xmlns:a16="http://schemas.microsoft.com/office/drawing/2014/main" xmlns="" id="{00000000-0008-0000-0500-000076000000}"/>
            </a:ext>
          </a:extLst>
        </xdr:cNvPr>
        <xdr:cNvSpPr txBox="1"/>
      </xdr:nvSpPr>
      <xdr:spPr>
        <a:xfrm>
          <a:off x="3225800" y="685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114994</xdr:rowOff>
    </xdr:from>
    <xdr:to>
      <xdr:col>2</xdr:col>
      <xdr:colOff>692150</xdr:colOff>
      <xdr:row>35</xdr:row>
      <xdr:rowOff>216594</xdr:rowOff>
    </xdr:to>
    <xdr:sp macro="" textlink="">
      <xdr:nvSpPr>
        <xdr:cNvPr id="119" name="フローチャート : 判断 118">
          <a:extLst>
            <a:ext uri="{FF2B5EF4-FFF2-40B4-BE49-F238E27FC236}">
              <a16:creationId xmlns:a16="http://schemas.microsoft.com/office/drawing/2014/main" xmlns="" id="{00000000-0008-0000-0500-000077000000}"/>
            </a:ext>
          </a:extLst>
        </xdr:cNvPr>
        <xdr:cNvSpPr/>
      </xdr:nvSpPr>
      <xdr:spPr bwMode="auto">
        <a:xfrm>
          <a:off x="2857500" y="6725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201371</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2527300" y="681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181127</xdr:rowOff>
    </xdr:from>
    <xdr:to>
      <xdr:col>5</xdr:col>
      <xdr:colOff>34925</xdr:colOff>
      <xdr:row>34</xdr:row>
      <xdr:rowOff>282727</xdr:rowOff>
    </xdr:to>
    <xdr:sp macro="" textlink="">
      <xdr:nvSpPr>
        <xdr:cNvPr id="126" name="円/楕円 125">
          <a:extLst>
            <a:ext uri="{FF2B5EF4-FFF2-40B4-BE49-F238E27FC236}">
              <a16:creationId xmlns:a16="http://schemas.microsoft.com/office/drawing/2014/main" xmlns="" id="{00000000-0008-0000-0500-00007E000000}"/>
            </a:ext>
          </a:extLst>
        </xdr:cNvPr>
        <xdr:cNvSpPr/>
      </xdr:nvSpPr>
      <xdr:spPr bwMode="auto">
        <a:xfrm>
          <a:off x="5600700" y="6448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26204</xdr:rowOff>
    </xdr:from>
    <xdr:ext cx="762000" cy="259045"/>
    <xdr:sp macro="" textlink="">
      <xdr:nvSpPr>
        <xdr:cNvPr id="127" name="人口1人当たり決算額の推移該当値テキスト445">
          <a:extLst>
            <a:ext uri="{FF2B5EF4-FFF2-40B4-BE49-F238E27FC236}">
              <a16:creationId xmlns:a16="http://schemas.microsoft.com/office/drawing/2014/main" xmlns="" id="{00000000-0008-0000-0500-00007F000000}"/>
            </a:ext>
          </a:extLst>
        </xdr:cNvPr>
        <xdr:cNvSpPr txBox="1"/>
      </xdr:nvSpPr>
      <xdr:spPr>
        <a:xfrm>
          <a:off x="5740400" y="6293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42,910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258874</xdr:rowOff>
    </xdr:from>
    <xdr:to>
      <xdr:col>4</xdr:col>
      <xdr:colOff>520700</xdr:colOff>
      <xdr:row>35</xdr:row>
      <xdr:rowOff>17574</xdr:rowOff>
    </xdr:to>
    <xdr:sp macro="" textlink="">
      <xdr:nvSpPr>
        <xdr:cNvPr id="128" name="円/楕円 127">
          <a:extLst>
            <a:ext uri="{FF2B5EF4-FFF2-40B4-BE49-F238E27FC236}">
              <a16:creationId xmlns:a16="http://schemas.microsoft.com/office/drawing/2014/main" xmlns="" id="{00000000-0008-0000-0500-000080000000}"/>
            </a:ext>
          </a:extLst>
        </xdr:cNvPr>
        <xdr:cNvSpPr/>
      </xdr:nvSpPr>
      <xdr:spPr bwMode="auto">
        <a:xfrm>
          <a:off x="4953000" y="6526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27751</xdr:rowOff>
    </xdr:from>
    <xdr:ext cx="7366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4622800" y="6295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39,509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306606</xdr:rowOff>
    </xdr:from>
    <xdr:to>
      <xdr:col>3</xdr:col>
      <xdr:colOff>955675</xdr:colOff>
      <xdr:row>35</xdr:row>
      <xdr:rowOff>65306</xdr:rowOff>
    </xdr:to>
    <xdr:sp macro="" textlink="">
      <xdr:nvSpPr>
        <xdr:cNvPr id="130" name="円/楕円 129">
          <a:extLst>
            <a:ext uri="{FF2B5EF4-FFF2-40B4-BE49-F238E27FC236}">
              <a16:creationId xmlns:a16="http://schemas.microsoft.com/office/drawing/2014/main" xmlns="" id="{00000000-0008-0000-0500-000082000000}"/>
            </a:ext>
          </a:extLst>
        </xdr:cNvPr>
        <xdr:cNvSpPr/>
      </xdr:nvSpPr>
      <xdr:spPr bwMode="auto">
        <a:xfrm>
          <a:off x="4254500" y="6574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75483</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3924300" y="634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37,421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308412</xdr:rowOff>
    </xdr:from>
    <xdr:to>
      <xdr:col>3</xdr:col>
      <xdr:colOff>257175</xdr:colOff>
      <xdr:row>35</xdr:row>
      <xdr:rowOff>67112</xdr:rowOff>
    </xdr:to>
    <xdr:sp macro="" textlink="">
      <xdr:nvSpPr>
        <xdr:cNvPr id="132" name="円/楕円 131">
          <a:extLst>
            <a:ext uri="{FF2B5EF4-FFF2-40B4-BE49-F238E27FC236}">
              <a16:creationId xmlns:a16="http://schemas.microsoft.com/office/drawing/2014/main" xmlns="" id="{00000000-0008-0000-0500-000084000000}"/>
            </a:ext>
          </a:extLst>
        </xdr:cNvPr>
        <xdr:cNvSpPr/>
      </xdr:nvSpPr>
      <xdr:spPr bwMode="auto">
        <a:xfrm>
          <a:off x="3556000" y="6575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77289</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3225800" y="634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37,342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90076</xdr:rowOff>
    </xdr:from>
    <xdr:to>
      <xdr:col>2</xdr:col>
      <xdr:colOff>692150</xdr:colOff>
      <xdr:row>35</xdr:row>
      <xdr:rowOff>191676</xdr:rowOff>
    </xdr:to>
    <xdr:sp macro="" textlink="">
      <xdr:nvSpPr>
        <xdr:cNvPr id="134" name="円/楕円 133">
          <a:extLst>
            <a:ext uri="{FF2B5EF4-FFF2-40B4-BE49-F238E27FC236}">
              <a16:creationId xmlns:a16="http://schemas.microsoft.com/office/drawing/2014/main" xmlns="" id="{00000000-0008-0000-0500-000086000000}"/>
            </a:ext>
          </a:extLst>
        </xdr:cNvPr>
        <xdr:cNvSpPr/>
      </xdr:nvSpPr>
      <xdr:spPr bwMode="auto">
        <a:xfrm>
          <a:off x="2857500" y="6700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201853</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2527300" y="646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31,893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和歌山県新宮市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29,860
29,663
255.23
19,554,742
18,818,784
621,364
9,438,486
26,432,997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15.9
87.2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38</xdr:row>
      <xdr:rowOff>139700</xdr:rowOff>
    </xdr:from>
    <xdr:to>
      <xdr:col>7</xdr:col>
      <xdr:colOff>638175</xdr:colOff>
      <xdr:row>38</xdr:row>
      <xdr:rowOff>139700</xdr:rowOff>
    </xdr:to>
    <xdr:cxnSp macro="">
      <xdr:nvCxnSpPr>
        <xdr:cNvPr id="42" name="直線コネクタ 41">
          <a:extLst>
            <a:ext uri="{FF2B5EF4-FFF2-40B4-BE49-F238E27FC236}">
              <a16:creationId xmlns:a16="http://schemas.microsoft.com/office/drawing/2014/main" xmlns=""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xmlns=""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4" name="直線コネクタ 43">
          <a:extLst>
            <a:ext uri="{FF2B5EF4-FFF2-40B4-BE49-F238E27FC236}">
              <a16:creationId xmlns:a16="http://schemas.microsoft.com/office/drawing/2014/main" xmlns=""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xmlns=""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6" name="直線コネクタ 45">
          <a:extLst>
            <a:ext uri="{FF2B5EF4-FFF2-40B4-BE49-F238E27FC236}">
              <a16:creationId xmlns:a16="http://schemas.microsoft.com/office/drawing/2014/main" xmlns=""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xmlns=""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8" name="直線コネクタ 47">
          <a:extLst>
            <a:ext uri="{FF2B5EF4-FFF2-40B4-BE49-F238E27FC236}">
              <a16:creationId xmlns:a16="http://schemas.microsoft.com/office/drawing/2014/main" xmlns=""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xmlns=""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0" name="直線コネクタ 49">
          <a:extLst>
            <a:ext uri="{FF2B5EF4-FFF2-40B4-BE49-F238E27FC236}">
              <a16:creationId xmlns:a16="http://schemas.microsoft.com/office/drawing/2014/main" xmlns=""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xmlns=""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2" name="人件費グラフ枠">
          <a:extLst>
            <a:ext uri="{FF2B5EF4-FFF2-40B4-BE49-F238E27FC236}">
              <a16:creationId xmlns:a16="http://schemas.microsoft.com/office/drawing/2014/main" xmlns=""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138369</xdr:rowOff>
    </xdr:from>
    <xdr:to>
      <xdr:col>6</xdr:col>
      <xdr:colOff>510540</xdr:colOff>
      <xdr:row>37</xdr:row>
      <xdr:rowOff>54281</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flipV="1">
          <a:off x="4633595" y="5453319"/>
          <a:ext cx="1270" cy="94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58108</xdr:rowOff>
    </xdr:from>
    <xdr:ext cx="534377" cy="259045"/>
    <xdr:sp macro="" textlink="">
      <xdr:nvSpPr>
        <xdr:cNvPr id="54" name="人件費最小値テキスト">
          <a:extLst>
            <a:ext uri="{FF2B5EF4-FFF2-40B4-BE49-F238E27FC236}">
              <a16:creationId xmlns:a16="http://schemas.microsoft.com/office/drawing/2014/main" xmlns="" id="{00000000-0008-0000-0600-000036000000}"/>
            </a:ext>
          </a:extLst>
        </xdr:cNvPr>
        <xdr:cNvSpPr txBox="1"/>
      </xdr:nvSpPr>
      <xdr:spPr>
        <a:xfrm>
          <a:off x="4686300" y="640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56,183</a:t>
          </a:r>
          <a:endParaRPr kumimoji="1" lang="ja-JP" altLang="en-US" sz="1000" b="1">
            <a:latin typeface="ＭＳ Ｐゴシック"/>
          </a:endParaRPr>
        </a:p>
      </xdr:txBody>
    </xdr:sp>
    <xdr:clientData/>
  </xdr:oneCellAnchor>
  <xdr:twoCellAnchor>
    <xdr:from>
      <xdr:col>6</xdr:col>
      <xdr:colOff>422275</xdr:colOff>
      <xdr:row>37</xdr:row>
      <xdr:rowOff>54281</xdr:rowOff>
    </xdr:from>
    <xdr:to>
      <xdr:col>6</xdr:col>
      <xdr:colOff>600075</xdr:colOff>
      <xdr:row>37</xdr:row>
      <xdr:rowOff>54281</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4546600" y="639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85046</xdr:rowOff>
    </xdr:from>
    <xdr:ext cx="599010" cy="259045"/>
    <xdr:sp macro="" textlink="">
      <xdr:nvSpPr>
        <xdr:cNvPr id="56" name="人件費最大値テキスト">
          <a:extLst>
            <a:ext uri="{FF2B5EF4-FFF2-40B4-BE49-F238E27FC236}">
              <a16:creationId xmlns:a16="http://schemas.microsoft.com/office/drawing/2014/main" xmlns="" id="{00000000-0008-0000-0600-000038000000}"/>
            </a:ext>
          </a:extLst>
        </xdr:cNvPr>
        <xdr:cNvSpPr txBox="1"/>
      </xdr:nvSpPr>
      <xdr:spPr>
        <a:xfrm>
          <a:off x="4686300" y="5228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262,791</a:t>
          </a:r>
          <a:endParaRPr kumimoji="1" lang="ja-JP" altLang="en-US" sz="1000" b="1">
            <a:latin typeface="ＭＳ Ｐゴシック"/>
          </a:endParaRPr>
        </a:p>
      </xdr:txBody>
    </xdr:sp>
    <xdr:clientData/>
  </xdr:oneCellAnchor>
  <xdr:twoCellAnchor>
    <xdr:from>
      <xdr:col>6</xdr:col>
      <xdr:colOff>422275</xdr:colOff>
      <xdr:row>31</xdr:row>
      <xdr:rowOff>138369</xdr:rowOff>
    </xdr:from>
    <xdr:to>
      <xdr:col>6</xdr:col>
      <xdr:colOff>600075</xdr:colOff>
      <xdr:row>31</xdr:row>
      <xdr:rowOff>138369</xdr:rowOff>
    </xdr:to>
    <xdr:cxnSp macro="">
      <xdr:nvCxnSpPr>
        <xdr:cNvPr id="57" name="直線コネクタ 56">
          <a:extLst>
            <a:ext uri="{FF2B5EF4-FFF2-40B4-BE49-F238E27FC236}">
              <a16:creationId xmlns:a16="http://schemas.microsoft.com/office/drawing/2014/main" xmlns="" id="{00000000-0008-0000-0600-000039000000}"/>
            </a:ext>
          </a:extLst>
        </xdr:cNvPr>
        <xdr:cNvCxnSpPr/>
      </xdr:nvCxnSpPr>
      <xdr:spPr>
        <a:xfrm>
          <a:off x="4546600" y="545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81572</xdr:rowOff>
    </xdr:from>
    <xdr:to>
      <xdr:col>6</xdr:col>
      <xdr:colOff>511175</xdr:colOff>
      <xdr:row>36</xdr:row>
      <xdr:rowOff>100536</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3797300" y="6253772"/>
          <a:ext cx="838200" cy="1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31734</xdr:rowOff>
    </xdr:from>
    <xdr:ext cx="534377" cy="259045"/>
    <xdr:sp macro="" textlink="">
      <xdr:nvSpPr>
        <xdr:cNvPr id="59" name="人件費平均値テキスト">
          <a:extLst>
            <a:ext uri="{FF2B5EF4-FFF2-40B4-BE49-F238E27FC236}">
              <a16:creationId xmlns:a16="http://schemas.microsoft.com/office/drawing/2014/main" xmlns="" id="{00000000-0008-0000-0600-00003B000000}"/>
            </a:ext>
          </a:extLst>
        </xdr:cNvPr>
        <xdr:cNvSpPr txBox="1"/>
      </xdr:nvSpPr>
      <xdr:spPr>
        <a:xfrm>
          <a:off x="4686300" y="6203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82,785</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53307</xdr:rowOff>
    </xdr:from>
    <xdr:to>
      <xdr:col>6</xdr:col>
      <xdr:colOff>561975</xdr:colOff>
      <xdr:row>36</xdr:row>
      <xdr:rowOff>154907</xdr:rowOff>
    </xdr:to>
    <xdr:sp macro="" textlink="">
      <xdr:nvSpPr>
        <xdr:cNvPr id="60" name="フローチャート : 判断 59">
          <a:extLst>
            <a:ext uri="{FF2B5EF4-FFF2-40B4-BE49-F238E27FC236}">
              <a16:creationId xmlns:a16="http://schemas.microsoft.com/office/drawing/2014/main" xmlns="" id="{00000000-0008-0000-0600-00003C000000}"/>
            </a:ext>
          </a:extLst>
        </xdr:cNvPr>
        <xdr:cNvSpPr/>
      </xdr:nvSpPr>
      <xdr:spPr>
        <a:xfrm>
          <a:off x="45847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47743</xdr:rowOff>
    </xdr:from>
    <xdr:to>
      <xdr:col>5</xdr:col>
      <xdr:colOff>358775</xdr:colOff>
      <xdr:row>36</xdr:row>
      <xdr:rowOff>81572</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a:off x="2908300" y="6219943"/>
          <a:ext cx="889000" cy="3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74402</xdr:rowOff>
    </xdr:from>
    <xdr:to>
      <xdr:col>5</xdr:col>
      <xdr:colOff>409575</xdr:colOff>
      <xdr:row>37</xdr:row>
      <xdr:rowOff>4552</xdr:rowOff>
    </xdr:to>
    <xdr:sp macro="" textlink="">
      <xdr:nvSpPr>
        <xdr:cNvPr id="62" name="フローチャート : 判断 61">
          <a:extLst>
            <a:ext uri="{FF2B5EF4-FFF2-40B4-BE49-F238E27FC236}">
              <a16:creationId xmlns:a16="http://schemas.microsoft.com/office/drawing/2014/main" xmlns="" id="{00000000-0008-0000-0600-00003E000000}"/>
            </a:ext>
          </a:extLst>
        </xdr:cNvPr>
        <xdr:cNvSpPr/>
      </xdr:nvSpPr>
      <xdr:spPr>
        <a:xfrm>
          <a:off x="3746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167129</xdr:rowOff>
    </xdr:from>
    <xdr:ext cx="534377" cy="259045"/>
    <xdr:sp macro="" textlink="">
      <xdr:nvSpPr>
        <xdr:cNvPr id="63" name="テキスト ボックス 62">
          <a:extLst>
            <a:ext uri="{FF2B5EF4-FFF2-40B4-BE49-F238E27FC236}">
              <a16:creationId xmlns:a16="http://schemas.microsoft.com/office/drawing/2014/main" xmlns="" id="{00000000-0008-0000-0600-00003F000000}"/>
            </a:ext>
          </a:extLst>
        </xdr:cNvPr>
        <xdr:cNvSpPr txBox="1"/>
      </xdr:nvSpPr>
      <xdr:spPr>
        <a:xfrm>
          <a:off x="3530111" y="63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78,171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47743</xdr:rowOff>
    </xdr:from>
    <xdr:to>
      <xdr:col>4</xdr:col>
      <xdr:colOff>155575</xdr:colOff>
      <xdr:row>36</xdr:row>
      <xdr:rowOff>51520</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019300" y="6219943"/>
          <a:ext cx="889000" cy="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46618</xdr:rowOff>
    </xdr:from>
    <xdr:to>
      <xdr:col>4</xdr:col>
      <xdr:colOff>206375</xdr:colOff>
      <xdr:row>36</xdr:row>
      <xdr:rowOff>148218</xdr:rowOff>
    </xdr:to>
    <xdr:sp macro="" textlink="">
      <xdr:nvSpPr>
        <xdr:cNvPr id="65" name="フローチャート : 判断 64">
          <a:extLst>
            <a:ext uri="{FF2B5EF4-FFF2-40B4-BE49-F238E27FC236}">
              <a16:creationId xmlns:a16="http://schemas.microsoft.com/office/drawing/2014/main" xmlns="" id="{00000000-0008-0000-0600-000041000000}"/>
            </a:ext>
          </a:extLst>
        </xdr:cNvPr>
        <xdr:cNvSpPr/>
      </xdr:nvSpPr>
      <xdr:spPr>
        <a:xfrm>
          <a:off x="2857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139345</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2641111" y="631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47999</xdr:rowOff>
    </xdr:from>
    <xdr:to>
      <xdr:col>2</xdr:col>
      <xdr:colOff>638175</xdr:colOff>
      <xdr:row>36</xdr:row>
      <xdr:rowOff>51520</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a:off x="1130300" y="6220199"/>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51547</xdr:rowOff>
    </xdr:from>
    <xdr:to>
      <xdr:col>3</xdr:col>
      <xdr:colOff>3175</xdr:colOff>
      <xdr:row>36</xdr:row>
      <xdr:rowOff>153147</xdr:rowOff>
    </xdr:to>
    <xdr:sp macro="" textlink="">
      <xdr:nvSpPr>
        <xdr:cNvPr id="68" name="フローチャート : 判断 67">
          <a:extLst>
            <a:ext uri="{FF2B5EF4-FFF2-40B4-BE49-F238E27FC236}">
              <a16:creationId xmlns:a16="http://schemas.microsoft.com/office/drawing/2014/main" xmlns="" id="{00000000-0008-0000-0600-000044000000}"/>
            </a:ext>
          </a:extLst>
        </xdr:cNvPr>
        <xdr:cNvSpPr/>
      </xdr:nvSpPr>
      <xdr:spPr>
        <a:xfrm>
          <a:off x="1968500" y="622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144274</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1752111" y="631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43779</xdr:rowOff>
    </xdr:from>
    <xdr:to>
      <xdr:col>1</xdr:col>
      <xdr:colOff>485775</xdr:colOff>
      <xdr:row>36</xdr:row>
      <xdr:rowOff>145379</xdr:rowOff>
    </xdr:to>
    <xdr:sp macro="" textlink="">
      <xdr:nvSpPr>
        <xdr:cNvPr id="70" name="フローチャート : 判断 69">
          <a:extLst>
            <a:ext uri="{FF2B5EF4-FFF2-40B4-BE49-F238E27FC236}">
              <a16:creationId xmlns:a16="http://schemas.microsoft.com/office/drawing/2014/main" xmlns="" id="{00000000-0008-0000-0600-000046000000}"/>
            </a:ext>
          </a:extLst>
        </xdr:cNvPr>
        <xdr:cNvSpPr/>
      </xdr:nvSpPr>
      <xdr:spPr>
        <a:xfrm>
          <a:off x="1079500" y="62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136506</xdr:rowOff>
    </xdr:from>
    <xdr:ext cx="534377"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863111" y="630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49736</xdr:rowOff>
    </xdr:from>
    <xdr:to>
      <xdr:col>6</xdr:col>
      <xdr:colOff>561975</xdr:colOff>
      <xdr:row>36</xdr:row>
      <xdr:rowOff>151336</xdr:rowOff>
    </xdr:to>
    <xdr:sp macro="" textlink="">
      <xdr:nvSpPr>
        <xdr:cNvPr id="77" name="円/楕円 76">
          <a:extLst>
            <a:ext uri="{FF2B5EF4-FFF2-40B4-BE49-F238E27FC236}">
              <a16:creationId xmlns:a16="http://schemas.microsoft.com/office/drawing/2014/main" xmlns="" id="{00000000-0008-0000-0600-00004D000000}"/>
            </a:ext>
          </a:extLst>
        </xdr:cNvPr>
        <xdr:cNvSpPr/>
      </xdr:nvSpPr>
      <xdr:spPr>
        <a:xfrm>
          <a:off x="4584700" y="62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9113</xdr:rowOff>
    </xdr:from>
    <xdr:ext cx="534377" cy="259045"/>
    <xdr:sp macro="" textlink="">
      <xdr:nvSpPr>
        <xdr:cNvPr id="78" name="人件費該当値テキスト">
          <a:extLst>
            <a:ext uri="{FF2B5EF4-FFF2-40B4-BE49-F238E27FC236}">
              <a16:creationId xmlns:a16="http://schemas.microsoft.com/office/drawing/2014/main" xmlns="" id="{00000000-0008-0000-0600-00004E000000}"/>
            </a:ext>
          </a:extLst>
        </xdr:cNvPr>
        <xdr:cNvSpPr txBox="1"/>
      </xdr:nvSpPr>
      <xdr:spPr>
        <a:xfrm>
          <a:off x="4686300" y="600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83,566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30772</xdr:rowOff>
    </xdr:from>
    <xdr:to>
      <xdr:col>5</xdr:col>
      <xdr:colOff>409575</xdr:colOff>
      <xdr:row>36</xdr:row>
      <xdr:rowOff>132372</xdr:rowOff>
    </xdr:to>
    <xdr:sp macro="" textlink="">
      <xdr:nvSpPr>
        <xdr:cNvPr id="79" name="円/楕円 78">
          <a:extLst>
            <a:ext uri="{FF2B5EF4-FFF2-40B4-BE49-F238E27FC236}">
              <a16:creationId xmlns:a16="http://schemas.microsoft.com/office/drawing/2014/main" xmlns="" id="{00000000-0008-0000-0600-00004F000000}"/>
            </a:ext>
          </a:extLst>
        </xdr:cNvPr>
        <xdr:cNvSpPr/>
      </xdr:nvSpPr>
      <xdr:spPr>
        <a:xfrm>
          <a:off x="3746500" y="620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148899</xdr:rowOff>
    </xdr:from>
    <xdr:ext cx="534377"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3530111" y="597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87,714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168393</xdr:rowOff>
    </xdr:from>
    <xdr:to>
      <xdr:col>4</xdr:col>
      <xdr:colOff>206375</xdr:colOff>
      <xdr:row>36</xdr:row>
      <xdr:rowOff>98543</xdr:rowOff>
    </xdr:to>
    <xdr:sp macro="" textlink="">
      <xdr:nvSpPr>
        <xdr:cNvPr id="81" name="円/楕円 80">
          <a:extLst>
            <a:ext uri="{FF2B5EF4-FFF2-40B4-BE49-F238E27FC236}">
              <a16:creationId xmlns:a16="http://schemas.microsoft.com/office/drawing/2014/main" xmlns="" id="{00000000-0008-0000-0600-000051000000}"/>
            </a:ext>
          </a:extLst>
        </xdr:cNvPr>
        <xdr:cNvSpPr/>
      </xdr:nvSpPr>
      <xdr:spPr>
        <a:xfrm>
          <a:off x="2857500" y="616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115070</xdr:rowOff>
    </xdr:from>
    <xdr:ext cx="534377" cy="259045"/>
    <xdr:sp macro="" textlink="">
      <xdr:nvSpPr>
        <xdr:cNvPr id="82" name="テキスト ボックス 81">
          <a:extLst>
            <a:ext uri="{FF2B5EF4-FFF2-40B4-BE49-F238E27FC236}">
              <a16:creationId xmlns:a16="http://schemas.microsoft.com/office/drawing/2014/main" xmlns="" id="{00000000-0008-0000-0600-000052000000}"/>
            </a:ext>
          </a:extLst>
        </xdr:cNvPr>
        <xdr:cNvSpPr txBox="1"/>
      </xdr:nvSpPr>
      <xdr:spPr>
        <a:xfrm>
          <a:off x="2641111" y="594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95,113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720</xdr:rowOff>
    </xdr:from>
    <xdr:to>
      <xdr:col>3</xdr:col>
      <xdr:colOff>3175</xdr:colOff>
      <xdr:row>36</xdr:row>
      <xdr:rowOff>102320</xdr:rowOff>
    </xdr:to>
    <xdr:sp macro="" textlink="">
      <xdr:nvSpPr>
        <xdr:cNvPr id="83" name="円/楕円 82">
          <a:extLst>
            <a:ext uri="{FF2B5EF4-FFF2-40B4-BE49-F238E27FC236}">
              <a16:creationId xmlns:a16="http://schemas.microsoft.com/office/drawing/2014/main" xmlns="" id="{00000000-0008-0000-0600-000053000000}"/>
            </a:ext>
          </a:extLst>
        </xdr:cNvPr>
        <xdr:cNvSpPr/>
      </xdr:nvSpPr>
      <xdr:spPr>
        <a:xfrm>
          <a:off x="1968500" y="61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118847</xdr:rowOff>
    </xdr:from>
    <xdr:ext cx="534377" cy="259045"/>
    <xdr:sp macro="" textlink="">
      <xdr:nvSpPr>
        <xdr:cNvPr id="84" name="テキスト ボックス 83">
          <a:extLst>
            <a:ext uri="{FF2B5EF4-FFF2-40B4-BE49-F238E27FC236}">
              <a16:creationId xmlns:a16="http://schemas.microsoft.com/office/drawing/2014/main" xmlns="" id="{00000000-0008-0000-0600-000054000000}"/>
            </a:ext>
          </a:extLst>
        </xdr:cNvPr>
        <xdr:cNvSpPr txBox="1"/>
      </xdr:nvSpPr>
      <xdr:spPr>
        <a:xfrm>
          <a:off x="1752111" y="594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94,287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168649</xdr:rowOff>
    </xdr:from>
    <xdr:to>
      <xdr:col>1</xdr:col>
      <xdr:colOff>485775</xdr:colOff>
      <xdr:row>36</xdr:row>
      <xdr:rowOff>98799</xdr:rowOff>
    </xdr:to>
    <xdr:sp macro="" textlink="">
      <xdr:nvSpPr>
        <xdr:cNvPr id="85" name="円/楕円 84">
          <a:extLst>
            <a:ext uri="{FF2B5EF4-FFF2-40B4-BE49-F238E27FC236}">
              <a16:creationId xmlns:a16="http://schemas.microsoft.com/office/drawing/2014/main" xmlns="" id="{00000000-0008-0000-0600-000055000000}"/>
            </a:ext>
          </a:extLst>
        </xdr:cNvPr>
        <xdr:cNvSpPr/>
      </xdr:nvSpPr>
      <xdr:spPr>
        <a:xfrm>
          <a:off x="1079500" y="616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115326</xdr:rowOff>
    </xdr:from>
    <xdr:ext cx="534377" cy="259045"/>
    <xdr:sp macro="" textlink="">
      <xdr:nvSpPr>
        <xdr:cNvPr id="86" name="テキスト ボックス 85">
          <a:extLst>
            <a:ext uri="{FF2B5EF4-FFF2-40B4-BE49-F238E27FC236}">
              <a16:creationId xmlns:a16="http://schemas.microsoft.com/office/drawing/2014/main" xmlns="" id="{00000000-0008-0000-0600-000056000000}"/>
            </a:ext>
          </a:extLst>
        </xdr:cNvPr>
        <xdr:cNvSpPr txBox="1"/>
      </xdr:nvSpPr>
      <xdr:spPr>
        <a:xfrm>
          <a:off x="863111" y="594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95,057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7" name="正方形/長方形 86">
          <a:extLst>
            <a:ext uri="{FF2B5EF4-FFF2-40B4-BE49-F238E27FC236}">
              <a16:creationId xmlns:a16="http://schemas.microsoft.com/office/drawing/2014/main" xmlns=""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8" name="正方形/長方形 87">
          <a:extLst>
            <a:ext uri="{FF2B5EF4-FFF2-40B4-BE49-F238E27FC236}">
              <a16:creationId xmlns:a16="http://schemas.microsoft.com/office/drawing/2014/main" xmlns=""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9" name="正方形/長方形 88">
          <a:extLst>
            <a:ext uri="{FF2B5EF4-FFF2-40B4-BE49-F238E27FC236}">
              <a16:creationId xmlns:a16="http://schemas.microsoft.com/office/drawing/2014/main" xmlns=""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5" name="テキスト ボックス 94">
          <a:extLst>
            <a:ext uri="{FF2B5EF4-FFF2-40B4-BE49-F238E27FC236}">
              <a16:creationId xmlns:a16="http://schemas.microsoft.com/office/drawing/2014/main" xmlns=""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6" name="直線コネクタ 95">
          <a:extLst>
            <a:ext uri="{FF2B5EF4-FFF2-40B4-BE49-F238E27FC236}">
              <a16:creationId xmlns:a16="http://schemas.microsoft.com/office/drawing/2014/main" xmlns=""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xmlns=""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8" name="直線コネクタ 97">
          <a:extLst>
            <a:ext uri="{FF2B5EF4-FFF2-40B4-BE49-F238E27FC236}">
              <a16:creationId xmlns:a16="http://schemas.microsoft.com/office/drawing/2014/main" xmlns=""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99" name="テキスト ボックス 98">
          <a:extLst>
            <a:ext uri="{FF2B5EF4-FFF2-40B4-BE49-F238E27FC236}">
              <a16:creationId xmlns:a16="http://schemas.microsoft.com/office/drawing/2014/main" xmlns="" id="{00000000-0008-0000-0600-000063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a:extLst>
            <a:ext uri="{FF2B5EF4-FFF2-40B4-BE49-F238E27FC236}">
              <a16:creationId xmlns:a16="http://schemas.microsoft.com/office/drawing/2014/main" xmlns=""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xmlns="" id="{00000000-0008-0000-06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a:extLst>
            <a:ext uri="{FF2B5EF4-FFF2-40B4-BE49-F238E27FC236}">
              <a16:creationId xmlns:a16="http://schemas.microsoft.com/office/drawing/2014/main" xmlns=""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65088</xdr:rowOff>
    </xdr:from>
    <xdr:to>
      <xdr:col>6</xdr:col>
      <xdr:colOff>510540</xdr:colOff>
      <xdr:row>58</xdr:row>
      <xdr:rowOff>134353</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flipV="1">
          <a:off x="4633595" y="8637588"/>
          <a:ext cx="1270" cy="1440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138180</xdr:rowOff>
    </xdr:from>
    <xdr:ext cx="534377" cy="259045"/>
    <xdr:sp macro="" textlink="">
      <xdr:nvSpPr>
        <xdr:cNvPr id="112" name="物件費最小値テキスト">
          <a:extLst>
            <a:ext uri="{FF2B5EF4-FFF2-40B4-BE49-F238E27FC236}">
              <a16:creationId xmlns:a16="http://schemas.microsoft.com/office/drawing/2014/main" xmlns="" id="{00000000-0008-0000-0600-000070000000}"/>
            </a:ext>
          </a:extLst>
        </xdr:cNvPr>
        <xdr:cNvSpPr txBox="1"/>
      </xdr:nvSpPr>
      <xdr:spPr>
        <a:xfrm>
          <a:off x="4686300" y="1008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36,421</a:t>
          </a:r>
          <a:endParaRPr kumimoji="1" lang="ja-JP" altLang="en-US" sz="1000" b="1">
            <a:latin typeface="ＭＳ Ｐゴシック"/>
          </a:endParaRPr>
        </a:p>
      </xdr:txBody>
    </xdr:sp>
    <xdr:clientData/>
  </xdr:oneCellAnchor>
  <xdr:twoCellAnchor>
    <xdr:from>
      <xdr:col>6</xdr:col>
      <xdr:colOff>422275</xdr:colOff>
      <xdr:row>58</xdr:row>
      <xdr:rowOff>134353</xdr:rowOff>
    </xdr:from>
    <xdr:to>
      <xdr:col>6</xdr:col>
      <xdr:colOff>600075</xdr:colOff>
      <xdr:row>58</xdr:row>
      <xdr:rowOff>134353</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4546600" y="10078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11765</xdr:rowOff>
    </xdr:from>
    <xdr:ext cx="599010" cy="259045"/>
    <xdr:sp macro="" textlink="">
      <xdr:nvSpPr>
        <xdr:cNvPr id="114" name="物件費最大値テキスト">
          <a:extLst>
            <a:ext uri="{FF2B5EF4-FFF2-40B4-BE49-F238E27FC236}">
              <a16:creationId xmlns:a16="http://schemas.microsoft.com/office/drawing/2014/main" xmlns="" id="{00000000-0008-0000-0600-000072000000}"/>
            </a:ext>
          </a:extLst>
        </xdr:cNvPr>
        <xdr:cNvSpPr txBox="1"/>
      </xdr:nvSpPr>
      <xdr:spPr>
        <a:xfrm>
          <a:off x="4686300" y="841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149,875</a:t>
          </a:r>
          <a:endParaRPr kumimoji="1" lang="ja-JP" altLang="en-US" sz="1000" b="1">
            <a:latin typeface="ＭＳ Ｐゴシック"/>
          </a:endParaRPr>
        </a:p>
      </xdr:txBody>
    </xdr:sp>
    <xdr:clientData/>
  </xdr:oneCellAnchor>
  <xdr:twoCellAnchor>
    <xdr:from>
      <xdr:col>6</xdr:col>
      <xdr:colOff>422275</xdr:colOff>
      <xdr:row>50</xdr:row>
      <xdr:rowOff>65088</xdr:rowOff>
    </xdr:from>
    <xdr:to>
      <xdr:col>6</xdr:col>
      <xdr:colOff>600075</xdr:colOff>
      <xdr:row>50</xdr:row>
      <xdr:rowOff>65088</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4546600" y="863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145758</xdr:rowOff>
    </xdr:from>
    <xdr:to>
      <xdr:col>6</xdr:col>
      <xdr:colOff>511175</xdr:colOff>
      <xdr:row>55</xdr:row>
      <xdr:rowOff>28219</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3797300" y="9404058"/>
          <a:ext cx="838200" cy="5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1655</xdr:rowOff>
    </xdr:from>
    <xdr:ext cx="534377" cy="259045"/>
    <xdr:sp macro="" textlink="">
      <xdr:nvSpPr>
        <xdr:cNvPr id="117" name="物件費平均値テキスト">
          <a:extLst>
            <a:ext uri="{FF2B5EF4-FFF2-40B4-BE49-F238E27FC236}">
              <a16:creationId xmlns:a16="http://schemas.microsoft.com/office/drawing/2014/main" xmlns="" id="{00000000-0008-0000-0600-000075000000}"/>
            </a:ext>
          </a:extLst>
        </xdr:cNvPr>
        <xdr:cNvSpPr txBox="1"/>
      </xdr:nvSpPr>
      <xdr:spPr>
        <a:xfrm>
          <a:off x="4686300" y="960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68,171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23228</xdr:rowOff>
    </xdr:from>
    <xdr:to>
      <xdr:col>6</xdr:col>
      <xdr:colOff>561975</xdr:colOff>
      <xdr:row>56</xdr:row>
      <xdr:rowOff>124828</xdr:rowOff>
    </xdr:to>
    <xdr:sp macro="" textlink="">
      <xdr:nvSpPr>
        <xdr:cNvPr id="118" name="フローチャート : 判断 117">
          <a:extLst>
            <a:ext uri="{FF2B5EF4-FFF2-40B4-BE49-F238E27FC236}">
              <a16:creationId xmlns:a16="http://schemas.microsoft.com/office/drawing/2014/main" xmlns="" id="{00000000-0008-0000-0600-000076000000}"/>
            </a:ext>
          </a:extLst>
        </xdr:cNvPr>
        <xdr:cNvSpPr/>
      </xdr:nvSpPr>
      <xdr:spPr>
        <a:xfrm>
          <a:off x="4584700" y="962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28219</xdr:rowOff>
    </xdr:from>
    <xdr:to>
      <xdr:col>5</xdr:col>
      <xdr:colOff>358775</xdr:colOff>
      <xdr:row>55</xdr:row>
      <xdr:rowOff>59906</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flipV="1">
          <a:off x="2908300" y="9457969"/>
          <a:ext cx="889000" cy="3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87478</xdr:rowOff>
    </xdr:from>
    <xdr:to>
      <xdr:col>5</xdr:col>
      <xdr:colOff>409575</xdr:colOff>
      <xdr:row>57</xdr:row>
      <xdr:rowOff>17628</xdr:rowOff>
    </xdr:to>
    <xdr:sp macro="" textlink="">
      <xdr:nvSpPr>
        <xdr:cNvPr id="120" name="フローチャート : 判断 119">
          <a:extLst>
            <a:ext uri="{FF2B5EF4-FFF2-40B4-BE49-F238E27FC236}">
              <a16:creationId xmlns:a16="http://schemas.microsoft.com/office/drawing/2014/main" xmlns="" id="{00000000-0008-0000-0600-000078000000}"/>
            </a:ext>
          </a:extLst>
        </xdr:cNvPr>
        <xdr:cNvSpPr/>
      </xdr:nvSpPr>
      <xdr:spPr>
        <a:xfrm>
          <a:off x="3746500" y="96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8755</xdr:rowOff>
    </xdr:from>
    <xdr:ext cx="534377" cy="259045"/>
    <xdr:sp macro="" textlink="">
      <xdr:nvSpPr>
        <xdr:cNvPr id="121" name="テキスト ボックス 120">
          <a:extLst>
            <a:ext uri="{FF2B5EF4-FFF2-40B4-BE49-F238E27FC236}">
              <a16:creationId xmlns:a16="http://schemas.microsoft.com/office/drawing/2014/main" xmlns="" id="{00000000-0008-0000-0600-000079000000}"/>
            </a:ext>
          </a:extLst>
        </xdr:cNvPr>
        <xdr:cNvSpPr txBox="1"/>
      </xdr:nvSpPr>
      <xdr:spPr>
        <a:xfrm>
          <a:off x="3530111" y="978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63,112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59906</xdr:rowOff>
    </xdr:from>
    <xdr:to>
      <xdr:col>4</xdr:col>
      <xdr:colOff>155575</xdr:colOff>
      <xdr:row>55</xdr:row>
      <xdr:rowOff>154863</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2019300" y="9489656"/>
          <a:ext cx="889000" cy="9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3" name="フローチャート : 判断 122">
          <a:extLst>
            <a:ext uri="{FF2B5EF4-FFF2-40B4-BE49-F238E27FC236}">
              <a16:creationId xmlns:a16="http://schemas.microsoft.com/office/drawing/2014/main" xmlns="" id="{00000000-0008-0000-0600-00007B000000}"/>
            </a:ext>
          </a:extLst>
        </xdr:cNvPr>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115308</xdr:rowOff>
    </xdr:from>
    <xdr:ext cx="534377"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2641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17120</xdr:rowOff>
    </xdr:from>
    <xdr:to>
      <xdr:col>2</xdr:col>
      <xdr:colOff>638175</xdr:colOff>
      <xdr:row>55</xdr:row>
      <xdr:rowOff>154863</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a:off x="1130300" y="9446870"/>
          <a:ext cx="889000" cy="13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6" name="フローチャート : 判断 125">
          <a:extLst>
            <a:ext uri="{FF2B5EF4-FFF2-40B4-BE49-F238E27FC236}">
              <a16:creationId xmlns:a16="http://schemas.microsoft.com/office/drawing/2014/main" xmlns="" id="{00000000-0008-0000-0600-00007E000000}"/>
            </a:ext>
          </a:extLst>
        </xdr:cNvPr>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135983</xdr:rowOff>
    </xdr:from>
    <xdr:ext cx="534377"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1752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28" name="フローチャート : 判断 127">
          <a:extLst>
            <a:ext uri="{FF2B5EF4-FFF2-40B4-BE49-F238E27FC236}">
              <a16:creationId xmlns:a16="http://schemas.microsoft.com/office/drawing/2014/main" xmlns="" id="{00000000-0008-0000-0600-000080000000}"/>
            </a:ext>
          </a:extLst>
        </xdr:cNvPr>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132872</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863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94958</xdr:rowOff>
    </xdr:from>
    <xdr:to>
      <xdr:col>6</xdr:col>
      <xdr:colOff>561975</xdr:colOff>
      <xdr:row>55</xdr:row>
      <xdr:rowOff>25108</xdr:rowOff>
    </xdr:to>
    <xdr:sp macro="" textlink="">
      <xdr:nvSpPr>
        <xdr:cNvPr id="135" name="円/楕円 134">
          <a:extLst>
            <a:ext uri="{FF2B5EF4-FFF2-40B4-BE49-F238E27FC236}">
              <a16:creationId xmlns:a16="http://schemas.microsoft.com/office/drawing/2014/main" xmlns="" id="{00000000-0008-0000-0600-000087000000}"/>
            </a:ext>
          </a:extLst>
        </xdr:cNvPr>
        <xdr:cNvSpPr/>
      </xdr:nvSpPr>
      <xdr:spPr>
        <a:xfrm>
          <a:off x="4584700" y="935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117835</xdr:rowOff>
    </xdr:from>
    <xdr:ext cx="534377" cy="259045"/>
    <xdr:sp macro="" textlink="">
      <xdr:nvSpPr>
        <xdr:cNvPr id="136" name="物件費該当値テキスト">
          <a:extLst>
            <a:ext uri="{FF2B5EF4-FFF2-40B4-BE49-F238E27FC236}">
              <a16:creationId xmlns:a16="http://schemas.microsoft.com/office/drawing/2014/main" xmlns="" id="{00000000-0008-0000-0600-000088000000}"/>
            </a:ext>
          </a:extLst>
        </xdr:cNvPr>
        <xdr:cNvSpPr txBox="1"/>
      </xdr:nvSpPr>
      <xdr:spPr>
        <a:xfrm>
          <a:off x="4686300" y="920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89,523</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148869</xdr:rowOff>
    </xdr:from>
    <xdr:to>
      <xdr:col>5</xdr:col>
      <xdr:colOff>409575</xdr:colOff>
      <xdr:row>55</xdr:row>
      <xdr:rowOff>79019</xdr:rowOff>
    </xdr:to>
    <xdr:sp macro="" textlink="">
      <xdr:nvSpPr>
        <xdr:cNvPr id="137" name="円/楕円 136">
          <a:extLst>
            <a:ext uri="{FF2B5EF4-FFF2-40B4-BE49-F238E27FC236}">
              <a16:creationId xmlns:a16="http://schemas.microsoft.com/office/drawing/2014/main" xmlns="" id="{00000000-0008-0000-0600-000089000000}"/>
            </a:ext>
          </a:extLst>
        </xdr:cNvPr>
        <xdr:cNvSpPr/>
      </xdr:nvSpPr>
      <xdr:spPr>
        <a:xfrm>
          <a:off x="3746500" y="940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95546</xdr:rowOff>
    </xdr:from>
    <xdr:ext cx="534377"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3530111" y="918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85,278</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9106</xdr:rowOff>
    </xdr:from>
    <xdr:to>
      <xdr:col>4</xdr:col>
      <xdr:colOff>206375</xdr:colOff>
      <xdr:row>55</xdr:row>
      <xdr:rowOff>110706</xdr:rowOff>
    </xdr:to>
    <xdr:sp macro="" textlink="">
      <xdr:nvSpPr>
        <xdr:cNvPr id="139" name="円/楕円 138">
          <a:extLst>
            <a:ext uri="{FF2B5EF4-FFF2-40B4-BE49-F238E27FC236}">
              <a16:creationId xmlns:a16="http://schemas.microsoft.com/office/drawing/2014/main" xmlns="" id="{00000000-0008-0000-0600-00008B000000}"/>
            </a:ext>
          </a:extLst>
        </xdr:cNvPr>
        <xdr:cNvSpPr/>
      </xdr:nvSpPr>
      <xdr:spPr>
        <a:xfrm>
          <a:off x="2857500" y="94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127233</xdr:rowOff>
    </xdr:from>
    <xdr:ext cx="534377"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2641111" y="921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82,783</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104063</xdr:rowOff>
    </xdr:from>
    <xdr:to>
      <xdr:col>3</xdr:col>
      <xdr:colOff>3175</xdr:colOff>
      <xdr:row>56</xdr:row>
      <xdr:rowOff>34213</xdr:rowOff>
    </xdr:to>
    <xdr:sp macro="" textlink="">
      <xdr:nvSpPr>
        <xdr:cNvPr id="141" name="円/楕円 140">
          <a:extLst>
            <a:ext uri="{FF2B5EF4-FFF2-40B4-BE49-F238E27FC236}">
              <a16:creationId xmlns:a16="http://schemas.microsoft.com/office/drawing/2014/main" xmlns="" id="{00000000-0008-0000-0600-00008D000000}"/>
            </a:ext>
          </a:extLst>
        </xdr:cNvPr>
        <xdr:cNvSpPr/>
      </xdr:nvSpPr>
      <xdr:spPr>
        <a:xfrm>
          <a:off x="1968500" y="953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50740</xdr:rowOff>
    </xdr:from>
    <xdr:ext cx="534377"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1752111" y="930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75,306</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137770</xdr:rowOff>
    </xdr:from>
    <xdr:to>
      <xdr:col>1</xdr:col>
      <xdr:colOff>485775</xdr:colOff>
      <xdr:row>55</xdr:row>
      <xdr:rowOff>67920</xdr:rowOff>
    </xdr:to>
    <xdr:sp macro="" textlink="">
      <xdr:nvSpPr>
        <xdr:cNvPr id="143" name="円/楕円 142">
          <a:extLst>
            <a:ext uri="{FF2B5EF4-FFF2-40B4-BE49-F238E27FC236}">
              <a16:creationId xmlns:a16="http://schemas.microsoft.com/office/drawing/2014/main" xmlns="" id="{00000000-0008-0000-0600-00008F000000}"/>
            </a:ext>
          </a:extLst>
        </xdr:cNvPr>
        <xdr:cNvSpPr/>
      </xdr:nvSpPr>
      <xdr:spPr>
        <a:xfrm>
          <a:off x="1079500" y="939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84447</xdr:rowOff>
    </xdr:from>
    <xdr:ext cx="534377"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863111" y="917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86,152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a:extLst>
            <a:ext uri="{FF2B5EF4-FFF2-40B4-BE49-F238E27FC236}">
              <a16:creationId xmlns:a16="http://schemas.microsoft.com/office/drawing/2014/main" xmlns=""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a:extLst>
            <a:ext uri="{FF2B5EF4-FFF2-40B4-BE49-F238E27FC236}">
              <a16:creationId xmlns:a16="http://schemas.microsoft.com/office/drawing/2014/main" xmlns=""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a:extLst>
            <a:ext uri="{FF2B5EF4-FFF2-40B4-BE49-F238E27FC236}">
              <a16:creationId xmlns:a16="http://schemas.microsoft.com/office/drawing/2014/main" xmlns=""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a:extLst>
            <a:ext uri="{FF2B5EF4-FFF2-40B4-BE49-F238E27FC236}">
              <a16:creationId xmlns:a16="http://schemas.microsoft.com/office/drawing/2014/main" xmlns=""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a:extLst>
            <a:ext uri="{FF2B5EF4-FFF2-40B4-BE49-F238E27FC236}">
              <a16:creationId xmlns:a16="http://schemas.microsoft.com/office/drawing/2014/main" xmlns=""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2860</xdr:rowOff>
    </xdr:from>
    <xdr:to>
      <xdr:col>6</xdr:col>
      <xdr:colOff>510540</xdr:colOff>
      <xdr:row>78</xdr:row>
      <xdr:rowOff>79761</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flipV="1">
          <a:off x="4633595" y="12175810"/>
          <a:ext cx="1270" cy="1277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83588</xdr:rowOff>
    </xdr:from>
    <xdr:ext cx="469744" cy="259045"/>
    <xdr:sp macro="" textlink="">
      <xdr:nvSpPr>
        <xdr:cNvPr id="167" name="維持補修費最小値テキスト">
          <a:extLst>
            <a:ext uri="{FF2B5EF4-FFF2-40B4-BE49-F238E27FC236}">
              <a16:creationId xmlns:a16="http://schemas.microsoft.com/office/drawing/2014/main" xmlns="" id="{00000000-0008-0000-0600-0000A7000000}"/>
            </a:ext>
          </a:extLst>
        </xdr:cNvPr>
        <xdr:cNvSpPr txBox="1"/>
      </xdr:nvSpPr>
      <xdr:spPr>
        <a:xfrm>
          <a:off x="4686300" y="1345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1,311</a:t>
          </a:r>
          <a:endParaRPr kumimoji="1" lang="ja-JP" altLang="en-US" sz="1000" b="1">
            <a:latin typeface="ＭＳ Ｐゴシック"/>
          </a:endParaRPr>
        </a:p>
      </xdr:txBody>
    </xdr:sp>
    <xdr:clientData/>
  </xdr:oneCellAnchor>
  <xdr:twoCellAnchor>
    <xdr:from>
      <xdr:col>6</xdr:col>
      <xdr:colOff>422275</xdr:colOff>
      <xdr:row>78</xdr:row>
      <xdr:rowOff>79761</xdr:rowOff>
    </xdr:from>
    <xdr:to>
      <xdr:col>6</xdr:col>
      <xdr:colOff>600075</xdr:colOff>
      <xdr:row>78</xdr:row>
      <xdr:rowOff>79761</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4546600" y="13452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120987</xdr:rowOff>
    </xdr:from>
    <xdr:ext cx="534377" cy="259045"/>
    <xdr:sp macro="" textlink="">
      <xdr:nvSpPr>
        <xdr:cNvPr id="169" name="維持補修費最大値テキスト">
          <a:extLst>
            <a:ext uri="{FF2B5EF4-FFF2-40B4-BE49-F238E27FC236}">
              <a16:creationId xmlns:a16="http://schemas.microsoft.com/office/drawing/2014/main" xmlns="" id="{00000000-0008-0000-0600-0000A9000000}"/>
            </a:ext>
          </a:extLst>
        </xdr:cNvPr>
        <xdr:cNvSpPr txBox="1"/>
      </xdr:nvSpPr>
      <xdr:spPr>
        <a:xfrm>
          <a:off x="4686300" y="1195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29,243</a:t>
          </a:r>
          <a:endParaRPr kumimoji="1" lang="ja-JP" altLang="en-US" sz="1000" b="1">
            <a:latin typeface="ＭＳ Ｐゴシック"/>
          </a:endParaRPr>
        </a:p>
      </xdr:txBody>
    </xdr:sp>
    <xdr:clientData/>
  </xdr:oneCellAnchor>
  <xdr:twoCellAnchor>
    <xdr:from>
      <xdr:col>6</xdr:col>
      <xdr:colOff>422275</xdr:colOff>
      <xdr:row>71</xdr:row>
      <xdr:rowOff>2860</xdr:rowOff>
    </xdr:from>
    <xdr:to>
      <xdr:col>6</xdr:col>
      <xdr:colOff>600075</xdr:colOff>
      <xdr:row>71</xdr:row>
      <xdr:rowOff>2860</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4546600" y="121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157714</xdr:rowOff>
    </xdr:from>
    <xdr:to>
      <xdr:col>6</xdr:col>
      <xdr:colOff>511175</xdr:colOff>
      <xdr:row>77</xdr:row>
      <xdr:rowOff>166401</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flipV="1">
          <a:off x="3797300" y="13359364"/>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169293</xdr:rowOff>
    </xdr:from>
    <xdr:ext cx="469744" cy="259045"/>
    <xdr:sp macro="" textlink="">
      <xdr:nvSpPr>
        <xdr:cNvPr id="172" name="維持補修費平均値テキスト">
          <a:extLst>
            <a:ext uri="{FF2B5EF4-FFF2-40B4-BE49-F238E27FC236}">
              <a16:creationId xmlns:a16="http://schemas.microsoft.com/office/drawing/2014/main" xmlns="" id="{00000000-0008-0000-0600-0000AC000000}"/>
            </a:ext>
          </a:extLst>
        </xdr:cNvPr>
        <xdr:cNvSpPr txBox="1"/>
      </xdr:nvSpPr>
      <xdr:spPr>
        <a:xfrm>
          <a:off x="4686300" y="13028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146416</xdr:rowOff>
    </xdr:from>
    <xdr:to>
      <xdr:col>6</xdr:col>
      <xdr:colOff>561975</xdr:colOff>
      <xdr:row>77</xdr:row>
      <xdr:rowOff>76566</xdr:rowOff>
    </xdr:to>
    <xdr:sp macro="" textlink="">
      <xdr:nvSpPr>
        <xdr:cNvPr id="173" name="フローチャート : 判断 172">
          <a:extLst>
            <a:ext uri="{FF2B5EF4-FFF2-40B4-BE49-F238E27FC236}">
              <a16:creationId xmlns:a16="http://schemas.microsoft.com/office/drawing/2014/main" xmlns="" id="{00000000-0008-0000-0600-0000AD000000}"/>
            </a:ext>
          </a:extLst>
        </xdr:cNvPr>
        <xdr:cNvSpPr/>
      </xdr:nvSpPr>
      <xdr:spPr>
        <a:xfrm>
          <a:off x="4584700" y="1317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166401</xdr:rowOff>
    </xdr:from>
    <xdr:to>
      <xdr:col>5</xdr:col>
      <xdr:colOff>358775</xdr:colOff>
      <xdr:row>77</xdr:row>
      <xdr:rowOff>170058</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flipV="1">
          <a:off x="2908300" y="13368051"/>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166762</xdr:rowOff>
    </xdr:from>
    <xdr:to>
      <xdr:col>5</xdr:col>
      <xdr:colOff>409575</xdr:colOff>
      <xdr:row>77</xdr:row>
      <xdr:rowOff>96912</xdr:rowOff>
    </xdr:to>
    <xdr:sp macro="" textlink="">
      <xdr:nvSpPr>
        <xdr:cNvPr id="175" name="フローチャート : 判断 174">
          <a:extLst>
            <a:ext uri="{FF2B5EF4-FFF2-40B4-BE49-F238E27FC236}">
              <a16:creationId xmlns:a16="http://schemas.microsoft.com/office/drawing/2014/main" xmlns="" id="{00000000-0008-0000-0600-0000AF000000}"/>
            </a:ext>
          </a:extLst>
        </xdr:cNvPr>
        <xdr:cNvSpPr/>
      </xdr:nvSpPr>
      <xdr:spPr>
        <a:xfrm>
          <a:off x="3746500" y="1319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113439</xdr:rowOff>
    </xdr:from>
    <xdr:ext cx="469744" cy="259045"/>
    <xdr:sp macro="" textlink="">
      <xdr:nvSpPr>
        <xdr:cNvPr id="176" name="テキスト ボックス 175">
          <a:extLst>
            <a:ext uri="{FF2B5EF4-FFF2-40B4-BE49-F238E27FC236}">
              <a16:creationId xmlns:a16="http://schemas.microsoft.com/office/drawing/2014/main" xmlns="" id="{00000000-0008-0000-0600-0000B0000000}"/>
            </a:ext>
          </a:extLst>
        </xdr:cNvPr>
        <xdr:cNvSpPr txBox="1"/>
      </xdr:nvSpPr>
      <xdr:spPr>
        <a:xfrm>
          <a:off x="3562427" y="1297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170058</xdr:rowOff>
    </xdr:from>
    <xdr:to>
      <xdr:col>4</xdr:col>
      <xdr:colOff>155575</xdr:colOff>
      <xdr:row>78</xdr:row>
      <xdr:rowOff>10998</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flipV="1">
          <a:off x="2019300" y="13371708"/>
          <a:ext cx="8890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120766</xdr:rowOff>
    </xdr:from>
    <xdr:to>
      <xdr:col>4</xdr:col>
      <xdr:colOff>206375</xdr:colOff>
      <xdr:row>77</xdr:row>
      <xdr:rowOff>50916</xdr:rowOff>
    </xdr:to>
    <xdr:sp macro="" textlink="">
      <xdr:nvSpPr>
        <xdr:cNvPr id="178" name="フローチャート : 判断 177">
          <a:extLst>
            <a:ext uri="{FF2B5EF4-FFF2-40B4-BE49-F238E27FC236}">
              <a16:creationId xmlns:a16="http://schemas.microsoft.com/office/drawing/2014/main" xmlns="" id="{00000000-0008-0000-0600-0000B2000000}"/>
            </a:ext>
          </a:extLst>
        </xdr:cNvPr>
        <xdr:cNvSpPr/>
      </xdr:nvSpPr>
      <xdr:spPr>
        <a:xfrm>
          <a:off x="2857500" y="131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67444</xdr:rowOff>
    </xdr:from>
    <xdr:ext cx="469744" cy="259045"/>
    <xdr:sp macro="" textlink="">
      <xdr:nvSpPr>
        <xdr:cNvPr id="179" name="テキスト ボックス 178">
          <a:extLst>
            <a:ext uri="{FF2B5EF4-FFF2-40B4-BE49-F238E27FC236}">
              <a16:creationId xmlns:a16="http://schemas.microsoft.com/office/drawing/2014/main" xmlns="" id="{00000000-0008-0000-0600-0000B3000000}"/>
            </a:ext>
          </a:extLst>
        </xdr:cNvPr>
        <xdr:cNvSpPr txBox="1"/>
      </xdr:nvSpPr>
      <xdr:spPr>
        <a:xfrm>
          <a:off x="2673427" y="1292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10998</xdr:rowOff>
    </xdr:from>
    <xdr:to>
      <xdr:col>2</xdr:col>
      <xdr:colOff>638175</xdr:colOff>
      <xdr:row>78</xdr:row>
      <xdr:rowOff>27549</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flipV="1">
          <a:off x="1130300" y="13384098"/>
          <a:ext cx="889000" cy="1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156017</xdr:rowOff>
    </xdr:from>
    <xdr:to>
      <xdr:col>3</xdr:col>
      <xdr:colOff>3175</xdr:colOff>
      <xdr:row>77</xdr:row>
      <xdr:rowOff>86167</xdr:rowOff>
    </xdr:to>
    <xdr:sp macro="" textlink="">
      <xdr:nvSpPr>
        <xdr:cNvPr id="181" name="フローチャート : 判断 180">
          <a:extLst>
            <a:ext uri="{FF2B5EF4-FFF2-40B4-BE49-F238E27FC236}">
              <a16:creationId xmlns:a16="http://schemas.microsoft.com/office/drawing/2014/main" xmlns="" id="{00000000-0008-0000-0600-0000B5000000}"/>
            </a:ext>
          </a:extLst>
        </xdr:cNvPr>
        <xdr:cNvSpPr/>
      </xdr:nvSpPr>
      <xdr:spPr>
        <a:xfrm>
          <a:off x="1968500" y="1318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102694</xdr:rowOff>
    </xdr:from>
    <xdr:ext cx="469744"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1784427" y="1296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152360</xdr:rowOff>
    </xdr:from>
    <xdr:to>
      <xdr:col>1</xdr:col>
      <xdr:colOff>485775</xdr:colOff>
      <xdr:row>77</xdr:row>
      <xdr:rowOff>82510</xdr:rowOff>
    </xdr:to>
    <xdr:sp macro="" textlink="">
      <xdr:nvSpPr>
        <xdr:cNvPr id="183" name="フローチャート : 判断 182">
          <a:extLst>
            <a:ext uri="{FF2B5EF4-FFF2-40B4-BE49-F238E27FC236}">
              <a16:creationId xmlns:a16="http://schemas.microsoft.com/office/drawing/2014/main" xmlns="" id="{00000000-0008-0000-0600-0000B7000000}"/>
            </a:ext>
          </a:extLst>
        </xdr:cNvPr>
        <xdr:cNvSpPr/>
      </xdr:nvSpPr>
      <xdr:spPr>
        <a:xfrm>
          <a:off x="1079500" y="1318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99037</xdr:rowOff>
    </xdr:from>
    <xdr:ext cx="469744"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895427" y="1295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106914</xdr:rowOff>
    </xdr:from>
    <xdr:to>
      <xdr:col>6</xdr:col>
      <xdr:colOff>561975</xdr:colOff>
      <xdr:row>78</xdr:row>
      <xdr:rowOff>37064</xdr:rowOff>
    </xdr:to>
    <xdr:sp macro="" textlink="">
      <xdr:nvSpPr>
        <xdr:cNvPr id="190" name="円/楕円 189">
          <a:extLst>
            <a:ext uri="{FF2B5EF4-FFF2-40B4-BE49-F238E27FC236}">
              <a16:creationId xmlns:a16="http://schemas.microsoft.com/office/drawing/2014/main" xmlns="" id="{00000000-0008-0000-0600-0000BE000000}"/>
            </a:ext>
          </a:extLst>
        </xdr:cNvPr>
        <xdr:cNvSpPr/>
      </xdr:nvSpPr>
      <xdr:spPr>
        <a:xfrm>
          <a:off x="4584700" y="1330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21841</xdr:rowOff>
    </xdr:from>
    <xdr:ext cx="469744" cy="259045"/>
    <xdr:sp macro="" textlink="">
      <xdr:nvSpPr>
        <xdr:cNvPr id="191" name="維持補修費該当値テキスト">
          <a:extLst>
            <a:ext uri="{FF2B5EF4-FFF2-40B4-BE49-F238E27FC236}">
              <a16:creationId xmlns:a16="http://schemas.microsoft.com/office/drawing/2014/main" xmlns="" id="{00000000-0008-0000-0600-0000BF000000}"/>
            </a:ext>
          </a:extLst>
        </xdr:cNvPr>
        <xdr:cNvSpPr txBox="1"/>
      </xdr:nvSpPr>
      <xdr:spPr>
        <a:xfrm>
          <a:off x="4686300" y="1322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115601</xdr:rowOff>
    </xdr:from>
    <xdr:to>
      <xdr:col>5</xdr:col>
      <xdr:colOff>409575</xdr:colOff>
      <xdr:row>78</xdr:row>
      <xdr:rowOff>45751</xdr:rowOff>
    </xdr:to>
    <xdr:sp macro="" textlink="">
      <xdr:nvSpPr>
        <xdr:cNvPr id="192" name="円/楕円 191">
          <a:extLst>
            <a:ext uri="{FF2B5EF4-FFF2-40B4-BE49-F238E27FC236}">
              <a16:creationId xmlns:a16="http://schemas.microsoft.com/office/drawing/2014/main" xmlns="" id="{00000000-0008-0000-0600-0000C0000000}"/>
            </a:ext>
          </a:extLst>
        </xdr:cNvPr>
        <xdr:cNvSpPr/>
      </xdr:nvSpPr>
      <xdr:spPr>
        <a:xfrm>
          <a:off x="3746500" y="1331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36878</xdr:rowOff>
    </xdr:from>
    <xdr:ext cx="469744"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3562427" y="1340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119258</xdr:rowOff>
    </xdr:from>
    <xdr:to>
      <xdr:col>4</xdr:col>
      <xdr:colOff>206375</xdr:colOff>
      <xdr:row>78</xdr:row>
      <xdr:rowOff>49408</xdr:rowOff>
    </xdr:to>
    <xdr:sp macro="" textlink="">
      <xdr:nvSpPr>
        <xdr:cNvPr id="194" name="円/楕円 193">
          <a:extLst>
            <a:ext uri="{FF2B5EF4-FFF2-40B4-BE49-F238E27FC236}">
              <a16:creationId xmlns:a16="http://schemas.microsoft.com/office/drawing/2014/main" xmlns="" id="{00000000-0008-0000-0600-0000C2000000}"/>
            </a:ext>
          </a:extLst>
        </xdr:cNvPr>
        <xdr:cNvSpPr/>
      </xdr:nvSpPr>
      <xdr:spPr>
        <a:xfrm>
          <a:off x="2857500" y="1332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40535</xdr:rowOff>
    </xdr:from>
    <xdr:ext cx="469744"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2673427" y="1341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131648</xdr:rowOff>
    </xdr:from>
    <xdr:to>
      <xdr:col>3</xdr:col>
      <xdr:colOff>3175</xdr:colOff>
      <xdr:row>78</xdr:row>
      <xdr:rowOff>61798</xdr:rowOff>
    </xdr:to>
    <xdr:sp macro="" textlink="">
      <xdr:nvSpPr>
        <xdr:cNvPr id="196" name="円/楕円 195">
          <a:extLst>
            <a:ext uri="{FF2B5EF4-FFF2-40B4-BE49-F238E27FC236}">
              <a16:creationId xmlns:a16="http://schemas.microsoft.com/office/drawing/2014/main" xmlns="" id="{00000000-0008-0000-0600-0000C4000000}"/>
            </a:ext>
          </a:extLst>
        </xdr:cNvPr>
        <xdr:cNvSpPr/>
      </xdr:nvSpPr>
      <xdr:spPr>
        <a:xfrm>
          <a:off x="1968500" y="1333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52925</xdr:rowOff>
    </xdr:from>
    <xdr:ext cx="469744"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1784427" y="1342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148199</xdr:rowOff>
    </xdr:from>
    <xdr:to>
      <xdr:col>1</xdr:col>
      <xdr:colOff>485775</xdr:colOff>
      <xdr:row>78</xdr:row>
      <xdr:rowOff>78349</xdr:rowOff>
    </xdr:to>
    <xdr:sp macro="" textlink="">
      <xdr:nvSpPr>
        <xdr:cNvPr id="198" name="円/楕円 197">
          <a:extLst>
            <a:ext uri="{FF2B5EF4-FFF2-40B4-BE49-F238E27FC236}">
              <a16:creationId xmlns:a16="http://schemas.microsoft.com/office/drawing/2014/main" xmlns="" id="{00000000-0008-0000-0600-0000C6000000}"/>
            </a:ext>
          </a:extLst>
        </xdr:cNvPr>
        <xdr:cNvSpPr/>
      </xdr:nvSpPr>
      <xdr:spPr>
        <a:xfrm>
          <a:off x="1079500" y="1334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69476</xdr:rowOff>
    </xdr:from>
    <xdr:ext cx="469744"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895427" y="1344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a:extLst>
            <a:ext uri="{FF2B5EF4-FFF2-40B4-BE49-F238E27FC236}">
              <a16:creationId xmlns:a16="http://schemas.microsoft.com/office/drawing/2014/main" xmlns=""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a:extLst>
            <a:ext uri="{FF2B5EF4-FFF2-40B4-BE49-F238E27FC236}">
              <a16:creationId xmlns:a16="http://schemas.microsoft.com/office/drawing/2014/main" xmlns=""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a:extLst>
            <a:ext uri="{FF2B5EF4-FFF2-40B4-BE49-F238E27FC236}">
              <a16:creationId xmlns:a16="http://schemas.microsoft.com/office/drawing/2014/main" xmlns=""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a:extLst>
            <a:ext uri="{FF2B5EF4-FFF2-40B4-BE49-F238E27FC236}">
              <a16:creationId xmlns:a16="http://schemas.microsoft.com/office/drawing/2014/main" xmlns=""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xmlns=""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a:extLst>
            <a:ext uri="{FF2B5EF4-FFF2-40B4-BE49-F238E27FC236}">
              <a16:creationId xmlns:a16="http://schemas.microsoft.com/office/drawing/2014/main" xmlns="" id="{00000000-0008-0000-06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a:extLst>
            <a:ext uri="{FF2B5EF4-FFF2-40B4-BE49-F238E27FC236}">
              <a16:creationId xmlns:a16="http://schemas.microsoft.com/office/drawing/2014/main" xmlns=""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34351</xdr:rowOff>
    </xdr:from>
    <xdr:to>
      <xdr:col>6</xdr:col>
      <xdr:colOff>510540</xdr:colOff>
      <xdr:row>98</xdr:row>
      <xdr:rowOff>98571</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flipV="1">
          <a:off x="4633595" y="15464851"/>
          <a:ext cx="1270" cy="143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102398</xdr:rowOff>
    </xdr:from>
    <xdr:ext cx="534377" cy="259045"/>
    <xdr:sp macro="" textlink="">
      <xdr:nvSpPr>
        <xdr:cNvPr id="223" name="扶助費最小値テキスト">
          <a:extLst>
            <a:ext uri="{FF2B5EF4-FFF2-40B4-BE49-F238E27FC236}">
              <a16:creationId xmlns:a16="http://schemas.microsoft.com/office/drawing/2014/main" xmlns="" id="{00000000-0008-0000-0600-0000DF000000}"/>
            </a:ext>
          </a:extLst>
        </xdr:cNvPr>
        <xdr:cNvSpPr txBox="1"/>
      </xdr:nvSpPr>
      <xdr:spPr>
        <a:xfrm>
          <a:off x="4686300" y="1690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54,498</a:t>
          </a:r>
          <a:endParaRPr kumimoji="1" lang="ja-JP" altLang="en-US" sz="1000" b="1">
            <a:latin typeface="ＭＳ Ｐゴシック"/>
          </a:endParaRPr>
        </a:p>
      </xdr:txBody>
    </xdr:sp>
    <xdr:clientData/>
  </xdr:oneCellAnchor>
  <xdr:twoCellAnchor>
    <xdr:from>
      <xdr:col>6</xdr:col>
      <xdr:colOff>422275</xdr:colOff>
      <xdr:row>98</xdr:row>
      <xdr:rowOff>98571</xdr:rowOff>
    </xdr:from>
    <xdr:to>
      <xdr:col>6</xdr:col>
      <xdr:colOff>600075</xdr:colOff>
      <xdr:row>98</xdr:row>
      <xdr:rowOff>98571</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4546600" y="1690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152478</xdr:rowOff>
    </xdr:from>
    <xdr:ext cx="599010" cy="259045"/>
    <xdr:sp macro="" textlink="">
      <xdr:nvSpPr>
        <xdr:cNvPr id="225" name="扶助費最大値テキスト">
          <a:extLst>
            <a:ext uri="{FF2B5EF4-FFF2-40B4-BE49-F238E27FC236}">
              <a16:creationId xmlns:a16="http://schemas.microsoft.com/office/drawing/2014/main" xmlns="" id="{00000000-0008-0000-0600-0000E1000000}"/>
            </a:ext>
          </a:extLst>
        </xdr:cNvPr>
        <xdr:cNvSpPr txBox="1"/>
      </xdr:nvSpPr>
      <xdr:spPr>
        <a:xfrm>
          <a:off x="4686300" y="1524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211,521</a:t>
          </a:r>
          <a:endParaRPr kumimoji="1" lang="ja-JP" altLang="en-US" sz="1000" b="1">
            <a:latin typeface="ＭＳ Ｐゴシック"/>
          </a:endParaRPr>
        </a:p>
      </xdr:txBody>
    </xdr:sp>
    <xdr:clientData/>
  </xdr:oneCellAnchor>
  <xdr:twoCellAnchor>
    <xdr:from>
      <xdr:col>6</xdr:col>
      <xdr:colOff>422275</xdr:colOff>
      <xdr:row>90</xdr:row>
      <xdr:rowOff>34351</xdr:rowOff>
    </xdr:from>
    <xdr:to>
      <xdr:col>6</xdr:col>
      <xdr:colOff>600075</xdr:colOff>
      <xdr:row>90</xdr:row>
      <xdr:rowOff>34351</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4546600" y="1546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15661</xdr:rowOff>
    </xdr:from>
    <xdr:to>
      <xdr:col>6</xdr:col>
      <xdr:colOff>511175</xdr:colOff>
      <xdr:row>95</xdr:row>
      <xdr:rowOff>95946</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flipV="1">
          <a:off x="3797300" y="16303411"/>
          <a:ext cx="838200" cy="8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1526</xdr:rowOff>
    </xdr:from>
    <xdr:ext cx="599010" cy="259045"/>
    <xdr:sp macro="" textlink="">
      <xdr:nvSpPr>
        <xdr:cNvPr id="228" name="扶助費平均値テキスト">
          <a:extLst>
            <a:ext uri="{FF2B5EF4-FFF2-40B4-BE49-F238E27FC236}">
              <a16:creationId xmlns:a16="http://schemas.microsoft.com/office/drawing/2014/main" xmlns="" id="{00000000-0008-0000-0600-0000E4000000}"/>
            </a:ext>
          </a:extLst>
        </xdr:cNvPr>
        <xdr:cNvSpPr txBox="1"/>
      </xdr:nvSpPr>
      <xdr:spPr>
        <a:xfrm>
          <a:off x="4686300" y="16289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113,446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23099</xdr:rowOff>
    </xdr:from>
    <xdr:to>
      <xdr:col>6</xdr:col>
      <xdr:colOff>561975</xdr:colOff>
      <xdr:row>95</xdr:row>
      <xdr:rowOff>124699</xdr:rowOff>
    </xdr:to>
    <xdr:sp macro="" textlink="">
      <xdr:nvSpPr>
        <xdr:cNvPr id="229" name="フローチャート : 判断 228">
          <a:extLst>
            <a:ext uri="{FF2B5EF4-FFF2-40B4-BE49-F238E27FC236}">
              <a16:creationId xmlns:a16="http://schemas.microsoft.com/office/drawing/2014/main" xmlns="" id="{00000000-0008-0000-0600-0000E5000000}"/>
            </a:ext>
          </a:extLst>
        </xdr:cNvPr>
        <xdr:cNvSpPr/>
      </xdr:nvSpPr>
      <xdr:spPr>
        <a:xfrm>
          <a:off x="4584700" y="163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95946</xdr:rowOff>
    </xdr:from>
    <xdr:to>
      <xdr:col>5</xdr:col>
      <xdr:colOff>358775</xdr:colOff>
      <xdr:row>95</xdr:row>
      <xdr:rowOff>100527</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flipV="1">
          <a:off x="2908300" y="16383696"/>
          <a:ext cx="889000" cy="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99169</xdr:rowOff>
    </xdr:from>
    <xdr:to>
      <xdr:col>5</xdr:col>
      <xdr:colOff>409575</xdr:colOff>
      <xdr:row>96</xdr:row>
      <xdr:rowOff>29319</xdr:rowOff>
    </xdr:to>
    <xdr:sp macro="" textlink="">
      <xdr:nvSpPr>
        <xdr:cNvPr id="231" name="フローチャート : 判断 230">
          <a:extLst>
            <a:ext uri="{FF2B5EF4-FFF2-40B4-BE49-F238E27FC236}">
              <a16:creationId xmlns:a16="http://schemas.microsoft.com/office/drawing/2014/main" xmlns="" id="{00000000-0008-0000-0600-0000E7000000}"/>
            </a:ext>
          </a:extLst>
        </xdr:cNvPr>
        <xdr:cNvSpPr/>
      </xdr:nvSpPr>
      <xdr:spPr>
        <a:xfrm>
          <a:off x="3746500" y="1638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20446</xdr:rowOff>
    </xdr:from>
    <xdr:ext cx="599010" cy="259045"/>
    <xdr:sp macro="" textlink="">
      <xdr:nvSpPr>
        <xdr:cNvPr id="232" name="テキスト ボックス 231">
          <a:extLst>
            <a:ext uri="{FF2B5EF4-FFF2-40B4-BE49-F238E27FC236}">
              <a16:creationId xmlns:a16="http://schemas.microsoft.com/office/drawing/2014/main" xmlns="" id="{00000000-0008-0000-0600-0000E8000000}"/>
            </a:ext>
          </a:extLst>
        </xdr:cNvPr>
        <xdr:cNvSpPr txBox="1"/>
      </xdr:nvSpPr>
      <xdr:spPr>
        <a:xfrm>
          <a:off x="3497794" y="16479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105,127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100527</xdr:rowOff>
    </xdr:from>
    <xdr:to>
      <xdr:col>4</xdr:col>
      <xdr:colOff>155575</xdr:colOff>
      <xdr:row>95</xdr:row>
      <xdr:rowOff>159469</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flipV="1">
          <a:off x="2019300" y="16388277"/>
          <a:ext cx="889000" cy="5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104034</xdr:rowOff>
    </xdr:from>
    <xdr:to>
      <xdr:col>4</xdr:col>
      <xdr:colOff>206375</xdr:colOff>
      <xdr:row>97</xdr:row>
      <xdr:rowOff>34184</xdr:rowOff>
    </xdr:to>
    <xdr:sp macro="" textlink="">
      <xdr:nvSpPr>
        <xdr:cNvPr id="234" name="フローチャート : 判断 233">
          <a:extLst>
            <a:ext uri="{FF2B5EF4-FFF2-40B4-BE49-F238E27FC236}">
              <a16:creationId xmlns:a16="http://schemas.microsoft.com/office/drawing/2014/main" xmlns="" id="{00000000-0008-0000-0600-0000EA000000}"/>
            </a:ext>
          </a:extLst>
        </xdr:cNvPr>
        <xdr:cNvSpPr/>
      </xdr:nvSpPr>
      <xdr:spPr>
        <a:xfrm>
          <a:off x="2857500" y="1656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25311</xdr:rowOff>
    </xdr:from>
    <xdr:ext cx="534377" cy="259045"/>
    <xdr:sp macro="" textlink="">
      <xdr:nvSpPr>
        <xdr:cNvPr id="235" name="テキスト ボックス 234">
          <a:extLst>
            <a:ext uri="{FF2B5EF4-FFF2-40B4-BE49-F238E27FC236}">
              <a16:creationId xmlns:a16="http://schemas.microsoft.com/office/drawing/2014/main" xmlns="" id="{00000000-0008-0000-0600-0000EB000000}"/>
            </a:ext>
          </a:extLst>
        </xdr:cNvPr>
        <xdr:cNvSpPr txBox="1"/>
      </xdr:nvSpPr>
      <xdr:spPr>
        <a:xfrm>
          <a:off x="2641111" y="1665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135860</xdr:rowOff>
    </xdr:from>
    <xdr:to>
      <xdr:col>2</xdr:col>
      <xdr:colOff>638175</xdr:colOff>
      <xdr:row>95</xdr:row>
      <xdr:rowOff>159469</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a:off x="1130300" y="16423610"/>
          <a:ext cx="889000" cy="2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159392</xdr:rowOff>
    </xdr:from>
    <xdr:to>
      <xdr:col>3</xdr:col>
      <xdr:colOff>3175</xdr:colOff>
      <xdr:row>97</xdr:row>
      <xdr:rowOff>89542</xdr:rowOff>
    </xdr:to>
    <xdr:sp macro="" textlink="">
      <xdr:nvSpPr>
        <xdr:cNvPr id="237" name="フローチャート : 判断 236">
          <a:extLst>
            <a:ext uri="{FF2B5EF4-FFF2-40B4-BE49-F238E27FC236}">
              <a16:creationId xmlns:a16="http://schemas.microsoft.com/office/drawing/2014/main" xmlns="" id="{00000000-0008-0000-0600-0000ED000000}"/>
            </a:ext>
          </a:extLst>
        </xdr:cNvPr>
        <xdr:cNvSpPr/>
      </xdr:nvSpPr>
      <xdr:spPr>
        <a:xfrm>
          <a:off x="1968500" y="1661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80669</xdr:rowOff>
    </xdr:from>
    <xdr:ext cx="534377" cy="259045"/>
    <xdr:sp macro="" textlink="">
      <xdr:nvSpPr>
        <xdr:cNvPr id="238" name="テキスト ボックス 237">
          <a:extLst>
            <a:ext uri="{FF2B5EF4-FFF2-40B4-BE49-F238E27FC236}">
              <a16:creationId xmlns:a16="http://schemas.microsoft.com/office/drawing/2014/main" xmlns="" id="{00000000-0008-0000-0600-0000EE000000}"/>
            </a:ext>
          </a:extLst>
        </xdr:cNvPr>
        <xdr:cNvSpPr txBox="1"/>
      </xdr:nvSpPr>
      <xdr:spPr>
        <a:xfrm>
          <a:off x="1752111" y="1671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5717</xdr:rowOff>
    </xdr:from>
    <xdr:to>
      <xdr:col>1</xdr:col>
      <xdr:colOff>485775</xdr:colOff>
      <xdr:row>97</xdr:row>
      <xdr:rowOff>107317</xdr:rowOff>
    </xdr:to>
    <xdr:sp macro="" textlink="">
      <xdr:nvSpPr>
        <xdr:cNvPr id="239" name="フローチャート : 判断 238">
          <a:extLst>
            <a:ext uri="{FF2B5EF4-FFF2-40B4-BE49-F238E27FC236}">
              <a16:creationId xmlns:a16="http://schemas.microsoft.com/office/drawing/2014/main" xmlns="" id="{00000000-0008-0000-0600-0000EF000000}"/>
            </a:ext>
          </a:extLst>
        </xdr:cNvPr>
        <xdr:cNvSpPr/>
      </xdr:nvSpPr>
      <xdr:spPr>
        <a:xfrm>
          <a:off x="1079500" y="166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98444</xdr:rowOff>
    </xdr:from>
    <xdr:ext cx="534377" cy="259045"/>
    <xdr:sp macro="" textlink="">
      <xdr:nvSpPr>
        <xdr:cNvPr id="240" name="テキスト ボックス 239">
          <a:extLst>
            <a:ext uri="{FF2B5EF4-FFF2-40B4-BE49-F238E27FC236}">
              <a16:creationId xmlns:a16="http://schemas.microsoft.com/office/drawing/2014/main" xmlns="" id="{00000000-0008-0000-0600-0000F0000000}"/>
            </a:ext>
          </a:extLst>
        </xdr:cNvPr>
        <xdr:cNvSpPr txBox="1"/>
      </xdr:nvSpPr>
      <xdr:spPr>
        <a:xfrm>
          <a:off x="863111" y="1672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136311</xdr:rowOff>
    </xdr:from>
    <xdr:to>
      <xdr:col>6</xdr:col>
      <xdr:colOff>561975</xdr:colOff>
      <xdr:row>95</xdr:row>
      <xdr:rowOff>66461</xdr:rowOff>
    </xdr:to>
    <xdr:sp macro="" textlink="">
      <xdr:nvSpPr>
        <xdr:cNvPr id="246" name="円/楕円 245">
          <a:extLst>
            <a:ext uri="{FF2B5EF4-FFF2-40B4-BE49-F238E27FC236}">
              <a16:creationId xmlns:a16="http://schemas.microsoft.com/office/drawing/2014/main" xmlns="" id="{00000000-0008-0000-0600-0000F6000000}"/>
            </a:ext>
          </a:extLst>
        </xdr:cNvPr>
        <xdr:cNvSpPr/>
      </xdr:nvSpPr>
      <xdr:spPr>
        <a:xfrm>
          <a:off x="4584700" y="1625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159188</xdr:rowOff>
    </xdr:from>
    <xdr:ext cx="599010" cy="259045"/>
    <xdr:sp macro="" textlink="">
      <xdr:nvSpPr>
        <xdr:cNvPr id="247" name="扶助費該当値テキスト">
          <a:extLst>
            <a:ext uri="{FF2B5EF4-FFF2-40B4-BE49-F238E27FC236}">
              <a16:creationId xmlns:a16="http://schemas.microsoft.com/office/drawing/2014/main" xmlns="" id="{00000000-0008-0000-0600-0000F7000000}"/>
            </a:ext>
          </a:extLst>
        </xdr:cNvPr>
        <xdr:cNvSpPr txBox="1"/>
      </xdr:nvSpPr>
      <xdr:spPr>
        <a:xfrm>
          <a:off x="4686300" y="16104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119,815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45146</xdr:rowOff>
    </xdr:from>
    <xdr:to>
      <xdr:col>5</xdr:col>
      <xdr:colOff>409575</xdr:colOff>
      <xdr:row>95</xdr:row>
      <xdr:rowOff>146746</xdr:rowOff>
    </xdr:to>
    <xdr:sp macro="" textlink="">
      <xdr:nvSpPr>
        <xdr:cNvPr id="248" name="円/楕円 247">
          <a:extLst>
            <a:ext uri="{FF2B5EF4-FFF2-40B4-BE49-F238E27FC236}">
              <a16:creationId xmlns:a16="http://schemas.microsoft.com/office/drawing/2014/main" xmlns="" id="{00000000-0008-0000-0600-0000F8000000}"/>
            </a:ext>
          </a:extLst>
        </xdr:cNvPr>
        <xdr:cNvSpPr/>
      </xdr:nvSpPr>
      <xdr:spPr>
        <a:xfrm>
          <a:off x="3746500" y="1633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163273</xdr:rowOff>
    </xdr:from>
    <xdr:ext cx="59901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3497794" y="16108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111,035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49727</xdr:rowOff>
    </xdr:from>
    <xdr:to>
      <xdr:col>4</xdr:col>
      <xdr:colOff>206375</xdr:colOff>
      <xdr:row>95</xdr:row>
      <xdr:rowOff>151327</xdr:rowOff>
    </xdr:to>
    <xdr:sp macro="" textlink="">
      <xdr:nvSpPr>
        <xdr:cNvPr id="250" name="円/楕円 249">
          <a:extLst>
            <a:ext uri="{FF2B5EF4-FFF2-40B4-BE49-F238E27FC236}">
              <a16:creationId xmlns:a16="http://schemas.microsoft.com/office/drawing/2014/main" xmlns="" id="{00000000-0008-0000-0600-0000FA000000}"/>
            </a:ext>
          </a:extLst>
        </xdr:cNvPr>
        <xdr:cNvSpPr/>
      </xdr:nvSpPr>
      <xdr:spPr>
        <a:xfrm>
          <a:off x="2857500" y="1633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167854</xdr:rowOff>
    </xdr:from>
    <xdr:ext cx="59901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2608794" y="16112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110,534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108669</xdr:rowOff>
    </xdr:from>
    <xdr:to>
      <xdr:col>3</xdr:col>
      <xdr:colOff>3175</xdr:colOff>
      <xdr:row>96</xdr:row>
      <xdr:rowOff>38819</xdr:rowOff>
    </xdr:to>
    <xdr:sp macro="" textlink="">
      <xdr:nvSpPr>
        <xdr:cNvPr id="252" name="円/楕円 251">
          <a:extLst>
            <a:ext uri="{FF2B5EF4-FFF2-40B4-BE49-F238E27FC236}">
              <a16:creationId xmlns:a16="http://schemas.microsoft.com/office/drawing/2014/main" xmlns="" id="{00000000-0008-0000-0600-0000FC000000}"/>
            </a:ext>
          </a:extLst>
        </xdr:cNvPr>
        <xdr:cNvSpPr/>
      </xdr:nvSpPr>
      <xdr:spPr>
        <a:xfrm>
          <a:off x="1968500" y="1639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55346</xdr:rowOff>
    </xdr:from>
    <xdr:ext cx="59901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1719794" y="1617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104,088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85060</xdr:rowOff>
    </xdr:from>
    <xdr:to>
      <xdr:col>1</xdr:col>
      <xdr:colOff>485775</xdr:colOff>
      <xdr:row>96</xdr:row>
      <xdr:rowOff>15210</xdr:rowOff>
    </xdr:to>
    <xdr:sp macro="" textlink="">
      <xdr:nvSpPr>
        <xdr:cNvPr id="254" name="円/楕円 253">
          <a:extLst>
            <a:ext uri="{FF2B5EF4-FFF2-40B4-BE49-F238E27FC236}">
              <a16:creationId xmlns:a16="http://schemas.microsoft.com/office/drawing/2014/main" xmlns="" id="{00000000-0008-0000-0600-0000FE000000}"/>
            </a:ext>
          </a:extLst>
        </xdr:cNvPr>
        <xdr:cNvSpPr/>
      </xdr:nvSpPr>
      <xdr:spPr>
        <a:xfrm>
          <a:off x="1079500" y="163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31737</xdr:rowOff>
    </xdr:from>
    <xdr:ext cx="59901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830794" y="16148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106,670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a:extLst>
            <a:ext uri="{FF2B5EF4-FFF2-40B4-BE49-F238E27FC236}">
              <a16:creationId xmlns:a16="http://schemas.microsoft.com/office/drawing/2014/main" xmlns=""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a:extLst>
            <a:ext uri="{FF2B5EF4-FFF2-40B4-BE49-F238E27FC236}">
              <a16:creationId xmlns:a16="http://schemas.microsoft.com/office/drawing/2014/main" xmlns=""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a:extLst>
            <a:ext uri="{FF2B5EF4-FFF2-40B4-BE49-F238E27FC236}">
              <a16:creationId xmlns:a16="http://schemas.microsoft.com/office/drawing/2014/main" xmlns=""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a:extLst>
            <a:ext uri="{FF2B5EF4-FFF2-40B4-BE49-F238E27FC236}">
              <a16:creationId xmlns:a16="http://schemas.microsoft.com/office/drawing/2014/main" xmlns=""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a:extLst>
            <a:ext uri="{FF2B5EF4-FFF2-40B4-BE49-F238E27FC236}">
              <a16:creationId xmlns:a16="http://schemas.microsoft.com/office/drawing/2014/main" xmlns=""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a:extLst>
            <a:ext uri="{FF2B5EF4-FFF2-40B4-BE49-F238E27FC236}">
              <a16:creationId xmlns:a16="http://schemas.microsoft.com/office/drawing/2014/main" xmlns=""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66" name="テキスト ボックス 265">
          <a:extLst>
            <a:ext uri="{FF2B5EF4-FFF2-40B4-BE49-F238E27FC236}">
              <a16:creationId xmlns:a16="http://schemas.microsoft.com/office/drawing/2014/main" xmlns="" id="{00000000-0008-0000-0600-00000A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67" name="直線コネクタ 266">
          <a:extLst>
            <a:ext uri="{FF2B5EF4-FFF2-40B4-BE49-F238E27FC236}">
              <a16:creationId xmlns:a16="http://schemas.microsoft.com/office/drawing/2014/main" xmlns="" id="{00000000-0008-0000-0600-00000B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9" name="直線コネクタ 268">
          <a:extLst>
            <a:ext uri="{FF2B5EF4-FFF2-40B4-BE49-F238E27FC236}">
              <a16:creationId xmlns:a16="http://schemas.microsoft.com/office/drawing/2014/main" xmlns="" id="{00000000-0008-0000-0600-00000D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0" name="テキスト ボックス 269">
          <a:extLst>
            <a:ext uri="{FF2B5EF4-FFF2-40B4-BE49-F238E27FC236}">
              <a16:creationId xmlns:a16="http://schemas.microsoft.com/office/drawing/2014/main" xmlns="" id="{00000000-0008-0000-0600-00000E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1" name="直線コネクタ 270">
          <a:extLst>
            <a:ext uri="{FF2B5EF4-FFF2-40B4-BE49-F238E27FC236}">
              <a16:creationId xmlns:a16="http://schemas.microsoft.com/office/drawing/2014/main" xmlns="" id="{00000000-0008-0000-0600-00000F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a:extLst>
            <a:ext uri="{FF2B5EF4-FFF2-40B4-BE49-F238E27FC236}">
              <a16:creationId xmlns:a16="http://schemas.microsoft.com/office/drawing/2014/main" xmlns=""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126376</xdr:rowOff>
    </xdr:from>
    <xdr:to>
      <xdr:col>15</xdr:col>
      <xdr:colOff>180340</xdr:colOff>
      <xdr:row>39</xdr:row>
      <xdr:rowOff>114609</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flipV="1">
          <a:off x="10475595" y="5269876"/>
          <a:ext cx="1270" cy="1531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118436</xdr:rowOff>
    </xdr:from>
    <xdr:ext cx="534377" cy="259045"/>
    <xdr:sp macro="" textlink="">
      <xdr:nvSpPr>
        <xdr:cNvPr id="283" name="補助費等最小値テキスト">
          <a:extLst>
            <a:ext uri="{FF2B5EF4-FFF2-40B4-BE49-F238E27FC236}">
              <a16:creationId xmlns:a16="http://schemas.microsoft.com/office/drawing/2014/main" xmlns="" id="{00000000-0008-0000-0600-00001B010000}"/>
            </a:ext>
          </a:extLst>
        </xdr:cNvPr>
        <xdr:cNvSpPr txBox="1"/>
      </xdr:nvSpPr>
      <xdr:spPr>
        <a:xfrm>
          <a:off x="10528300" y="680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28,555</a:t>
          </a:r>
          <a:endParaRPr kumimoji="1" lang="ja-JP" altLang="en-US" sz="1000" b="1">
            <a:latin typeface="ＭＳ Ｐゴシック"/>
          </a:endParaRPr>
        </a:p>
      </xdr:txBody>
    </xdr:sp>
    <xdr:clientData/>
  </xdr:oneCellAnchor>
  <xdr:twoCellAnchor>
    <xdr:from>
      <xdr:col>15</xdr:col>
      <xdr:colOff>92075</xdr:colOff>
      <xdr:row>39</xdr:row>
      <xdr:rowOff>114609</xdr:rowOff>
    </xdr:from>
    <xdr:to>
      <xdr:col>15</xdr:col>
      <xdr:colOff>269875</xdr:colOff>
      <xdr:row>39</xdr:row>
      <xdr:rowOff>114609</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10388600" y="6801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73053</xdr:rowOff>
    </xdr:from>
    <xdr:ext cx="599010" cy="259045"/>
    <xdr:sp macro="" textlink="">
      <xdr:nvSpPr>
        <xdr:cNvPr id="285" name="補助費等最大値テキスト">
          <a:extLst>
            <a:ext uri="{FF2B5EF4-FFF2-40B4-BE49-F238E27FC236}">
              <a16:creationId xmlns:a16="http://schemas.microsoft.com/office/drawing/2014/main" xmlns="" id="{00000000-0008-0000-0600-00001D010000}"/>
            </a:ext>
          </a:extLst>
        </xdr:cNvPr>
        <xdr:cNvSpPr txBox="1"/>
      </xdr:nvSpPr>
      <xdr:spPr>
        <a:xfrm>
          <a:off x="10528300" y="504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169,224</a:t>
          </a:r>
          <a:endParaRPr kumimoji="1" lang="ja-JP" altLang="en-US" sz="1000" b="1">
            <a:latin typeface="ＭＳ Ｐゴシック"/>
          </a:endParaRPr>
        </a:p>
      </xdr:txBody>
    </xdr:sp>
    <xdr:clientData/>
  </xdr:oneCellAnchor>
  <xdr:twoCellAnchor>
    <xdr:from>
      <xdr:col>15</xdr:col>
      <xdr:colOff>92075</xdr:colOff>
      <xdr:row>30</xdr:row>
      <xdr:rowOff>126376</xdr:rowOff>
    </xdr:from>
    <xdr:to>
      <xdr:col>15</xdr:col>
      <xdr:colOff>269875</xdr:colOff>
      <xdr:row>30</xdr:row>
      <xdr:rowOff>126376</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10388600" y="5269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67070</xdr:rowOff>
    </xdr:from>
    <xdr:to>
      <xdr:col>15</xdr:col>
      <xdr:colOff>180975</xdr:colOff>
      <xdr:row>37</xdr:row>
      <xdr:rowOff>90279</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flipV="1">
          <a:off x="9639300" y="6410720"/>
          <a:ext cx="838200" cy="2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92669</xdr:rowOff>
    </xdr:from>
    <xdr:ext cx="534377" cy="259045"/>
    <xdr:sp macro="" textlink="">
      <xdr:nvSpPr>
        <xdr:cNvPr id="288" name="補助費等平均値テキスト">
          <a:extLst>
            <a:ext uri="{FF2B5EF4-FFF2-40B4-BE49-F238E27FC236}">
              <a16:creationId xmlns:a16="http://schemas.microsoft.com/office/drawing/2014/main" xmlns="" id="{00000000-0008-0000-0600-000020010000}"/>
            </a:ext>
          </a:extLst>
        </xdr:cNvPr>
        <xdr:cNvSpPr txBox="1"/>
      </xdr:nvSpPr>
      <xdr:spPr>
        <a:xfrm>
          <a:off x="10528300" y="6436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55,422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114242</xdr:rowOff>
    </xdr:from>
    <xdr:to>
      <xdr:col>15</xdr:col>
      <xdr:colOff>231775</xdr:colOff>
      <xdr:row>38</xdr:row>
      <xdr:rowOff>44392</xdr:rowOff>
    </xdr:to>
    <xdr:sp macro="" textlink="">
      <xdr:nvSpPr>
        <xdr:cNvPr id="289" name="フローチャート : 判断 288">
          <a:extLst>
            <a:ext uri="{FF2B5EF4-FFF2-40B4-BE49-F238E27FC236}">
              <a16:creationId xmlns:a16="http://schemas.microsoft.com/office/drawing/2014/main" xmlns="" id="{00000000-0008-0000-0600-000021010000}"/>
            </a:ext>
          </a:extLst>
        </xdr:cNvPr>
        <xdr:cNvSpPr/>
      </xdr:nvSpPr>
      <xdr:spPr>
        <a:xfrm>
          <a:off x="10426700" y="64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90279</xdr:rowOff>
    </xdr:from>
    <xdr:to>
      <xdr:col>14</xdr:col>
      <xdr:colOff>28575</xdr:colOff>
      <xdr:row>38</xdr:row>
      <xdr:rowOff>57426</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flipV="1">
          <a:off x="8750300" y="6433929"/>
          <a:ext cx="889000" cy="13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82009</xdr:rowOff>
    </xdr:from>
    <xdr:to>
      <xdr:col>14</xdr:col>
      <xdr:colOff>79375</xdr:colOff>
      <xdr:row>38</xdr:row>
      <xdr:rowOff>12159</xdr:rowOff>
    </xdr:to>
    <xdr:sp macro="" textlink="">
      <xdr:nvSpPr>
        <xdr:cNvPr id="291" name="フローチャート : 判断 290">
          <a:extLst>
            <a:ext uri="{FF2B5EF4-FFF2-40B4-BE49-F238E27FC236}">
              <a16:creationId xmlns:a16="http://schemas.microsoft.com/office/drawing/2014/main" xmlns="" id="{00000000-0008-0000-0600-000023010000}"/>
            </a:ext>
          </a:extLst>
        </xdr:cNvPr>
        <xdr:cNvSpPr/>
      </xdr:nvSpPr>
      <xdr:spPr>
        <a:xfrm>
          <a:off x="9588500" y="642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3287</xdr:rowOff>
    </xdr:from>
    <xdr:ext cx="534377" cy="259045"/>
    <xdr:sp macro="" textlink="">
      <xdr:nvSpPr>
        <xdr:cNvPr id="292" name="テキスト ボックス 291">
          <a:extLst>
            <a:ext uri="{FF2B5EF4-FFF2-40B4-BE49-F238E27FC236}">
              <a16:creationId xmlns:a16="http://schemas.microsoft.com/office/drawing/2014/main" xmlns="" id="{00000000-0008-0000-0600-000024010000}"/>
            </a:ext>
          </a:extLst>
        </xdr:cNvPr>
        <xdr:cNvSpPr txBox="1"/>
      </xdr:nvSpPr>
      <xdr:spPr>
        <a:xfrm>
          <a:off x="9372111" y="651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58,383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36155</xdr:rowOff>
    </xdr:from>
    <xdr:to>
      <xdr:col>12</xdr:col>
      <xdr:colOff>511175</xdr:colOff>
      <xdr:row>38</xdr:row>
      <xdr:rowOff>57426</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7861300" y="6551255"/>
          <a:ext cx="889000" cy="2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66747</xdr:rowOff>
    </xdr:from>
    <xdr:to>
      <xdr:col>12</xdr:col>
      <xdr:colOff>561975</xdr:colOff>
      <xdr:row>37</xdr:row>
      <xdr:rowOff>168348</xdr:rowOff>
    </xdr:to>
    <xdr:sp macro="" textlink="">
      <xdr:nvSpPr>
        <xdr:cNvPr id="294" name="フローチャート : 判断 293">
          <a:extLst>
            <a:ext uri="{FF2B5EF4-FFF2-40B4-BE49-F238E27FC236}">
              <a16:creationId xmlns:a16="http://schemas.microsoft.com/office/drawing/2014/main" xmlns="" id="{00000000-0008-0000-0600-000026010000}"/>
            </a:ext>
          </a:extLst>
        </xdr:cNvPr>
        <xdr:cNvSpPr/>
      </xdr:nvSpPr>
      <xdr:spPr>
        <a:xfrm>
          <a:off x="8699500" y="64103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13424</xdr:rowOff>
    </xdr:from>
    <xdr:ext cx="534377" cy="259045"/>
    <xdr:sp macro="" textlink="">
      <xdr:nvSpPr>
        <xdr:cNvPr id="295" name="テキスト ボックス 294">
          <a:extLst>
            <a:ext uri="{FF2B5EF4-FFF2-40B4-BE49-F238E27FC236}">
              <a16:creationId xmlns:a16="http://schemas.microsoft.com/office/drawing/2014/main" xmlns="" id="{00000000-0008-0000-0600-000027010000}"/>
            </a:ext>
          </a:extLst>
        </xdr:cNvPr>
        <xdr:cNvSpPr txBox="1"/>
      </xdr:nvSpPr>
      <xdr:spPr>
        <a:xfrm>
          <a:off x="8483111" y="618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90007</xdr:rowOff>
    </xdr:from>
    <xdr:to>
      <xdr:col>11</xdr:col>
      <xdr:colOff>307975</xdr:colOff>
      <xdr:row>38</xdr:row>
      <xdr:rowOff>36155</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a:off x="6972300" y="5233507"/>
          <a:ext cx="889000" cy="131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93984</xdr:rowOff>
    </xdr:from>
    <xdr:to>
      <xdr:col>11</xdr:col>
      <xdr:colOff>358775</xdr:colOff>
      <xdr:row>38</xdr:row>
      <xdr:rowOff>24133</xdr:rowOff>
    </xdr:to>
    <xdr:sp macro="" textlink="">
      <xdr:nvSpPr>
        <xdr:cNvPr id="297" name="フローチャート : 判断 296">
          <a:extLst>
            <a:ext uri="{FF2B5EF4-FFF2-40B4-BE49-F238E27FC236}">
              <a16:creationId xmlns:a16="http://schemas.microsoft.com/office/drawing/2014/main" xmlns="" id="{00000000-0008-0000-0600-000029010000}"/>
            </a:ext>
          </a:extLst>
        </xdr:cNvPr>
        <xdr:cNvSpPr/>
      </xdr:nvSpPr>
      <xdr:spPr>
        <a:xfrm>
          <a:off x="7810500" y="6437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40661</xdr:rowOff>
    </xdr:from>
    <xdr:ext cx="534377"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7594111" y="621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102061</xdr:rowOff>
    </xdr:from>
    <xdr:to>
      <xdr:col>10</xdr:col>
      <xdr:colOff>155575</xdr:colOff>
      <xdr:row>38</xdr:row>
      <xdr:rowOff>32210</xdr:rowOff>
    </xdr:to>
    <xdr:sp macro="" textlink="">
      <xdr:nvSpPr>
        <xdr:cNvPr id="299" name="フローチャート : 判断 298">
          <a:extLst>
            <a:ext uri="{FF2B5EF4-FFF2-40B4-BE49-F238E27FC236}">
              <a16:creationId xmlns:a16="http://schemas.microsoft.com/office/drawing/2014/main" xmlns="" id="{00000000-0008-0000-0600-00002B010000}"/>
            </a:ext>
          </a:extLst>
        </xdr:cNvPr>
        <xdr:cNvSpPr/>
      </xdr:nvSpPr>
      <xdr:spPr>
        <a:xfrm>
          <a:off x="6921500" y="644571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23338</xdr:rowOff>
    </xdr:from>
    <xdr:ext cx="534377"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6705111" y="653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16270</xdr:rowOff>
    </xdr:from>
    <xdr:to>
      <xdr:col>15</xdr:col>
      <xdr:colOff>231775</xdr:colOff>
      <xdr:row>37</xdr:row>
      <xdr:rowOff>117870</xdr:rowOff>
    </xdr:to>
    <xdr:sp macro="" textlink="">
      <xdr:nvSpPr>
        <xdr:cNvPr id="306" name="円/楕円 305">
          <a:extLst>
            <a:ext uri="{FF2B5EF4-FFF2-40B4-BE49-F238E27FC236}">
              <a16:creationId xmlns:a16="http://schemas.microsoft.com/office/drawing/2014/main" xmlns="" id="{00000000-0008-0000-0600-000032010000}"/>
            </a:ext>
          </a:extLst>
        </xdr:cNvPr>
        <xdr:cNvSpPr/>
      </xdr:nvSpPr>
      <xdr:spPr>
        <a:xfrm>
          <a:off x="10426700" y="635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39147</xdr:rowOff>
    </xdr:from>
    <xdr:ext cx="534377" cy="259045"/>
    <xdr:sp macro="" textlink="">
      <xdr:nvSpPr>
        <xdr:cNvPr id="307" name="補助費等該当値テキスト">
          <a:extLst>
            <a:ext uri="{FF2B5EF4-FFF2-40B4-BE49-F238E27FC236}">
              <a16:creationId xmlns:a16="http://schemas.microsoft.com/office/drawing/2014/main" xmlns="" id="{00000000-0008-0000-0600-000033010000}"/>
            </a:ext>
          </a:extLst>
        </xdr:cNvPr>
        <xdr:cNvSpPr txBox="1"/>
      </xdr:nvSpPr>
      <xdr:spPr>
        <a:xfrm>
          <a:off x="10528300" y="621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64,422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39479</xdr:rowOff>
    </xdr:from>
    <xdr:to>
      <xdr:col>14</xdr:col>
      <xdr:colOff>79375</xdr:colOff>
      <xdr:row>37</xdr:row>
      <xdr:rowOff>141079</xdr:rowOff>
    </xdr:to>
    <xdr:sp macro="" textlink="">
      <xdr:nvSpPr>
        <xdr:cNvPr id="308" name="円/楕円 307">
          <a:extLst>
            <a:ext uri="{FF2B5EF4-FFF2-40B4-BE49-F238E27FC236}">
              <a16:creationId xmlns:a16="http://schemas.microsoft.com/office/drawing/2014/main" xmlns="" id="{00000000-0008-0000-0600-000034010000}"/>
            </a:ext>
          </a:extLst>
        </xdr:cNvPr>
        <xdr:cNvSpPr/>
      </xdr:nvSpPr>
      <xdr:spPr>
        <a:xfrm>
          <a:off x="9588500" y="638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157606</xdr:rowOff>
    </xdr:from>
    <xdr:ext cx="534377"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9372111" y="615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62,290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6626</xdr:rowOff>
    </xdr:from>
    <xdr:to>
      <xdr:col>12</xdr:col>
      <xdr:colOff>561975</xdr:colOff>
      <xdr:row>38</xdr:row>
      <xdr:rowOff>108226</xdr:rowOff>
    </xdr:to>
    <xdr:sp macro="" textlink="">
      <xdr:nvSpPr>
        <xdr:cNvPr id="310" name="円/楕円 309">
          <a:extLst>
            <a:ext uri="{FF2B5EF4-FFF2-40B4-BE49-F238E27FC236}">
              <a16:creationId xmlns:a16="http://schemas.microsoft.com/office/drawing/2014/main" xmlns="" id="{00000000-0008-0000-0600-000036010000}"/>
            </a:ext>
          </a:extLst>
        </xdr:cNvPr>
        <xdr:cNvSpPr/>
      </xdr:nvSpPr>
      <xdr:spPr>
        <a:xfrm>
          <a:off x="8699500" y="652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99353</xdr:rowOff>
    </xdr:from>
    <xdr:ext cx="534377"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8483111" y="661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49,558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156805</xdr:rowOff>
    </xdr:from>
    <xdr:to>
      <xdr:col>11</xdr:col>
      <xdr:colOff>358775</xdr:colOff>
      <xdr:row>38</xdr:row>
      <xdr:rowOff>86955</xdr:rowOff>
    </xdr:to>
    <xdr:sp macro="" textlink="">
      <xdr:nvSpPr>
        <xdr:cNvPr id="312" name="円/楕円 311">
          <a:extLst>
            <a:ext uri="{FF2B5EF4-FFF2-40B4-BE49-F238E27FC236}">
              <a16:creationId xmlns:a16="http://schemas.microsoft.com/office/drawing/2014/main" xmlns="" id="{00000000-0008-0000-0600-000038010000}"/>
            </a:ext>
          </a:extLst>
        </xdr:cNvPr>
        <xdr:cNvSpPr/>
      </xdr:nvSpPr>
      <xdr:spPr>
        <a:xfrm>
          <a:off x="7810500" y="65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78082</xdr:rowOff>
    </xdr:from>
    <xdr:ext cx="534377"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7594111" y="659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51,512</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39207</xdr:rowOff>
    </xdr:from>
    <xdr:to>
      <xdr:col>10</xdr:col>
      <xdr:colOff>155575</xdr:colOff>
      <xdr:row>30</xdr:row>
      <xdr:rowOff>140807</xdr:rowOff>
    </xdr:to>
    <xdr:sp macro="" textlink="">
      <xdr:nvSpPr>
        <xdr:cNvPr id="314" name="円/楕円 313">
          <a:extLst>
            <a:ext uri="{FF2B5EF4-FFF2-40B4-BE49-F238E27FC236}">
              <a16:creationId xmlns:a16="http://schemas.microsoft.com/office/drawing/2014/main" xmlns="" id="{00000000-0008-0000-0600-00003A010000}"/>
            </a:ext>
          </a:extLst>
        </xdr:cNvPr>
        <xdr:cNvSpPr/>
      </xdr:nvSpPr>
      <xdr:spPr>
        <a:xfrm>
          <a:off x="6921500" y="518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28</xdr:row>
      <xdr:rowOff>157334</xdr:rowOff>
    </xdr:from>
    <xdr:ext cx="599010"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6672794" y="4957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172,565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a:extLst>
            <a:ext uri="{FF2B5EF4-FFF2-40B4-BE49-F238E27FC236}">
              <a16:creationId xmlns:a16="http://schemas.microsoft.com/office/drawing/2014/main" xmlns=""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a:extLst>
            <a:ext uri="{FF2B5EF4-FFF2-40B4-BE49-F238E27FC236}">
              <a16:creationId xmlns:a16="http://schemas.microsoft.com/office/drawing/2014/main" xmlns=""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a:extLst>
            <a:ext uri="{FF2B5EF4-FFF2-40B4-BE49-F238E27FC236}">
              <a16:creationId xmlns:a16="http://schemas.microsoft.com/office/drawing/2014/main" xmlns=""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a:extLst>
            <a:ext uri="{FF2B5EF4-FFF2-40B4-BE49-F238E27FC236}">
              <a16:creationId xmlns:a16="http://schemas.microsoft.com/office/drawing/2014/main" xmlns=""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a:extLst>
            <a:ext uri="{FF2B5EF4-FFF2-40B4-BE49-F238E27FC236}">
              <a16:creationId xmlns:a16="http://schemas.microsoft.com/office/drawing/2014/main" xmlns="" id="{00000000-0008-0000-06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9" name="テキスト ボックス 328">
          <a:extLst>
            <a:ext uri="{FF2B5EF4-FFF2-40B4-BE49-F238E27FC236}">
              <a16:creationId xmlns:a16="http://schemas.microsoft.com/office/drawing/2014/main" xmlns="" id="{00000000-0008-0000-06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a:extLst>
            <a:ext uri="{FF2B5EF4-FFF2-40B4-BE49-F238E27FC236}">
              <a16:creationId xmlns:a16="http://schemas.microsoft.com/office/drawing/2014/main" xmlns=""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142042</xdr:rowOff>
    </xdr:from>
    <xdr:to>
      <xdr:col>15</xdr:col>
      <xdr:colOff>180340</xdr:colOff>
      <xdr:row>59</xdr:row>
      <xdr:rowOff>7785</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flipV="1">
          <a:off x="10475595" y="8714542"/>
          <a:ext cx="1270" cy="1408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11612</xdr:rowOff>
    </xdr:from>
    <xdr:ext cx="534377" cy="259045"/>
    <xdr:sp macro="" textlink="">
      <xdr:nvSpPr>
        <xdr:cNvPr id="342" name="普通建設事業費最小値テキスト">
          <a:extLst>
            <a:ext uri="{FF2B5EF4-FFF2-40B4-BE49-F238E27FC236}">
              <a16:creationId xmlns:a16="http://schemas.microsoft.com/office/drawing/2014/main" xmlns="" id="{00000000-0008-0000-0600-000056010000}"/>
            </a:ext>
          </a:extLst>
        </xdr:cNvPr>
        <xdr:cNvSpPr txBox="1"/>
      </xdr:nvSpPr>
      <xdr:spPr>
        <a:xfrm>
          <a:off x="10528300" y="101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27,894</a:t>
          </a:r>
          <a:endParaRPr kumimoji="1" lang="ja-JP" altLang="en-US" sz="1000" b="1">
            <a:latin typeface="ＭＳ Ｐゴシック"/>
          </a:endParaRPr>
        </a:p>
      </xdr:txBody>
    </xdr:sp>
    <xdr:clientData/>
  </xdr:oneCellAnchor>
  <xdr:twoCellAnchor>
    <xdr:from>
      <xdr:col>15</xdr:col>
      <xdr:colOff>92075</xdr:colOff>
      <xdr:row>59</xdr:row>
      <xdr:rowOff>7785</xdr:rowOff>
    </xdr:from>
    <xdr:to>
      <xdr:col>15</xdr:col>
      <xdr:colOff>269875</xdr:colOff>
      <xdr:row>59</xdr:row>
      <xdr:rowOff>7785</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10388600" y="1012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88719</xdr:rowOff>
    </xdr:from>
    <xdr:ext cx="599010" cy="259045"/>
    <xdr:sp macro="" textlink="">
      <xdr:nvSpPr>
        <xdr:cNvPr id="344" name="普通建設事業費最大値テキスト">
          <a:extLst>
            <a:ext uri="{FF2B5EF4-FFF2-40B4-BE49-F238E27FC236}">
              <a16:creationId xmlns:a16="http://schemas.microsoft.com/office/drawing/2014/main" xmlns="" id="{00000000-0008-0000-0600-000058010000}"/>
            </a:ext>
          </a:extLst>
        </xdr:cNvPr>
        <xdr:cNvSpPr txBox="1"/>
      </xdr:nvSpPr>
      <xdr:spPr>
        <a:xfrm>
          <a:off x="10528300" y="8489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459,283</a:t>
          </a:r>
          <a:endParaRPr kumimoji="1" lang="ja-JP" altLang="en-US" sz="1000" b="1">
            <a:latin typeface="ＭＳ Ｐゴシック"/>
          </a:endParaRPr>
        </a:p>
      </xdr:txBody>
    </xdr:sp>
    <xdr:clientData/>
  </xdr:oneCellAnchor>
  <xdr:twoCellAnchor>
    <xdr:from>
      <xdr:col>15</xdr:col>
      <xdr:colOff>92075</xdr:colOff>
      <xdr:row>50</xdr:row>
      <xdr:rowOff>142042</xdr:rowOff>
    </xdr:from>
    <xdr:to>
      <xdr:col>15</xdr:col>
      <xdr:colOff>269875</xdr:colOff>
      <xdr:row>50</xdr:row>
      <xdr:rowOff>142042</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10388600" y="871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80515</xdr:rowOff>
    </xdr:from>
    <xdr:to>
      <xdr:col>15</xdr:col>
      <xdr:colOff>180975</xdr:colOff>
      <xdr:row>57</xdr:row>
      <xdr:rowOff>149422</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flipV="1">
          <a:off x="9639300" y="9853165"/>
          <a:ext cx="838200" cy="6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150753</xdr:rowOff>
    </xdr:from>
    <xdr:ext cx="534377" cy="259045"/>
    <xdr:sp macro="" textlink="">
      <xdr:nvSpPr>
        <xdr:cNvPr id="347" name="普通建設事業費平均値テキスト">
          <a:extLst>
            <a:ext uri="{FF2B5EF4-FFF2-40B4-BE49-F238E27FC236}">
              <a16:creationId xmlns:a16="http://schemas.microsoft.com/office/drawing/2014/main" xmlns="" id="{00000000-0008-0000-0600-00005B010000}"/>
            </a:ext>
          </a:extLst>
        </xdr:cNvPr>
        <xdr:cNvSpPr txBox="1"/>
      </xdr:nvSpPr>
      <xdr:spPr>
        <a:xfrm>
          <a:off x="10528300" y="9923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66,954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876</xdr:rowOff>
    </xdr:from>
    <xdr:to>
      <xdr:col>15</xdr:col>
      <xdr:colOff>231775</xdr:colOff>
      <xdr:row>58</xdr:row>
      <xdr:rowOff>102476</xdr:rowOff>
    </xdr:to>
    <xdr:sp macro="" textlink="">
      <xdr:nvSpPr>
        <xdr:cNvPr id="348" name="フローチャート : 判断 347">
          <a:extLst>
            <a:ext uri="{FF2B5EF4-FFF2-40B4-BE49-F238E27FC236}">
              <a16:creationId xmlns:a16="http://schemas.microsoft.com/office/drawing/2014/main" xmlns="" id="{00000000-0008-0000-0600-00005C010000}"/>
            </a:ext>
          </a:extLst>
        </xdr:cNvPr>
        <xdr:cNvSpPr/>
      </xdr:nvSpPr>
      <xdr:spPr>
        <a:xfrm>
          <a:off x="10426700" y="994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149422</xdr:rowOff>
    </xdr:from>
    <xdr:to>
      <xdr:col>14</xdr:col>
      <xdr:colOff>28575</xdr:colOff>
      <xdr:row>58</xdr:row>
      <xdr:rowOff>61871</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flipV="1">
          <a:off x="8750300" y="9922072"/>
          <a:ext cx="889000" cy="8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11414</xdr:rowOff>
    </xdr:from>
    <xdr:to>
      <xdr:col>14</xdr:col>
      <xdr:colOff>79375</xdr:colOff>
      <xdr:row>58</xdr:row>
      <xdr:rowOff>113014</xdr:rowOff>
    </xdr:to>
    <xdr:sp macro="" textlink="">
      <xdr:nvSpPr>
        <xdr:cNvPr id="350" name="フローチャート : 判断 349">
          <a:extLst>
            <a:ext uri="{FF2B5EF4-FFF2-40B4-BE49-F238E27FC236}">
              <a16:creationId xmlns:a16="http://schemas.microsoft.com/office/drawing/2014/main" xmlns="" id="{00000000-0008-0000-0600-00005E010000}"/>
            </a:ext>
          </a:extLst>
        </xdr:cNvPr>
        <xdr:cNvSpPr/>
      </xdr:nvSpPr>
      <xdr:spPr>
        <a:xfrm>
          <a:off x="9588500" y="995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104141</xdr:rowOff>
    </xdr:from>
    <xdr:ext cx="534377" cy="259045"/>
    <xdr:sp macro="" textlink="">
      <xdr:nvSpPr>
        <xdr:cNvPr id="351" name="テキスト ボックス 350">
          <a:extLst>
            <a:ext uri="{FF2B5EF4-FFF2-40B4-BE49-F238E27FC236}">
              <a16:creationId xmlns:a16="http://schemas.microsoft.com/office/drawing/2014/main" xmlns="" id="{00000000-0008-0000-0600-00005F010000}"/>
            </a:ext>
          </a:extLst>
        </xdr:cNvPr>
        <xdr:cNvSpPr txBox="1"/>
      </xdr:nvSpPr>
      <xdr:spPr>
        <a:xfrm>
          <a:off x="9372111" y="1004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63,727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61871</xdr:rowOff>
    </xdr:from>
    <xdr:to>
      <xdr:col>12</xdr:col>
      <xdr:colOff>511175</xdr:colOff>
      <xdr:row>58</xdr:row>
      <xdr:rowOff>104104</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flipV="1">
          <a:off x="7861300" y="10005971"/>
          <a:ext cx="889000" cy="4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42807</xdr:rowOff>
    </xdr:from>
    <xdr:to>
      <xdr:col>12</xdr:col>
      <xdr:colOff>561975</xdr:colOff>
      <xdr:row>57</xdr:row>
      <xdr:rowOff>144407</xdr:rowOff>
    </xdr:to>
    <xdr:sp macro="" textlink="">
      <xdr:nvSpPr>
        <xdr:cNvPr id="353" name="フローチャート : 判断 352">
          <a:extLst>
            <a:ext uri="{FF2B5EF4-FFF2-40B4-BE49-F238E27FC236}">
              <a16:creationId xmlns:a16="http://schemas.microsoft.com/office/drawing/2014/main" xmlns="" id="{00000000-0008-0000-0600-000061010000}"/>
            </a:ext>
          </a:extLst>
        </xdr:cNvPr>
        <xdr:cNvSpPr/>
      </xdr:nvSpPr>
      <xdr:spPr>
        <a:xfrm>
          <a:off x="8699500" y="98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160934</xdr:rowOff>
    </xdr:from>
    <xdr:ext cx="599010"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8450794" y="959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218</xdr:rowOff>
    </xdr:from>
    <xdr:to>
      <xdr:col>11</xdr:col>
      <xdr:colOff>307975</xdr:colOff>
      <xdr:row>58</xdr:row>
      <xdr:rowOff>104104</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a:off x="6972300" y="9944318"/>
          <a:ext cx="889000" cy="10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93926</xdr:rowOff>
    </xdr:from>
    <xdr:to>
      <xdr:col>11</xdr:col>
      <xdr:colOff>358775</xdr:colOff>
      <xdr:row>58</xdr:row>
      <xdr:rowOff>24076</xdr:rowOff>
    </xdr:to>
    <xdr:sp macro="" textlink="">
      <xdr:nvSpPr>
        <xdr:cNvPr id="356" name="フローチャート : 判断 355">
          <a:extLst>
            <a:ext uri="{FF2B5EF4-FFF2-40B4-BE49-F238E27FC236}">
              <a16:creationId xmlns:a16="http://schemas.microsoft.com/office/drawing/2014/main" xmlns="" id="{00000000-0008-0000-0600-000064010000}"/>
            </a:ext>
          </a:extLst>
        </xdr:cNvPr>
        <xdr:cNvSpPr/>
      </xdr:nvSpPr>
      <xdr:spPr>
        <a:xfrm>
          <a:off x="7810500" y="98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40603</xdr:rowOff>
    </xdr:from>
    <xdr:ext cx="534377"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7594111" y="96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143735</xdr:rowOff>
    </xdr:from>
    <xdr:to>
      <xdr:col>10</xdr:col>
      <xdr:colOff>155575</xdr:colOff>
      <xdr:row>58</xdr:row>
      <xdr:rowOff>73885</xdr:rowOff>
    </xdr:to>
    <xdr:sp macro="" textlink="">
      <xdr:nvSpPr>
        <xdr:cNvPr id="358" name="フローチャート : 判断 357">
          <a:extLst>
            <a:ext uri="{FF2B5EF4-FFF2-40B4-BE49-F238E27FC236}">
              <a16:creationId xmlns:a16="http://schemas.microsoft.com/office/drawing/2014/main" xmlns="" id="{00000000-0008-0000-0600-000066010000}"/>
            </a:ext>
          </a:extLst>
        </xdr:cNvPr>
        <xdr:cNvSpPr/>
      </xdr:nvSpPr>
      <xdr:spPr>
        <a:xfrm>
          <a:off x="6921500" y="991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65012</xdr:rowOff>
    </xdr:from>
    <xdr:ext cx="534377"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6705111" y="1000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29715</xdr:rowOff>
    </xdr:from>
    <xdr:to>
      <xdr:col>15</xdr:col>
      <xdr:colOff>231775</xdr:colOff>
      <xdr:row>57</xdr:row>
      <xdr:rowOff>131315</xdr:rowOff>
    </xdr:to>
    <xdr:sp macro="" textlink="">
      <xdr:nvSpPr>
        <xdr:cNvPr id="365" name="円/楕円 364">
          <a:extLst>
            <a:ext uri="{FF2B5EF4-FFF2-40B4-BE49-F238E27FC236}">
              <a16:creationId xmlns:a16="http://schemas.microsoft.com/office/drawing/2014/main" xmlns="" id="{00000000-0008-0000-0600-00006D010000}"/>
            </a:ext>
          </a:extLst>
        </xdr:cNvPr>
        <xdr:cNvSpPr/>
      </xdr:nvSpPr>
      <xdr:spPr>
        <a:xfrm>
          <a:off x="10426700" y="980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52592</xdr:rowOff>
    </xdr:from>
    <xdr:ext cx="599010" cy="259045"/>
    <xdr:sp macro="" textlink="">
      <xdr:nvSpPr>
        <xdr:cNvPr id="366" name="普通建設事業費該当値テキスト">
          <a:extLst>
            <a:ext uri="{FF2B5EF4-FFF2-40B4-BE49-F238E27FC236}">
              <a16:creationId xmlns:a16="http://schemas.microsoft.com/office/drawing/2014/main" xmlns="" id="{00000000-0008-0000-0600-00006E010000}"/>
            </a:ext>
          </a:extLst>
        </xdr:cNvPr>
        <xdr:cNvSpPr txBox="1"/>
      </xdr:nvSpPr>
      <xdr:spPr>
        <a:xfrm>
          <a:off x="10528300" y="9653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110,623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98622</xdr:rowOff>
    </xdr:from>
    <xdr:to>
      <xdr:col>14</xdr:col>
      <xdr:colOff>79375</xdr:colOff>
      <xdr:row>58</xdr:row>
      <xdr:rowOff>28772</xdr:rowOff>
    </xdr:to>
    <xdr:sp macro="" textlink="">
      <xdr:nvSpPr>
        <xdr:cNvPr id="367" name="円/楕円 366">
          <a:extLst>
            <a:ext uri="{FF2B5EF4-FFF2-40B4-BE49-F238E27FC236}">
              <a16:creationId xmlns:a16="http://schemas.microsoft.com/office/drawing/2014/main" xmlns="" id="{00000000-0008-0000-0600-00006F010000}"/>
            </a:ext>
          </a:extLst>
        </xdr:cNvPr>
        <xdr:cNvSpPr/>
      </xdr:nvSpPr>
      <xdr:spPr>
        <a:xfrm>
          <a:off x="9588500" y="987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45299</xdr:rowOff>
    </xdr:from>
    <xdr:ext cx="534377"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9372111" y="964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89,523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11071</xdr:rowOff>
    </xdr:from>
    <xdr:to>
      <xdr:col>12</xdr:col>
      <xdr:colOff>561975</xdr:colOff>
      <xdr:row>58</xdr:row>
      <xdr:rowOff>112671</xdr:rowOff>
    </xdr:to>
    <xdr:sp macro="" textlink="">
      <xdr:nvSpPr>
        <xdr:cNvPr id="369" name="円/楕円 368">
          <a:extLst>
            <a:ext uri="{FF2B5EF4-FFF2-40B4-BE49-F238E27FC236}">
              <a16:creationId xmlns:a16="http://schemas.microsoft.com/office/drawing/2014/main" xmlns="" id="{00000000-0008-0000-0600-000071010000}"/>
            </a:ext>
          </a:extLst>
        </xdr:cNvPr>
        <xdr:cNvSpPr/>
      </xdr:nvSpPr>
      <xdr:spPr>
        <a:xfrm>
          <a:off x="8699500" y="995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103798</xdr:rowOff>
    </xdr:from>
    <xdr:ext cx="534377"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8483111" y="100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63,832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53304</xdr:rowOff>
    </xdr:from>
    <xdr:to>
      <xdr:col>11</xdr:col>
      <xdr:colOff>358775</xdr:colOff>
      <xdr:row>58</xdr:row>
      <xdr:rowOff>154904</xdr:rowOff>
    </xdr:to>
    <xdr:sp macro="" textlink="">
      <xdr:nvSpPr>
        <xdr:cNvPr id="371" name="円/楕円 370">
          <a:extLst>
            <a:ext uri="{FF2B5EF4-FFF2-40B4-BE49-F238E27FC236}">
              <a16:creationId xmlns:a16="http://schemas.microsoft.com/office/drawing/2014/main" xmlns="" id="{00000000-0008-0000-0600-000073010000}"/>
            </a:ext>
          </a:extLst>
        </xdr:cNvPr>
        <xdr:cNvSpPr/>
      </xdr:nvSpPr>
      <xdr:spPr>
        <a:xfrm>
          <a:off x="7810500" y="999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146031</xdr:rowOff>
    </xdr:from>
    <xdr:ext cx="534377"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7594111" y="1009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50,900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120868</xdr:rowOff>
    </xdr:from>
    <xdr:to>
      <xdr:col>10</xdr:col>
      <xdr:colOff>155575</xdr:colOff>
      <xdr:row>58</xdr:row>
      <xdr:rowOff>51018</xdr:rowOff>
    </xdr:to>
    <xdr:sp macro="" textlink="">
      <xdr:nvSpPr>
        <xdr:cNvPr id="373" name="円/楕円 372">
          <a:extLst>
            <a:ext uri="{FF2B5EF4-FFF2-40B4-BE49-F238E27FC236}">
              <a16:creationId xmlns:a16="http://schemas.microsoft.com/office/drawing/2014/main" xmlns="" id="{00000000-0008-0000-0600-000075010000}"/>
            </a:ext>
          </a:extLst>
        </xdr:cNvPr>
        <xdr:cNvSpPr/>
      </xdr:nvSpPr>
      <xdr:spPr>
        <a:xfrm>
          <a:off x="6921500" y="989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67545</xdr:rowOff>
    </xdr:from>
    <xdr:ext cx="534377"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6705111" y="966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82,711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a:extLst>
            <a:ext uri="{FF2B5EF4-FFF2-40B4-BE49-F238E27FC236}">
              <a16:creationId xmlns:a16="http://schemas.microsoft.com/office/drawing/2014/main" xmlns=""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a:extLst>
            <a:ext uri="{FF2B5EF4-FFF2-40B4-BE49-F238E27FC236}">
              <a16:creationId xmlns:a16="http://schemas.microsoft.com/office/drawing/2014/main" xmlns=""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76450</xdr:rowOff>
    </xdr:from>
    <xdr:to>
      <xdr:col>15</xdr:col>
      <xdr:colOff>180340</xdr:colOff>
      <xdr:row>79</xdr:row>
      <xdr:rowOff>43848</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flipV="1">
          <a:off x="10475595" y="12249400"/>
          <a:ext cx="1270" cy="1338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47675</xdr:rowOff>
    </xdr:from>
    <xdr:ext cx="378565" cy="259045"/>
    <xdr:sp macro="" textlink="">
      <xdr:nvSpPr>
        <xdr:cNvPr id="399" name="普通建設事業費 （ うち新規整備　）最小値テキスト">
          <a:extLst>
            <a:ext uri="{FF2B5EF4-FFF2-40B4-BE49-F238E27FC236}">
              <a16:creationId xmlns:a16="http://schemas.microsoft.com/office/drawing/2014/main" xmlns="" id="{00000000-0008-0000-0600-00008F010000}"/>
            </a:ext>
          </a:extLst>
        </xdr:cNvPr>
        <xdr:cNvSpPr txBox="1"/>
      </xdr:nvSpPr>
      <xdr:spPr>
        <a:xfrm>
          <a:off x="10528300" y="13592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23127</xdr:rowOff>
    </xdr:from>
    <xdr:ext cx="599010" cy="259045"/>
    <xdr:sp macro="" textlink="">
      <xdr:nvSpPr>
        <xdr:cNvPr id="401" name="普通建設事業費 （ うち新規整備　）最大値テキスト">
          <a:extLst>
            <a:ext uri="{FF2B5EF4-FFF2-40B4-BE49-F238E27FC236}">
              <a16:creationId xmlns:a16="http://schemas.microsoft.com/office/drawing/2014/main" xmlns="" id="{00000000-0008-0000-0600-000091010000}"/>
            </a:ext>
          </a:extLst>
        </xdr:cNvPr>
        <xdr:cNvSpPr txBox="1"/>
      </xdr:nvSpPr>
      <xdr:spPr>
        <a:xfrm>
          <a:off x="10528300" y="12024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351,601</a:t>
          </a:r>
          <a:endParaRPr kumimoji="1" lang="ja-JP" altLang="en-US" sz="1000" b="1">
            <a:latin typeface="ＭＳ Ｐゴシック"/>
          </a:endParaRPr>
        </a:p>
      </xdr:txBody>
    </xdr:sp>
    <xdr:clientData/>
  </xdr:oneCellAnchor>
  <xdr:twoCellAnchor>
    <xdr:from>
      <xdr:col>15</xdr:col>
      <xdr:colOff>92075</xdr:colOff>
      <xdr:row>71</xdr:row>
      <xdr:rowOff>76450</xdr:rowOff>
    </xdr:from>
    <xdr:to>
      <xdr:col>15</xdr:col>
      <xdr:colOff>269875</xdr:colOff>
      <xdr:row>71</xdr:row>
      <xdr:rowOff>76450</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10388600" y="1224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131733</xdr:rowOff>
    </xdr:from>
    <xdr:to>
      <xdr:col>15</xdr:col>
      <xdr:colOff>180975</xdr:colOff>
      <xdr:row>78</xdr:row>
      <xdr:rowOff>144818</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9639300" y="13504833"/>
          <a:ext cx="838200" cy="1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90823</xdr:rowOff>
    </xdr:from>
    <xdr:ext cx="534377" cy="259045"/>
    <xdr:sp macro="" textlink="">
      <xdr:nvSpPr>
        <xdr:cNvPr id="404" name="普通建設事業費 （ うち新規整備　）平均値テキスト">
          <a:extLst>
            <a:ext uri="{FF2B5EF4-FFF2-40B4-BE49-F238E27FC236}">
              <a16:creationId xmlns:a16="http://schemas.microsoft.com/office/drawing/2014/main" xmlns="" id="{00000000-0008-0000-0600-000094010000}"/>
            </a:ext>
          </a:extLst>
        </xdr:cNvPr>
        <xdr:cNvSpPr txBox="1"/>
      </xdr:nvSpPr>
      <xdr:spPr>
        <a:xfrm>
          <a:off x="10528300" y="134639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13,833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112396</xdr:rowOff>
    </xdr:from>
    <xdr:to>
      <xdr:col>15</xdr:col>
      <xdr:colOff>231775</xdr:colOff>
      <xdr:row>79</xdr:row>
      <xdr:rowOff>42546</xdr:rowOff>
    </xdr:to>
    <xdr:sp macro="" textlink="">
      <xdr:nvSpPr>
        <xdr:cNvPr id="405" name="フローチャート : 判断 404">
          <a:extLst>
            <a:ext uri="{FF2B5EF4-FFF2-40B4-BE49-F238E27FC236}">
              <a16:creationId xmlns:a16="http://schemas.microsoft.com/office/drawing/2014/main" xmlns="" id="{00000000-0008-0000-0600-000095010000}"/>
            </a:ext>
          </a:extLst>
        </xdr:cNvPr>
        <xdr:cNvSpPr/>
      </xdr:nvSpPr>
      <xdr:spPr>
        <a:xfrm>
          <a:off x="10426700" y="134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131733</xdr:rowOff>
    </xdr:from>
    <xdr:to>
      <xdr:col>14</xdr:col>
      <xdr:colOff>28575</xdr:colOff>
      <xdr:row>78</xdr:row>
      <xdr:rowOff>154440</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flipV="1">
          <a:off x="8750300" y="13504833"/>
          <a:ext cx="889000" cy="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56896</xdr:rowOff>
    </xdr:from>
    <xdr:to>
      <xdr:col>14</xdr:col>
      <xdr:colOff>79375</xdr:colOff>
      <xdr:row>78</xdr:row>
      <xdr:rowOff>158496</xdr:rowOff>
    </xdr:to>
    <xdr:sp macro="" textlink="">
      <xdr:nvSpPr>
        <xdr:cNvPr id="407" name="フローチャート : 判断 406">
          <a:extLst>
            <a:ext uri="{FF2B5EF4-FFF2-40B4-BE49-F238E27FC236}">
              <a16:creationId xmlns:a16="http://schemas.microsoft.com/office/drawing/2014/main" xmlns="" id="{00000000-0008-0000-0600-000097010000}"/>
            </a:ext>
          </a:extLst>
        </xdr:cNvPr>
        <xdr:cNvSpPr/>
      </xdr:nvSpPr>
      <xdr:spPr>
        <a:xfrm>
          <a:off x="9588500" y="134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3573</xdr:rowOff>
    </xdr:from>
    <xdr:ext cx="534377" cy="259045"/>
    <xdr:sp macro="" textlink="">
      <xdr:nvSpPr>
        <xdr:cNvPr id="408" name="テキスト ボックス 407">
          <a:extLst>
            <a:ext uri="{FF2B5EF4-FFF2-40B4-BE49-F238E27FC236}">
              <a16:creationId xmlns:a16="http://schemas.microsoft.com/office/drawing/2014/main" xmlns="" id="{00000000-0008-0000-0600-000098010000}"/>
            </a:ext>
          </a:extLst>
        </xdr:cNvPr>
        <xdr:cNvSpPr txBox="1"/>
      </xdr:nvSpPr>
      <xdr:spPr>
        <a:xfrm>
          <a:off x="9372111" y="1320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28,400</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137858</xdr:rowOff>
    </xdr:from>
    <xdr:to>
      <xdr:col>12</xdr:col>
      <xdr:colOff>561975</xdr:colOff>
      <xdr:row>78</xdr:row>
      <xdr:rowOff>68008</xdr:rowOff>
    </xdr:to>
    <xdr:sp macro="" textlink="">
      <xdr:nvSpPr>
        <xdr:cNvPr id="409" name="フローチャート : 判断 408">
          <a:extLst>
            <a:ext uri="{FF2B5EF4-FFF2-40B4-BE49-F238E27FC236}">
              <a16:creationId xmlns:a16="http://schemas.microsoft.com/office/drawing/2014/main" xmlns="" id="{00000000-0008-0000-0600-000099010000}"/>
            </a:ext>
          </a:extLst>
        </xdr:cNvPr>
        <xdr:cNvSpPr/>
      </xdr:nvSpPr>
      <xdr:spPr>
        <a:xfrm>
          <a:off x="8699500" y="1333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84535</xdr:rowOff>
    </xdr:from>
    <xdr:ext cx="534377"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8483111" y="1311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94018</xdr:rowOff>
    </xdr:from>
    <xdr:to>
      <xdr:col>15</xdr:col>
      <xdr:colOff>231775</xdr:colOff>
      <xdr:row>79</xdr:row>
      <xdr:rowOff>24168</xdr:rowOff>
    </xdr:to>
    <xdr:sp macro="" textlink="">
      <xdr:nvSpPr>
        <xdr:cNvPr id="416" name="円/楕円 415">
          <a:extLst>
            <a:ext uri="{FF2B5EF4-FFF2-40B4-BE49-F238E27FC236}">
              <a16:creationId xmlns:a16="http://schemas.microsoft.com/office/drawing/2014/main" xmlns="" id="{00000000-0008-0000-0600-0000A0010000}"/>
            </a:ext>
          </a:extLst>
        </xdr:cNvPr>
        <xdr:cNvSpPr/>
      </xdr:nvSpPr>
      <xdr:spPr>
        <a:xfrm>
          <a:off x="10426700" y="1346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53395</xdr:rowOff>
    </xdr:from>
    <xdr:ext cx="534377" cy="259045"/>
    <xdr:sp macro="" textlink="">
      <xdr:nvSpPr>
        <xdr:cNvPr id="417" name="普通建設事業費 （ うち新規整備　）該当値テキスト">
          <a:extLst>
            <a:ext uri="{FF2B5EF4-FFF2-40B4-BE49-F238E27FC236}">
              <a16:creationId xmlns:a16="http://schemas.microsoft.com/office/drawing/2014/main" xmlns="" id="{00000000-0008-0000-0600-0000A1010000}"/>
            </a:ext>
          </a:extLst>
        </xdr:cNvPr>
        <xdr:cNvSpPr txBox="1"/>
      </xdr:nvSpPr>
      <xdr:spPr>
        <a:xfrm>
          <a:off x="10528300" y="1325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18,657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80933</xdr:rowOff>
    </xdr:from>
    <xdr:to>
      <xdr:col>14</xdr:col>
      <xdr:colOff>79375</xdr:colOff>
      <xdr:row>79</xdr:row>
      <xdr:rowOff>11083</xdr:rowOff>
    </xdr:to>
    <xdr:sp macro="" textlink="">
      <xdr:nvSpPr>
        <xdr:cNvPr id="418" name="円/楕円 417">
          <a:extLst>
            <a:ext uri="{FF2B5EF4-FFF2-40B4-BE49-F238E27FC236}">
              <a16:creationId xmlns:a16="http://schemas.microsoft.com/office/drawing/2014/main" xmlns="" id="{00000000-0008-0000-0600-0000A2010000}"/>
            </a:ext>
          </a:extLst>
        </xdr:cNvPr>
        <xdr:cNvSpPr/>
      </xdr:nvSpPr>
      <xdr:spPr>
        <a:xfrm>
          <a:off x="9588500" y="1345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2210</xdr:rowOff>
    </xdr:from>
    <xdr:ext cx="534377"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9372111" y="1354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22,091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103640</xdr:rowOff>
    </xdr:from>
    <xdr:to>
      <xdr:col>12</xdr:col>
      <xdr:colOff>561975</xdr:colOff>
      <xdr:row>79</xdr:row>
      <xdr:rowOff>33790</xdr:rowOff>
    </xdr:to>
    <xdr:sp macro="" textlink="">
      <xdr:nvSpPr>
        <xdr:cNvPr id="420" name="円/楕円 419">
          <a:extLst>
            <a:ext uri="{FF2B5EF4-FFF2-40B4-BE49-F238E27FC236}">
              <a16:creationId xmlns:a16="http://schemas.microsoft.com/office/drawing/2014/main" xmlns="" id="{00000000-0008-0000-0600-0000A4010000}"/>
            </a:ext>
          </a:extLst>
        </xdr:cNvPr>
        <xdr:cNvSpPr/>
      </xdr:nvSpPr>
      <xdr:spPr>
        <a:xfrm>
          <a:off x="8699500" y="1347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24917</xdr:rowOff>
    </xdr:from>
    <xdr:ext cx="534377"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8483111" y="1356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16,131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a:extLst>
            <a:ext uri="{FF2B5EF4-FFF2-40B4-BE49-F238E27FC236}">
              <a16:creationId xmlns:a16="http://schemas.microsoft.com/office/drawing/2014/main" xmlns="" id="{00000000-0008-0000-0600-0000A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a:extLst>
            <a:ext uri="{FF2B5EF4-FFF2-40B4-BE49-F238E27FC236}">
              <a16:creationId xmlns:a16="http://schemas.microsoft.com/office/drawing/2014/main" xmlns="" id="{00000000-0008-0000-0600-0000A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a:extLst>
            <a:ext uri="{FF2B5EF4-FFF2-40B4-BE49-F238E27FC236}">
              <a16:creationId xmlns:a16="http://schemas.microsoft.com/office/drawing/2014/main" xmlns="" id="{00000000-0008-0000-0600-0000A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a:extLst>
            <a:ext uri="{FF2B5EF4-FFF2-40B4-BE49-F238E27FC236}">
              <a16:creationId xmlns:a16="http://schemas.microsoft.com/office/drawing/2014/main" xmlns="" id="{00000000-0008-0000-0600-0000A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a:extLst>
            <a:ext uri="{FF2B5EF4-FFF2-40B4-BE49-F238E27FC236}">
              <a16:creationId xmlns:a16="http://schemas.microsoft.com/office/drawing/2014/main" xmlns="" id="{00000000-0008-0000-0600-0000A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a:extLst>
            <a:ext uri="{FF2B5EF4-FFF2-40B4-BE49-F238E27FC236}">
              <a16:creationId xmlns:a16="http://schemas.microsoft.com/office/drawing/2014/main" xmlns="" id="{00000000-0008-0000-0600-0000A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a:extLst>
            <a:ext uri="{FF2B5EF4-FFF2-40B4-BE49-F238E27FC236}">
              <a16:creationId xmlns:a16="http://schemas.microsoft.com/office/drawing/2014/main" xmlns="" id="{00000000-0008-0000-0600-0000A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a:extLst>
            <a:ext uri="{FF2B5EF4-FFF2-40B4-BE49-F238E27FC236}">
              <a16:creationId xmlns:a16="http://schemas.microsoft.com/office/drawing/2014/main" xmlns="" id="{00000000-0008-0000-0600-0000A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2" name="直線コネクタ 431">
          <a:extLst>
            <a:ext uri="{FF2B5EF4-FFF2-40B4-BE49-F238E27FC236}">
              <a16:creationId xmlns:a16="http://schemas.microsoft.com/office/drawing/2014/main" xmlns="" id="{00000000-0008-0000-0600-0000B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4" name="直線コネクタ 433">
          <a:extLst>
            <a:ext uri="{FF2B5EF4-FFF2-40B4-BE49-F238E27FC236}">
              <a16:creationId xmlns:a16="http://schemas.microsoft.com/office/drawing/2014/main" xmlns="" id="{00000000-0008-0000-0600-0000B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35" name="テキスト ボックス 434">
          <a:extLst>
            <a:ext uri="{FF2B5EF4-FFF2-40B4-BE49-F238E27FC236}">
              <a16:creationId xmlns:a16="http://schemas.microsoft.com/office/drawing/2014/main" xmlns="" id="{00000000-0008-0000-0600-0000B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36" name="直線コネクタ 435">
          <a:extLst>
            <a:ext uri="{FF2B5EF4-FFF2-40B4-BE49-F238E27FC236}">
              <a16:creationId xmlns:a16="http://schemas.microsoft.com/office/drawing/2014/main" xmlns="" id="{00000000-0008-0000-0600-0000B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37" name="テキスト ボックス 436">
          <a:extLst>
            <a:ext uri="{FF2B5EF4-FFF2-40B4-BE49-F238E27FC236}">
              <a16:creationId xmlns:a16="http://schemas.microsoft.com/office/drawing/2014/main" xmlns="" id="{00000000-0008-0000-0600-0000B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a:extLst>
            <a:ext uri="{FF2B5EF4-FFF2-40B4-BE49-F238E27FC236}">
              <a16:creationId xmlns:a16="http://schemas.microsoft.com/office/drawing/2014/main" xmlns="" id="{00000000-0008-0000-06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54627</xdr:rowOff>
    </xdr:from>
    <xdr:ext cx="531299" cy="259045"/>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a:extLst>
            <a:ext uri="{FF2B5EF4-FFF2-40B4-BE49-F238E27FC236}">
              <a16:creationId xmlns:a16="http://schemas.microsoft.com/office/drawing/2014/main" xmlns=""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145458</xdr:rowOff>
    </xdr:from>
    <xdr:to>
      <xdr:col>15</xdr:col>
      <xdr:colOff>180340</xdr:colOff>
      <xdr:row>98</xdr:row>
      <xdr:rowOff>130184</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flipV="1">
          <a:off x="10475595" y="15575958"/>
          <a:ext cx="1270" cy="135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134011</xdr:rowOff>
    </xdr:from>
    <xdr:ext cx="534377" cy="259045"/>
    <xdr:sp macro="" textlink="">
      <xdr:nvSpPr>
        <xdr:cNvPr id="450" name="普通建設事業費 （ うち更新整備　）最小値テキスト">
          <a:extLst>
            <a:ext uri="{FF2B5EF4-FFF2-40B4-BE49-F238E27FC236}">
              <a16:creationId xmlns:a16="http://schemas.microsoft.com/office/drawing/2014/main" xmlns="" id="{00000000-0008-0000-0600-0000C2010000}"/>
            </a:ext>
          </a:extLst>
        </xdr:cNvPr>
        <xdr:cNvSpPr txBox="1"/>
      </xdr:nvSpPr>
      <xdr:spPr>
        <a:xfrm>
          <a:off x="10528300" y="1693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12,666</a:t>
          </a:r>
          <a:endParaRPr kumimoji="1" lang="ja-JP" altLang="en-US" sz="1000" b="1">
            <a:latin typeface="ＭＳ Ｐゴシック"/>
          </a:endParaRPr>
        </a:p>
      </xdr:txBody>
    </xdr:sp>
    <xdr:clientData/>
  </xdr:oneCellAnchor>
  <xdr:twoCellAnchor>
    <xdr:from>
      <xdr:col>15</xdr:col>
      <xdr:colOff>92075</xdr:colOff>
      <xdr:row>98</xdr:row>
      <xdr:rowOff>130184</xdr:rowOff>
    </xdr:from>
    <xdr:to>
      <xdr:col>15</xdr:col>
      <xdr:colOff>269875</xdr:colOff>
      <xdr:row>98</xdr:row>
      <xdr:rowOff>130184</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10388600" y="1693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92135</xdr:rowOff>
    </xdr:from>
    <xdr:ext cx="599010" cy="259045"/>
    <xdr:sp macro="" textlink="">
      <xdr:nvSpPr>
        <xdr:cNvPr id="452" name="普通建設事業費 （ うち更新整備　）最大値テキスト">
          <a:extLst>
            <a:ext uri="{FF2B5EF4-FFF2-40B4-BE49-F238E27FC236}">
              <a16:creationId xmlns:a16="http://schemas.microsoft.com/office/drawing/2014/main" xmlns="" id="{00000000-0008-0000-0600-0000C4010000}"/>
            </a:ext>
          </a:extLst>
        </xdr:cNvPr>
        <xdr:cNvSpPr txBox="1"/>
      </xdr:nvSpPr>
      <xdr:spPr>
        <a:xfrm>
          <a:off x="10528300" y="1535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107,597</a:t>
          </a:r>
          <a:endParaRPr kumimoji="1" lang="ja-JP" altLang="en-US" sz="1000" b="1">
            <a:latin typeface="ＭＳ Ｐゴシック"/>
          </a:endParaRPr>
        </a:p>
      </xdr:txBody>
    </xdr:sp>
    <xdr:clientData/>
  </xdr:oneCellAnchor>
  <xdr:twoCellAnchor>
    <xdr:from>
      <xdr:col>15</xdr:col>
      <xdr:colOff>92075</xdr:colOff>
      <xdr:row>90</xdr:row>
      <xdr:rowOff>145458</xdr:rowOff>
    </xdr:from>
    <xdr:to>
      <xdr:col>15</xdr:col>
      <xdr:colOff>269875</xdr:colOff>
      <xdr:row>90</xdr:row>
      <xdr:rowOff>145458</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a:off x="10388600" y="15575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54732</xdr:rowOff>
    </xdr:from>
    <xdr:to>
      <xdr:col>15</xdr:col>
      <xdr:colOff>180975</xdr:colOff>
      <xdr:row>94</xdr:row>
      <xdr:rowOff>95594</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flipV="1">
          <a:off x="9639300" y="15828132"/>
          <a:ext cx="838200" cy="38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110203</xdr:rowOff>
    </xdr:from>
    <xdr:ext cx="534377" cy="259045"/>
    <xdr:sp macro="" textlink="">
      <xdr:nvSpPr>
        <xdr:cNvPr id="455" name="普通建設事業費 （ うち更新整備　）平均値テキスト">
          <a:extLst>
            <a:ext uri="{FF2B5EF4-FFF2-40B4-BE49-F238E27FC236}">
              <a16:creationId xmlns:a16="http://schemas.microsoft.com/office/drawing/2014/main" xmlns="" id="{00000000-0008-0000-0600-0000C7010000}"/>
            </a:ext>
          </a:extLst>
        </xdr:cNvPr>
        <xdr:cNvSpPr txBox="1"/>
      </xdr:nvSpPr>
      <xdr:spPr>
        <a:xfrm>
          <a:off x="10528300" y="16397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131776</xdr:rowOff>
    </xdr:from>
    <xdr:to>
      <xdr:col>15</xdr:col>
      <xdr:colOff>231775</xdr:colOff>
      <xdr:row>96</xdr:row>
      <xdr:rowOff>61926</xdr:rowOff>
    </xdr:to>
    <xdr:sp macro="" textlink="">
      <xdr:nvSpPr>
        <xdr:cNvPr id="456" name="フローチャート : 判断 455">
          <a:extLst>
            <a:ext uri="{FF2B5EF4-FFF2-40B4-BE49-F238E27FC236}">
              <a16:creationId xmlns:a16="http://schemas.microsoft.com/office/drawing/2014/main" xmlns="" id="{00000000-0008-0000-0600-0000C8010000}"/>
            </a:ext>
          </a:extLst>
        </xdr:cNvPr>
        <xdr:cNvSpPr/>
      </xdr:nvSpPr>
      <xdr:spPr>
        <a:xfrm>
          <a:off x="10426700" y="164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95594</xdr:rowOff>
    </xdr:from>
    <xdr:to>
      <xdr:col>14</xdr:col>
      <xdr:colOff>28575</xdr:colOff>
      <xdr:row>96</xdr:row>
      <xdr:rowOff>37916</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flipV="1">
          <a:off x="8750300" y="16211894"/>
          <a:ext cx="889000" cy="28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31750</xdr:rowOff>
    </xdr:from>
    <xdr:to>
      <xdr:col>14</xdr:col>
      <xdr:colOff>79375</xdr:colOff>
      <xdr:row>97</xdr:row>
      <xdr:rowOff>133350</xdr:rowOff>
    </xdr:to>
    <xdr:sp macro="" textlink="">
      <xdr:nvSpPr>
        <xdr:cNvPr id="458" name="フローチャート : 判断 457">
          <a:extLst>
            <a:ext uri="{FF2B5EF4-FFF2-40B4-BE49-F238E27FC236}">
              <a16:creationId xmlns:a16="http://schemas.microsoft.com/office/drawing/2014/main" xmlns="" id="{00000000-0008-0000-0600-0000CA010000}"/>
            </a:ext>
          </a:extLst>
        </xdr:cNvPr>
        <xdr:cNvSpPr/>
      </xdr:nvSpPr>
      <xdr:spPr>
        <a:xfrm>
          <a:off x="9588500" y="1666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124477</xdr:rowOff>
    </xdr:from>
    <xdr:ext cx="534377" cy="259045"/>
    <xdr:sp macro="" textlink="">
      <xdr:nvSpPr>
        <xdr:cNvPr id="459" name="テキスト ボックス 458">
          <a:extLst>
            <a:ext uri="{FF2B5EF4-FFF2-40B4-BE49-F238E27FC236}">
              <a16:creationId xmlns:a16="http://schemas.microsoft.com/office/drawing/2014/main" xmlns="" id="{00000000-0008-0000-0600-0000CB010000}"/>
            </a:ext>
          </a:extLst>
        </xdr:cNvPr>
        <xdr:cNvSpPr txBox="1"/>
      </xdr:nvSpPr>
      <xdr:spPr>
        <a:xfrm>
          <a:off x="9372111" y="1675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86171</xdr:rowOff>
    </xdr:from>
    <xdr:to>
      <xdr:col>12</xdr:col>
      <xdr:colOff>561975</xdr:colOff>
      <xdr:row>97</xdr:row>
      <xdr:rowOff>16321</xdr:rowOff>
    </xdr:to>
    <xdr:sp macro="" textlink="">
      <xdr:nvSpPr>
        <xdr:cNvPr id="460" name="フローチャート : 判断 459">
          <a:extLst>
            <a:ext uri="{FF2B5EF4-FFF2-40B4-BE49-F238E27FC236}">
              <a16:creationId xmlns:a16="http://schemas.microsoft.com/office/drawing/2014/main" xmlns="" id="{00000000-0008-0000-0600-0000CC010000}"/>
            </a:ext>
          </a:extLst>
        </xdr:cNvPr>
        <xdr:cNvSpPr/>
      </xdr:nvSpPr>
      <xdr:spPr>
        <a:xfrm>
          <a:off x="8699500" y="1654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7448</xdr:rowOff>
    </xdr:from>
    <xdr:ext cx="534377" cy="259045"/>
    <xdr:sp macro="" textlink="">
      <xdr:nvSpPr>
        <xdr:cNvPr id="461" name="テキスト ボックス 460">
          <a:extLst>
            <a:ext uri="{FF2B5EF4-FFF2-40B4-BE49-F238E27FC236}">
              <a16:creationId xmlns:a16="http://schemas.microsoft.com/office/drawing/2014/main" xmlns="" id="{00000000-0008-0000-0600-0000CD010000}"/>
            </a:ext>
          </a:extLst>
        </xdr:cNvPr>
        <xdr:cNvSpPr txBox="1"/>
      </xdr:nvSpPr>
      <xdr:spPr>
        <a:xfrm>
          <a:off x="8483111" y="1663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92</xdr:row>
      <xdr:rowOff>3932</xdr:rowOff>
    </xdr:from>
    <xdr:to>
      <xdr:col>15</xdr:col>
      <xdr:colOff>231775</xdr:colOff>
      <xdr:row>92</xdr:row>
      <xdr:rowOff>105532</xdr:rowOff>
    </xdr:to>
    <xdr:sp macro="" textlink="">
      <xdr:nvSpPr>
        <xdr:cNvPr id="467" name="円/楕円 466">
          <a:extLst>
            <a:ext uri="{FF2B5EF4-FFF2-40B4-BE49-F238E27FC236}">
              <a16:creationId xmlns:a16="http://schemas.microsoft.com/office/drawing/2014/main" xmlns="" id="{00000000-0008-0000-0600-0000D3010000}"/>
            </a:ext>
          </a:extLst>
        </xdr:cNvPr>
        <xdr:cNvSpPr/>
      </xdr:nvSpPr>
      <xdr:spPr>
        <a:xfrm>
          <a:off x="10426700" y="1577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26809</xdr:rowOff>
    </xdr:from>
    <xdr:ext cx="534377" cy="259045"/>
    <xdr:sp macro="" textlink="">
      <xdr:nvSpPr>
        <xdr:cNvPr id="468" name="普通建設事業費 （ うち更新整備　）該当値テキスト">
          <a:extLst>
            <a:ext uri="{FF2B5EF4-FFF2-40B4-BE49-F238E27FC236}">
              <a16:creationId xmlns:a16="http://schemas.microsoft.com/office/drawing/2014/main" xmlns="" id="{00000000-0008-0000-0600-0000D4010000}"/>
            </a:ext>
          </a:extLst>
        </xdr:cNvPr>
        <xdr:cNvSpPr txBox="1"/>
      </xdr:nvSpPr>
      <xdr:spPr>
        <a:xfrm>
          <a:off x="10528300" y="1562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89,947</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44794</xdr:rowOff>
    </xdr:from>
    <xdr:to>
      <xdr:col>14</xdr:col>
      <xdr:colOff>79375</xdr:colOff>
      <xdr:row>94</xdr:row>
      <xdr:rowOff>146394</xdr:rowOff>
    </xdr:to>
    <xdr:sp macro="" textlink="">
      <xdr:nvSpPr>
        <xdr:cNvPr id="469" name="円/楕円 468">
          <a:extLst>
            <a:ext uri="{FF2B5EF4-FFF2-40B4-BE49-F238E27FC236}">
              <a16:creationId xmlns:a16="http://schemas.microsoft.com/office/drawing/2014/main" xmlns="" id="{00000000-0008-0000-0600-0000D5010000}"/>
            </a:ext>
          </a:extLst>
        </xdr:cNvPr>
        <xdr:cNvSpPr/>
      </xdr:nvSpPr>
      <xdr:spPr>
        <a:xfrm>
          <a:off x="9588500" y="1616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162921</xdr:rowOff>
    </xdr:from>
    <xdr:ext cx="534377"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9372111" y="1593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63,087</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158566</xdr:rowOff>
    </xdr:from>
    <xdr:to>
      <xdr:col>12</xdr:col>
      <xdr:colOff>561975</xdr:colOff>
      <xdr:row>96</xdr:row>
      <xdr:rowOff>88716</xdr:rowOff>
    </xdr:to>
    <xdr:sp macro="" textlink="">
      <xdr:nvSpPr>
        <xdr:cNvPr id="471" name="円/楕円 470">
          <a:extLst>
            <a:ext uri="{FF2B5EF4-FFF2-40B4-BE49-F238E27FC236}">
              <a16:creationId xmlns:a16="http://schemas.microsoft.com/office/drawing/2014/main" xmlns="" id="{00000000-0008-0000-0600-0000D7010000}"/>
            </a:ext>
          </a:extLst>
        </xdr:cNvPr>
        <xdr:cNvSpPr/>
      </xdr:nvSpPr>
      <xdr:spPr>
        <a:xfrm>
          <a:off x="8699500" y="1644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105243</xdr:rowOff>
    </xdr:from>
    <xdr:ext cx="534377"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8483111" y="1622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43,124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a:extLst>
            <a:ext uri="{FF2B5EF4-FFF2-40B4-BE49-F238E27FC236}">
              <a16:creationId xmlns:a16="http://schemas.microsoft.com/office/drawing/2014/main" xmlns="" id="{00000000-0008-0000-0600-0000D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a:extLst>
            <a:ext uri="{FF2B5EF4-FFF2-40B4-BE49-F238E27FC236}">
              <a16:creationId xmlns:a16="http://schemas.microsoft.com/office/drawing/2014/main" xmlns="" id="{00000000-0008-0000-0600-0000D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a:extLst>
            <a:ext uri="{FF2B5EF4-FFF2-40B4-BE49-F238E27FC236}">
              <a16:creationId xmlns:a16="http://schemas.microsoft.com/office/drawing/2014/main" xmlns="" id="{00000000-0008-0000-0600-0000D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a:extLst>
            <a:ext uri="{FF2B5EF4-FFF2-40B4-BE49-F238E27FC236}">
              <a16:creationId xmlns:a16="http://schemas.microsoft.com/office/drawing/2014/main" xmlns="" id="{00000000-0008-0000-0600-0000D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a:extLst>
            <a:ext uri="{FF2B5EF4-FFF2-40B4-BE49-F238E27FC236}">
              <a16:creationId xmlns:a16="http://schemas.microsoft.com/office/drawing/2014/main" xmlns="" id="{00000000-0008-0000-0600-0000D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a:extLst>
            <a:ext uri="{FF2B5EF4-FFF2-40B4-BE49-F238E27FC236}">
              <a16:creationId xmlns:a16="http://schemas.microsoft.com/office/drawing/2014/main" xmlns="" id="{00000000-0008-0000-0600-0000D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a:extLst>
            <a:ext uri="{FF2B5EF4-FFF2-40B4-BE49-F238E27FC236}">
              <a16:creationId xmlns:a16="http://schemas.microsoft.com/office/drawing/2014/main" xmlns="" id="{00000000-0008-0000-0600-0000D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a:extLst>
            <a:ext uri="{FF2B5EF4-FFF2-40B4-BE49-F238E27FC236}">
              <a16:creationId xmlns:a16="http://schemas.microsoft.com/office/drawing/2014/main" xmlns="" id="{00000000-0008-0000-0600-0000E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a:extLst>
            <a:ext uri="{FF2B5EF4-FFF2-40B4-BE49-F238E27FC236}">
              <a16:creationId xmlns:a16="http://schemas.microsoft.com/office/drawing/2014/main" xmlns="" id="{00000000-0008-0000-0600-0000E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3" name="直線コネクタ 482">
          <a:extLst>
            <a:ext uri="{FF2B5EF4-FFF2-40B4-BE49-F238E27FC236}">
              <a16:creationId xmlns:a16="http://schemas.microsoft.com/office/drawing/2014/main" xmlns="" id="{00000000-0008-0000-0600-0000E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5" name="直線コネクタ 484">
          <a:extLst>
            <a:ext uri="{FF2B5EF4-FFF2-40B4-BE49-F238E27FC236}">
              <a16:creationId xmlns:a16="http://schemas.microsoft.com/office/drawing/2014/main" xmlns="" id="{00000000-0008-0000-0600-0000E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7" name="直線コネクタ 486">
          <a:extLst>
            <a:ext uri="{FF2B5EF4-FFF2-40B4-BE49-F238E27FC236}">
              <a16:creationId xmlns:a16="http://schemas.microsoft.com/office/drawing/2014/main" xmlns="" id="{00000000-0008-0000-0600-0000E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9" name="直線コネクタ 488">
          <a:extLst>
            <a:ext uri="{FF2B5EF4-FFF2-40B4-BE49-F238E27FC236}">
              <a16:creationId xmlns:a16="http://schemas.microsoft.com/office/drawing/2014/main" xmlns="" id="{00000000-0008-0000-0600-0000E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0" name="テキスト ボックス 489">
          <a:extLst>
            <a:ext uri="{FF2B5EF4-FFF2-40B4-BE49-F238E27FC236}">
              <a16:creationId xmlns:a16="http://schemas.microsoft.com/office/drawing/2014/main" xmlns="" id="{00000000-0008-0000-0600-0000E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1" name="直線コネクタ 490">
          <a:extLst>
            <a:ext uri="{FF2B5EF4-FFF2-40B4-BE49-F238E27FC236}">
              <a16:creationId xmlns:a16="http://schemas.microsoft.com/office/drawing/2014/main" xmlns="" id="{00000000-0008-0000-0600-0000E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2" name="テキスト ボックス 491">
          <a:extLst>
            <a:ext uri="{FF2B5EF4-FFF2-40B4-BE49-F238E27FC236}">
              <a16:creationId xmlns:a16="http://schemas.microsoft.com/office/drawing/2014/main" xmlns="" id="{00000000-0008-0000-0600-0000E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3" name="直線コネクタ 492">
          <a:extLst>
            <a:ext uri="{FF2B5EF4-FFF2-40B4-BE49-F238E27FC236}">
              <a16:creationId xmlns:a16="http://schemas.microsoft.com/office/drawing/2014/main" xmlns="" id="{00000000-0008-0000-0600-0000E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a:extLst>
            <a:ext uri="{FF2B5EF4-FFF2-40B4-BE49-F238E27FC236}">
              <a16:creationId xmlns:a16="http://schemas.microsoft.com/office/drawing/2014/main" xmlns="" id="{00000000-0008-0000-0600-0000E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a:extLst>
            <a:ext uri="{FF2B5EF4-FFF2-40B4-BE49-F238E27FC236}">
              <a16:creationId xmlns:a16="http://schemas.microsoft.com/office/drawing/2014/main" xmlns="" id="{00000000-0008-0000-0600-0000F1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144582</xdr:rowOff>
    </xdr:from>
    <xdr:to>
      <xdr:col>23</xdr:col>
      <xdr:colOff>516889</xdr:colOff>
      <xdr:row>39</xdr:row>
      <xdr:rowOff>98878</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flipV="1">
          <a:off x="16317595" y="5288082"/>
          <a:ext cx="1269" cy="149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9" name="災害復旧事業費最小値テキスト">
          <a:extLst>
            <a:ext uri="{FF2B5EF4-FFF2-40B4-BE49-F238E27FC236}">
              <a16:creationId xmlns:a16="http://schemas.microsoft.com/office/drawing/2014/main" xmlns="" id="{00000000-0008-0000-0600-0000F3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91259</xdr:rowOff>
    </xdr:from>
    <xdr:ext cx="534377" cy="259045"/>
    <xdr:sp macro="" textlink="">
      <xdr:nvSpPr>
        <xdr:cNvPr id="501" name="災害復旧事業費最大値テキスト">
          <a:extLst>
            <a:ext uri="{FF2B5EF4-FFF2-40B4-BE49-F238E27FC236}">
              <a16:creationId xmlns:a16="http://schemas.microsoft.com/office/drawing/2014/main" xmlns="" id="{00000000-0008-0000-0600-0000F5010000}"/>
            </a:ext>
          </a:extLst>
        </xdr:cNvPr>
        <xdr:cNvSpPr txBox="1"/>
      </xdr:nvSpPr>
      <xdr:spPr>
        <a:xfrm>
          <a:off x="16370300" y="506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91,701</a:t>
          </a:r>
          <a:endParaRPr kumimoji="1" lang="ja-JP" altLang="en-US" sz="1000" b="1">
            <a:latin typeface="ＭＳ Ｐゴシック"/>
          </a:endParaRPr>
        </a:p>
      </xdr:txBody>
    </xdr:sp>
    <xdr:clientData/>
  </xdr:oneCellAnchor>
  <xdr:twoCellAnchor>
    <xdr:from>
      <xdr:col>23</xdr:col>
      <xdr:colOff>428625</xdr:colOff>
      <xdr:row>30</xdr:row>
      <xdr:rowOff>144582</xdr:rowOff>
    </xdr:from>
    <xdr:to>
      <xdr:col>23</xdr:col>
      <xdr:colOff>606425</xdr:colOff>
      <xdr:row>30</xdr:row>
      <xdr:rowOff>144582</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6230600" y="528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91547</xdr:rowOff>
    </xdr:from>
    <xdr:to>
      <xdr:col>23</xdr:col>
      <xdr:colOff>517525</xdr:colOff>
      <xdr:row>39</xdr:row>
      <xdr:rowOff>91563</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flipV="1">
          <a:off x="15481300" y="6778097"/>
          <a:ext cx="8382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170658</xdr:rowOff>
    </xdr:from>
    <xdr:ext cx="469744" cy="259045"/>
    <xdr:sp macro="" textlink="">
      <xdr:nvSpPr>
        <xdr:cNvPr id="504" name="災害復旧事業費平均値テキスト">
          <a:extLst>
            <a:ext uri="{FF2B5EF4-FFF2-40B4-BE49-F238E27FC236}">
              <a16:creationId xmlns:a16="http://schemas.microsoft.com/office/drawing/2014/main" xmlns="" id="{00000000-0008-0000-0600-0000F8010000}"/>
            </a:ext>
          </a:extLst>
        </xdr:cNvPr>
        <xdr:cNvSpPr txBox="1"/>
      </xdr:nvSpPr>
      <xdr:spPr>
        <a:xfrm>
          <a:off x="16370300" y="6514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147781</xdr:rowOff>
    </xdr:from>
    <xdr:to>
      <xdr:col>23</xdr:col>
      <xdr:colOff>568325</xdr:colOff>
      <xdr:row>39</xdr:row>
      <xdr:rowOff>77931</xdr:rowOff>
    </xdr:to>
    <xdr:sp macro="" textlink="">
      <xdr:nvSpPr>
        <xdr:cNvPr id="505" name="フローチャート : 判断 504">
          <a:extLst>
            <a:ext uri="{FF2B5EF4-FFF2-40B4-BE49-F238E27FC236}">
              <a16:creationId xmlns:a16="http://schemas.microsoft.com/office/drawing/2014/main" xmlns="" id="{00000000-0008-0000-0600-0000F9010000}"/>
            </a:ext>
          </a:extLst>
        </xdr:cNvPr>
        <xdr:cNvSpPr/>
      </xdr:nvSpPr>
      <xdr:spPr>
        <a:xfrm>
          <a:off x="16268700" y="666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150819</xdr:rowOff>
    </xdr:from>
    <xdr:to>
      <xdr:col>22</xdr:col>
      <xdr:colOff>365125</xdr:colOff>
      <xdr:row>39</xdr:row>
      <xdr:rowOff>91563</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4592300" y="6665919"/>
          <a:ext cx="889000" cy="11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163668</xdr:rowOff>
    </xdr:from>
    <xdr:to>
      <xdr:col>22</xdr:col>
      <xdr:colOff>415925</xdr:colOff>
      <xdr:row>39</xdr:row>
      <xdr:rowOff>93818</xdr:rowOff>
    </xdr:to>
    <xdr:sp macro="" textlink="">
      <xdr:nvSpPr>
        <xdr:cNvPr id="507" name="フローチャート : 判断 506">
          <a:extLst>
            <a:ext uri="{FF2B5EF4-FFF2-40B4-BE49-F238E27FC236}">
              <a16:creationId xmlns:a16="http://schemas.microsoft.com/office/drawing/2014/main" xmlns="" id="{00000000-0008-0000-0600-0000FB010000}"/>
            </a:ext>
          </a:extLst>
        </xdr:cNvPr>
        <xdr:cNvSpPr/>
      </xdr:nvSpPr>
      <xdr:spPr>
        <a:xfrm>
          <a:off x="15430500" y="667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110346</xdr:rowOff>
    </xdr:from>
    <xdr:ext cx="469744"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5246427" y="645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167442</xdr:rowOff>
    </xdr:from>
    <xdr:to>
      <xdr:col>21</xdr:col>
      <xdr:colOff>161925</xdr:colOff>
      <xdr:row>38</xdr:row>
      <xdr:rowOff>150819</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3703300" y="6339642"/>
          <a:ext cx="889000" cy="32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87088</xdr:rowOff>
    </xdr:from>
    <xdr:to>
      <xdr:col>21</xdr:col>
      <xdr:colOff>212725</xdr:colOff>
      <xdr:row>39</xdr:row>
      <xdr:rowOff>17238</xdr:rowOff>
    </xdr:to>
    <xdr:sp macro="" textlink="">
      <xdr:nvSpPr>
        <xdr:cNvPr id="510" name="フローチャート : 判断 509">
          <a:extLst>
            <a:ext uri="{FF2B5EF4-FFF2-40B4-BE49-F238E27FC236}">
              <a16:creationId xmlns:a16="http://schemas.microsoft.com/office/drawing/2014/main" xmlns="" id="{00000000-0008-0000-0600-0000FE010000}"/>
            </a:ext>
          </a:extLst>
        </xdr:cNvPr>
        <xdr:cNvSpPr/>
      </xdr:nvSpPr>
      <xdr:spPr>
        <a:xfrm>
          <a:off x="14541500" y="66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33765</xdr:rowOff>
    </xdr:from>
    <xdr:ext cx="469744" cy="259045"/>
    <xdr:sp macro="" textlink="">
      <xdr:nvSpPr>
        <xdr:cNvPr id="511" name="テキスト ボックス 510">
          <a:extLst>
            <a:ext uri="{FF2B5EF4-FFF2-40B4-BE49-F238E27FC236}">
              <a16:creationId xmlns:a16="http://schemas.microsoft.com/office/drawing/2014/main" xmlns="" id="{00000000-0008-0000-0600-0000FF010000}"/>
            </a:ext>
          </a:extLst>
        </xdr:cNvPr>
        <xdr:cNvSpPr txBox="1"/>
      </xdr:nvSpPr>
      <xdr:spPr>
        <a:xfrm>
          <a:off x="14357427" y="637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166283</xdr:rowOff>
    </xdr:from>
    <xdr:to>
      <xdr:col>19</xdr:col>
      <xdr:colOff>644525</xdr:colOff>
      <xdr:row>36</xdr:row>
      <xdr:rowOff>167442</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a:off x="12814300" y="5995583"/>
          <a:ext cx="889000" cy="34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90386</xdr:rowOff>
    </xdr:from>
    <xdr:to>
      <xdr:col>20</xdr:col>
      <xdr:colOff>9525</xdr:colOff>
      <xdr:row>39</xdr:row>
      <xdr:rowOff>20536</xdr:rowOff>
    </xdr:to>
    <xdr:sp macro="" textlink="">
      <xdr:nvSpPr>
        <xdr:cNvPr id="513" name="フローチャート : 判断 512">
          <a:extLst>
            <a:ext uri="{FF2B5EF4-FFF2-40B4-BE49-F238E27FC236}">
              <a16:creationId xmlns:a16="http://schemas.microsoft.com/office/drawing/2014/main" xmlns="" id="{00000000-0008-0000-0600-000001020000}"/>
            </a:ext>
          </a:extLst>
        </xdr:cNvPr>
        <xdr:cNvSpPr/>
      </xdr:nvSpPr>
      <xdr:spPr>
        <a:xfrm>
          <a:off x="13652500" y="660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11663</xdr:rowOff>
    </xdr:from>
    <xdr:ext cx="469744" cy="259045"/>
    <xdr:sp macro="" textlink="">
      <xdr:nvSpPr>
        <xdr:cNvPr id="514" name="テキスト ボックス 513">
          <a:extLst>
            <a:ext uri="{FF2B5EF4-FFF2-40B4-BE49-F238E27FC236}">
              <a16:creationId xmlns:a16="http://schemas.microsoft.com/office/drawing/2014/main" xmlns="" id="{00000000-0008-0000-0600-000002020000}"/>
            </a:ext>
          </a:extLst>
        </xdr:cNvPr>
        <xdr:cNvSpPr txBox="1"/>
      </xdr:nvSpPr>
      <xdr:spPr>
        <a:xfrm>
          <a:off x="13468427" y="669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36567</xdr:rowOff>
    </xdr:from>
    <xdr:to>
      <xdr:col>18</xdr:col>
      <xdr:colOff>492125</xdr:colOff>
      <xdr:row>38</xdr:row>
      <xdr:rowOff>138167</xdr:rowOff>
    </xdr:to>
    <xdr:sp macro="" textlink="">
      <xdr:nvSpPr>
        <xdr:cNvPr id="515" name="フローチャート : 判断 514">
          <a:extLst>
            <a:ext uri="{FF2B5EF4-FFF2-40B4-BE49-F238E27FC236}">
              <a16:creationId xmlns:a16="http://schemas.microsoft.com/office/drawing/2014/main" xmlns="" id="{00000000-0008-0000-0600-000003020000}"/>
            </a:ext>
          </a:extLst>
        </xdr:cNvPr>
        <xdr:cNvSpPr/>
      </xdr:nvSpPr>
      <xdr:spPr>
        <a:xfrm>
          <a:off x="12763500" y="655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129294</xdr:rowOff>
    </xdr:from>
    <xdr:ext cx="534377" cy="259045"/>
    <xdr:sp macro="" textlink="">
      <xdr:nvSpPr>
        <xdr:cNvPr id="516" name="テキスト ボックス 515">
          <a:extLst>
            <a:ext uri="{FF2B5EF4-FFF2-40B4-BE49-F238E27FC236}">
              <a16:creationId xmlns:a16="http://schemas.microsoft.com/office/drawing/2014/main" xmlns="" id="{00000000-0008-0000-0600-000004020000}"/>
            </a:ext>
          </a:extLst>
        </xdr:cNvPr>
        <xdr:cNvSpPr txBox="1"/>
      </xdr:nvSpPr>
      <xdr:spPr>
        <a:xfrm>
          <a:off x="12547111" y="664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a:extLst>
            <a:ext uri="{FF2B5EF4-FFF2-40B4-BE49-F238E27FC236}">
              <a16:creationId xmlns:a16="http://schemas.microsoft.com/office/drawing/2014/main" xmlns="" id="{00000000-0008-0000-0600-00000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a:extLst>
            <a:ext uri="{FF2B5EF4-FFF2-40B4-BE49-F238E27FC236}">
              <a16:creationId xmlns:a16="http://schemas.microsoft.com/office/drawing/2014/main" xmlns="" id="{00000000-0008-0000-0600-00000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40747</xdr:rowOff>
    </xdr:from>
    <xdr:to>
      <xdr:col>23</xdr:col>
      <xdr:colOff>568325</xdr:colOff>
      <xdr:row>39</xdr:row>
      <xdr:rowOff>142347</xdr:rowOff>
    </xdr:to>
    <xdr:sp macro="" textlink="">
      <xdr:nvSpPr>
        <xdr:cNvPr id="522" name="円/楕円 521">
          <a:extLst>
            <a:ext uri="{FF2B5EF4-FFF2-40B4-BE49-F238E27FC236}">
              <a16:creationId xmlns:a16="http://schemas.microsoft.com/office/drawing/2014/main" xmlns="" id="{00000000-0008-0000-0600-00000A020000}"/>
            </a:ext>
          </a:extLst>
        </xdr:cNvPr>
        <xdr:cNvSpPr/>
      </xdr:nvSpPr>
      <xdr:spPr>
        <a:xfrm>
          <a:off x="16268700" y="672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127124</xdr:rowOff>
    </xdr:from>
    <xdr:ext cx="378565" cy="259045"/>
    <xdr:sp macro="" textlink="">
      <xdr:nvSpPr>
        <xdr:cNvPr id="523" name="災害復旧事業費該当値テキスト">
          <a:extLst>
            <a:ext uri="{FF2B5EF4-FFF2-40B4-BE49-F238E27FC236}">
              <a16:creationId xmlns:a16="http://schemas.microsoft.com/office/drawing/2014/main" xmlns="" id="{00000000-0008-0000-0600-00000B020000}"/>
            </a:ext>
          </a:extLst>
        </xdr:cNvPr>
        <xdr:cNvSpPr txBox="1"/>
      </xdr:nvSpPr>
      <xdr:spPr>
        <a:xfrm>
          <a:off x="16370300" y="6642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40763</xdr:rowOff>
    </xdr:from>
    <xdr:to>
      <xdr:col>22</xdr:col>
      <xdr:colOff>415925</xdr:colOff>
      <xdr:row>39</xdr:row>
      <xdr:rowOff>142363</xdr:rowOff>
    </xdr:to>
    <xdr:sp macro="" textlink="">
      <xdr:nvSpPr>
        <xdr:cNvPr id="524" name="円/楕円 523">
          <a:extLst>
            <a:ext uri="{FF2B5EF4-FFF2-40B4-BE49-F238E27FC236}">
              <a16:creationId xmlns:a16="http://schemas.microsoft.com/office/drawing/2014/main" xmlns="" id="{00000000-0008-0000-0600-00000C020000}"/>
            </a:ext>
          </a:extLst>
        </xdr:cNvPr>
        <xdr:cNvSpPr/>
      </xdr:nvSpPr>
      <xdr:spPr>
        <a:xfrm>
          <a:off x="15430500" y="672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133490</xdr:rowOff>
    </xdr:from>
    <xdr:ext cx="378565"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5292017" y="6820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100019</xdr:rowOff>
    </xdr:from>
    <xdr:to>
      <xdr:col>21</xdr:col>
      <xdr:colOff>212725</xdr:colOff>
      <xdr:row>39</xdr:row>
      <xdr:rowOff>30169</xdr:rowOff>
    </xdr:to>
    <xdr:sp macro="" textlink="">
      <xdr:nvSpPr>
        <xdr:cNvPr id="526" name="円/楕円 525">
          <a:extLst>
            <a:ext uri="{FF2B5EF4-FFF2-40B4-BE49-F238E27FC236}">
              <a16:creationId xmlns:a16="http://schemas.microsoft.com/office/drawing/2014/main" xmlns="" id="{00000000-0008-0000-0600-00000E020000}"/>
            </a:ext>
          </a:extLst>
        </xdr:cNvPr>
        <xdr:cNvSpPr/>
      </xdr:nvSpPr>
      <xdr:spPr>
        <a:xfrm>
          <a:off x="14541500" y="661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21296</xdr:rowOff>
    </xdr:from>
    <xdr:ext cx="469744"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4357427" y="670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116642</xdr:rowOff>
    </xdr:from>
    <xdr:to>
      <xdr:col>20</xdr:col>
      <xdr:colOff>9525</xdr:colOff>
      <xdr:row>37</xdr:row>
      <xdr:rowOff>46792</xdr:rowOff>
    </xdr:to>
    <xdr:sp macro="" textlink="">
      <xdr:nvSpPr>
        <xdr:cNvPr id="528" name="円/楕円 527">
          <a:extLst>
            <a:ext uri="{FF2B5EF4-FFF2-40B4-BE49-F238E27FC236}">
              <a16:creationId xmlns:a16="http://schemas.microsoft.com/office/drawing/2014/main" xmlns="" id="{00000000-0008-0000-0600-000010020000}"/>
            </a:ext>
          </a:extLst>
        </xdr:cNvPr>
        <xdr:cNvSpPr/>
      </xdr:nvSpPr>
      <xdr:spPr>
        <a:xfrm>
          <a:off x="13652500" y="628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63319</xdr:rowOff>
    </xdr:from>
    <xdr:ext cx="534377"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3436111" y="606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27,301</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115483</xdr:rowOff>
    </xdr:from>
    <xdr:to>
      <xdr:col>18</xdr:col>
      <xdr:colOff>492125</xdr:colOff>
      <xdr:row>35</xdr:row>
      <xdr:rowOff>45633</xdr:rowOff>
    </xdr:to>
    <xdr:sp macro="" textlink="">
      <xdr:nvSpPr>
        <xdr:cNvPr id="530" name="円/楕円 529">
          <a:extLst>
            <a:ext uri="{FF2B5EF4-FFF2-40B4-BE49-F238E27FC236}">
              <a16:creationId xmlns:a16="http://schemas.microsoft.com/office/drawing/2014/main" xmlns="" id="{00000000-0008-0000-0600-000012020000}"/>
            </a:ext>
          </a:extLst>
        </xdr:cNvPr>
        <xdr:cNvSpPr/>
      </xdr:nvSpPr>
      <xdr:spPr>
        <a:xfrm>
          <a:off x="12763500" y="594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62160</xdr:rowOff>
    </xdr:from>
    <xdr:ext cx="534377"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2547111" y="572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48,372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a:extLst>
            <a:ext uri="{FF2B5EF4-FFF2-40B4-BE49-F238E27FC236}">
              <a16:creationId xmlns:a16="http://schemas.microsoft.com/office/drawing/2014/main" xmlns="" id="{00000000-0008-0000-0600-00001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a:extLst>
            <a:ext uri="{FF2B5EF4-FFF2-40B4-BE49-F238E27FC236}">
              <a16:creationId xmlns:a16="http://schemas.microsoft.com/office/drawing/2014/main" xmlns="" id="{00000000-0008-0000-0600-00001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a:extLst>
            <a:ext uri="{FF2B5EF4-FFF2-40B4-BE49-F238E27FC236}">
              <a16:creationId xmlns:a16="http://schemas.microsoft.com/office/drawing/2014/main" xmlns="" id="{00000000-0008-0000-0600-00001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a:extLst>
            <a:ext uri="{FF2B5EF4-FFF2-40B4-BE49-F238E27FC236}">
              <a16:creationId xmlns:a16="http://schemas.microsoft.com/office/drawing/2014/main" xmlns="" id="{00000000-0008-0000-0600-00001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a:extLst>
            <a:ext uri="{FF2B5EF4-FFF2-40B4-BE49-F238E27FC236}">
              <a16:creationId xmlns:a16="http://schemas.microsoft.com/office/drawing/2014/main" xmlns="" id="{00000000-0008-0000-0600-00001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a:extLst>
            <a:ext uri="{FF2B5EF4-FFF2-40B4-BE49-F238E27FC236}">
              <a16:creationId xmlns:a16="http://schemas.microsoft.com/office/drawing/2014/main" xmlns="" id="{00000000-0008-0000-0600-00001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a:extLst>
            <a:ext uri="{FF2B5EF4-FFF2-40B4-BE49-F238E27FC236}">
              <a16:creationId xmlns:a16="http://schemas.microsoft.com/office/drawing/2014/main" xmlns="" id="{00000000-0008-0000-0600-00001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a:extLst>
            <a:ext uri="{FF2B5EF4-FFF2-40B4-BE49-F238E27FC236}">
              <a16:creationId xmlns:a16="http://schemas.microsoft.com/office/drawing/2014/main" xmlns="" id="{00000000-0008-0000-0600-00001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a:extLst>
            <a:ext uri="{FF2B5EF4-FFF2-40B4-BE49-F238E27FC236}">
              <a16:creationId xmlns:a16="http://schemas.microsoft.com/office/drawing/2014/main" xmlns="" id="{00000000-0008-0000-0600-00001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42" name="直線コネクタ 541">
          <a:extLst>
            <a:ext uri="{FF2B5EF4-FFF2-40B4-BE49-F238E27FC236}">
              <a16:creationId xmlns:a16="http://schemas.microsoft.com/office/drawing/2014/main" xmlns="" id="{00000000-0008-0000-0600-00001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44" name="直線コネクタ 543">
          <a:extLst>
            <a:ext uri="{FF2B5EF4-FFF2-40B4-BE49-F238E27FC236}">
              <a16:creationId xmlns:a16="http://schemas.microsoft.com/office/drawing/2014/main" xmlns="" id="{00000000-0008-0000-0600-00002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144434</xdr:rowOff>
    </xdr:from>
    <xdr:ext cx="248786"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6" name="直線コネクタ 545">
          <a:extLst>
            <a:ext uri="{FF2B5EF4-FFF2-40B4-BE49-F238E27FC236}">
              <a16:creationId xmlns:a16="http://schemas.microsoft.com/office/drawing/2014/main" xmlns="" id="{00000000-0008-0000-0600-00002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54</xdr:row>
      <xdr:rowOff>160762</xdr:rowOff>
    </xdr:from>
    <xdr:ext cx="248786" cy="259045"/>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8" name="直線コネクタ 547">
          <a:extLst>
            <a:ext uri="{FF2B5EF4-FFF2-40B4-BE49-F238E27FC236}">
              <a16:creationId xmlns:a16="http://schemas.microsoft.com/office/drawing/2014/main" xmlns="" id="{00000000-0008-0000-0600-00002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5642</xdr:rowOff>
    </xdr:from>
    <xdr:ext cx="248786" cy="259045"/>
    <xdr:sp macro="" textlink="">
      <xdr:nvSpPr>
        <xdr:cNvPr id="549" name="テキスト ボックス 548">
          <a:extLst>
            <a:ext uri="{FF2B5EF4-FFF2-40B4-BE49-F238E27FC236}">
              <a16:creationId xmlns:a16="http://schemas.microsoft.com/office/drawing/2014/main" xmlns="" id="{00000000-0008-0000-0600-000025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50" name="直線コネクタ 549">
          <a:extLst>
            <a:ext uri="{FF2B5EF4-FFF2-40B4-BE49-F238E27FC236}">
              <a16:creationId xmlns:a16="http://schemas.microsoft.com/office/drawing/2014/main" xmlns="" id="{00000000-0008-0000-0600-00002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21970</xdr:rowOff>
    </xdr:from>
    <xdr:ext cx="248786" cy="259045"/>
    <xdr:sp macro="" textlink="">
      <xdr:nvSpPr>
        <xdr:cNvPr id="551" name="テキスト ボックス 550">
          <a:extLst>
            <a:ext uri="{FF2B5EF4-FFF2-40B4-BE49-F238E27FC236}">
              <a16:creationId xmlns:a16="http://schemas.microsoft.com/office/drawing/2014/main" xmlns="" id="{00000000-0008-0000-0600-000027020000}"/>
            </a:ext>
          </a:extLst>
        </xdr:cNvPr>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52" name="直線コネクタ 551">
          <a:extLst>
            <a:ext uri="{FF2B5EF4-FFF2-40B4-BE49-F238E27FC236}">
              <a16:creationId xmlns:a16="http://schemas.microsoft.com/office/drawing/2014/main" xmlns="" id="{00000000-0008-0000-0600-00002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38299</xdr:rowOff>
    </xdr:from>
    <xdr:ext cx="312906" cy="259045"/>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6" name="失業対策事業費グラフ枠">
          <a:extLst>
            <a:ext uri="{FF2B5EF4-FFF2-40B4-BE49-F238E27FC236}">
              <a16:creationId xmlns:a16="http://schemas.microsoft.com/office/drawing/2014/main" xmlns=""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8" name="失業対策事業費最小値テキスト">
          <a:extLst>
            <a:ext uri="{FF2B5EF4-FFF2-40B4-BE49-F238E27FC236}">
              <a16:creationId xmlns:a16="http://schemas.microsoft.com/office/drawing/2014/main" xmlns="" id="{00000000-0008-0000-0600-00002E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60" name="失業対策事業費最大値テキスト">
          <a:extLst>
            <a:ext uri="{FF2B5EF4-FFF2-40B4-BE49-F238E27FC236}">
              <a16:creationId xmlns:a16="http://schemas.microsoft.com/office/drawing/2014/main" xmlns="" id="{00000000-0008-0000-0600-000030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63" name="失業対策事業費平均値テキスト">
          <a:extLst>
            <a:ext uri="{FF2B5EF4-FFF2-40B4-BE49-F238E27FC236}">
              <a16:creationId xmlns:a16="http://schemas.microsoft.com/office/drawing/2014/main" xmlns="" id="{00000000-0008-0000-0600-000033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64" name="フローチャート : 判断 563">
          <a:extLst>
            <a:ext uri="{FF2B5EF4-FFF2-40B4-BE49-F238E27FC236}">
              <a16:creationId xmlns:a16="http://schemas.microsoft.com/office/drawing/2014/main" xmlns="" id="{00000000-0008-0000-0600-000034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50</xdr:row>
      <xdr:rowOff>121557</xdr:rowOff>
    </xdr:from>
    <xdr:to>
      <xdr:col>22</xdr:col>
      <xdr:colOff>415925</xdr:colOff>
      <xdr:row>51</xdr:row>
      <xdr:rowOff>51707</xdr:rowOff>
    </xdr:to>
    <xdr:sp macro="" textlink="">
      <xdr:nvSpPr>
        <xdr:cNvPr id="566" name="フローチャート : 判断 565">
          <a:extLst>
            <a:ext uri="{FF2B5EF4-FFF2-40B4-BE49-F238E27FC236}">
              <a16:creationId xmlns:a16="http://schemas.microsoft.com/office/drawing/2014/main" xmlns="" id="{00000000-0008-0000-0600-000036020000}"/>
            </a:ext>
          </a:extLst>
        </xdr:cNvPr>
        <xdr:cNvSpPr/>
      </xdr:nvSpPr>
      <xdr:spPr>
        <a:xfrm>
          <a:off x="15430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49</xdr:row>
      <xdr:rowOff>68234</xdr:rowOff>
    </xdr:from>
    <xdr:ext cx="249299" cy="259045"/>
    <xdr:sp macro="" textlink="">
      <xdr:nvSpPr>
        <xdr:cNvPr id="567" name="テキスト ボックス 566">
          <a:extLst>
            <a:ext uri="{FF2B5EF4-FFF2-40B4-BE49-F238E27FC236}">
              <a16:creationId xmlns:a16="http://schemas.microsoft.com/office/drawing/2014/main" xmlns="" id="{00000000-0008-0000-0600-000037020000}"/>
            </a:ext>
          </a:extLst>
        </xdr:cNvPr>
        <xdr:cNvSpPr txBox="1"/>
      </xdr:nvSpPr>
      <xdr:spPr>
        <a:xfrm>
          <a:off x="15356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72572</xdr:rowOff>
    </xdr:from>
    <xdr:to>
      <xdr:col>21</xdr:col>
      <xdr:colOff>212725</xdr:colOff>
      <xdr:row>57</xdr:row>
      <xdr:rowOff>2722</xdr:rowOff>
    </xdr:to>
    <xdr:sp macro="" textlink="">
      <xdr:nvSpPr>
        <xdr:cNvPr id="569" name="フローチャート : 判断 568">
          <a:extLst>
            <a:ext uri="{FF2B5EF4-FFF2-40B4-BE49-F238E27FC236}">
              <a16:creationId xmlns:a16="http://schemas.microsoft.com/office/drawing/2014/main" xmlns="" id="{00000000-0008-0000-0600-000039020000}"/>
            </a:ext>
          </a:extLst>
        </xdr:cNvPr>
        <xdr:cNvSpPr/>
      </xdr:nvSpPr>
      <xdr:spPr>
        <a:xfrm>
          <a:off x="14541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19249</xdr:rowOff>
    </xdr:from>
    <xdr:ext cx="249299"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4467649"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97065</xdr:rowOff>
    </xdr:from>
    <xdr:to>
      <xdr:col>20</xdr:col>
      <xdr:colOff>9525</xdr:colOff>
      <xdr:row>54</xdr:row>
      <xdr:rowOff>27215</xdr:rowOff>
    </xdr:to>
    <xdr:sp macro="" textlink="">
      <xdr:nvSpPr>
        <xdr:cNvPr id="572" name="フローチャート : 判断 571">
          <a:extLst>
            <a:ext uri="{FF2B5EF4-FFF2-40B4-BE49-F238E27FC236}">
              <a16:creationId xmlns:a16="http://schemas.microsoft.com/office/drawing/2014/main" xmlns="" id="{00000000-0008-0000-0600-00003C020000}"/>
            </a:ext>
          </a:extLst>
        </xdr:cNvPr>
        <xdr:cNvSpPr/>
      </xdr:nvSpPr>
      <xdr:spPr>
        <a:xfrm>
          <a:off x="13652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52</xdr:row>
      <xdr:rowOff>43742</xdr:rowOff>
    </xdr:from>
    <xdr:ext cx="249299"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3578649"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121557</xdr:rowOff>
    </xdr:from>
    <xdr:to>
      <xdr:col>18</xdr:col>
      <xdr:colOff>492125</xdr:colOff>
      <xdr:row>51</xdr:row>
      <xdr:rowOff>51707</xdr:rowOff>
    </xdr:to>
    <xdr:sp macro="" textlink="">
      <xdr:nvSpPr>
        <xdr:cNvPr id="574" name="フローチャート : 判断 573">
          <a:extLst>
            <a:ext uri="{FF2B5EF4-FFF2-40B4-BE49-F238E27FC236}">
              <a16:creationId xmlns:a16="http://schemas.microsoft.com/office/drawing/2014/main" xmlns="" id="{00000000-0008-0000-0600-00003E020000}"/>
            </a:ext>
          </a:extLst>
        </xdr:cNvPr>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68234</xdr:rowOff>
    </xdr:from>
    <xdr:ext cx="249299"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2689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81" name="円/楕円 580">
          <a:extLst>
            <a:ext uri="{FF2B5EF4-FFF2-40B4-BE49-F238E27FC236}">
              <a16:creationId xmlns:a16="http://schemas.microsoft.com/office/drawing/2014/main" xmlns="" id="{00000000-0008-0000-0600-000045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82" name="失業対策事業費該当値テキスト">
          <a:extLst>
            <a:ext uri="{FF2B5EF4-FFF2-40B4-BE49-F238E27FC236}">
              <a16:creationId xmlns:a16="http://schemas.microsoft.com/office/drawing/2014/main" xmlns="" id="{00000000-0008-0000-0600-000046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83" name="円/楕円 582">
          <a:extLst>
            <a:ext uri="{FF2B5EF4-FFF2-40B4-BE49-F238E27FC236}">
              <a16:creationId xmlns:a16="http://schemas.microsoft.com/office/drawing/2014/main" xmlns="" id="{00000000-0008-0000-0600-000047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5" name="円/楕円 584">
          <a:extLst>
            <a:ext uri="{FF2B5EF4-FFF2-40B4-BE49-F238E27FC236}">
              <a16:creationId xmlns:a16="http://schemas.microsoft.com/office/drawing/2014/main" xmlns="" id="{00000000-0008-0000-0600-000049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7" name="円/楕円 586">
          <a:extLst>
            <a:ext uri="{FF2B5EF4-FFF2-40B4-BE49-F238E27FC236}">
              <a16:creationId xmlns:a16="http://schemas.microsoft.com/office/drawing/2014/main" xmlns="" id="{00000000-0008-0000-0600-00004B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9" name="円/楕円 588">
          <a:extLst>
            <a:ext uri="{FF2B5EF4-FFF2-40B4-BE49-F238E27FC236}">
              <a16:creationId xmlns:a16="http://schemas.microsoft.com/office/drawing/2014/main" xmlns="" id="{00000000-0008-0000-0600-00004D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1" name="正方形/長方形 590">
          <a:extLst>
            <a:ext uri="{FF2B5EF4-FFF2-40B4-BE49-F238E27FC236}">
              <a16:creationId xmlns:a16="http://schemas.microsoft.com/office/drawing/2014/main" xmlns=""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0" name="直線コネクタ 599">
          <a:extLst>
            <a:ext uri="{FF2B5EF4-FFF2-40B4-BE49-F238E27FC236}">
              <a16:creationId xmlns:a16="http://schemas.microsoft.com/office/drawing/2014/main" xmlns=""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1" name="直線コネクタ 600">
          <a:extLst>
            <a:ext uri="{FF2B5EF4-FFF2-40B4-BE49-F238E27FC236}">
              <a16:creationId xmlns:a16="http://schemas.microsoft.com/office/drawing/2014/main" xmlns=""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2" name="テキスト ボックス 601">
          <a:extLst>
            <a:ext uri="{FF2B5EF4-FFF2-40B4-BE49-F238E27FC236}">
              <a16:creationId xmlns:a16="http://schemas.microsoft.com/office/drawing/2014/main" xmlns="" id="{00000000-0008-0000-0600-00005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6" name="テキスト ボックス 605">
          <a:extLst>
            <a:ext uri="{FF2B5EF4-FFF2-40B4-BE49-F238E27FC236}">
              <a16:creationId xmlns:a16="http://schemas.microsoft.com/office/drawing/2014/main" xmlns="" id="{00000000-0008-0000-0600-00005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公債費グラフ枠">
          <a:extLst>
            <a:ext uri="{FF2B5EF4-FFF2-40B4-BE49-F238E27FC236}">
              <a16:creationId xmlns:a16="http://schemas.microsoft.com/office/drawing/2014/main" xmlns=""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81491</xdr:rowOff>
    </xdr:from>
    <xdr:to>
      <xdr:col>23</xdr:col>
      <xdr:colOff>516889</xdr:colOff>
      <xdr:row>78</xdr:row>
      <xdr:rowOff>45608</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flipV="1">
          <a:off x="16317595" y="12254441"/>
          <a:ext cx="1269" cy="116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49435</xdr:rowOff>
    </xdr:from>
    <xdr:ext cx="534377" cy="259045"/>
    <xdr:sp macro="" textlink="">
      <xdr:nvSpPr>
        <xdr:cNvPr id="615" name="公債費最小値テキスト">
          <a:extLst>
            <a:ext uri="{FF2B5EF4-FFF2-40B4-BE49-F238E27FC236}">
              <a16:creationId xmlns:a16="http://schemas.microsoft.com/office/drawing/2014/main" xmlns="" id="{00000000-0008-0000-0600-000067020000}"/>
            </a:ext>
          </a:extLst>
        </xdr:cNvPr>
        <xdr:cNvSpPr txBox="1"/>
      </xdr:nvSpPr>
      <xdr:spPr>
        <a:xfrm>
          <a:off x="16370300" y="134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23</xdr:col>
      <xdr:colOff>428625</xdr:colOff>
      <xdr:row>78</xdr:row>
      <xdr:rowOff>45608</xdr:rowOff>
    </xdr:from>
    <xdr:to>
      <xdr:col>23</xdr:col>
      <xdr:colOff>606425</xdr:colOff>
      <xdr:row>78</xdr:row>
      <xdr:rowOff>45608</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6230600" y="13418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28168</xdr:rowOff>
    </xdr:from>
    <xdr:ext cx="599010" cy="259045"/>
    <xdr:sp macro="" textlink="">
      <xdr:nvSpPr>
        <xdr:cNvPr id="617" name="公債費最大値テキスト">
          <a:extLst>
            <a:ext uri="{FF2B5EF4-FFF2-40B4-BE49-F238E27FC236}">
              <a16:creationId xmlns:a16="http://schemas.microsoft.com/office/drawing/2014/main" xmlns="" id="{00000000-0008-0000-0600-000069020000}"/>
            </a:ext>
          </a:extLst>
        </xdr:cNvPr>
        <xdr:cNvSpPr txBox="1"/>
      </xdr:nvSpPr>
      <xdr:spPr>
        <a:xfrm>
          <a:off x="16370300" y="1202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175,139</a:t>
          </a:r>
          <a:endParaRPr kumimoji="1" lang="ja-JP" altLang="en-US" sz="1000" b="1">
            <a:latin typeface="ＭＳ Ｐゴシック"/>
          </a:endParaRPr>
        </a:p>
      </xdr:txBody>
    </xdr:sp>
    <xdr:clientData/>
  </xdr:oneCellAnchor>
  <xdr:twoCellAnchor>
    <xdr:from>
      <xdr:col>23</xdr:col>
      <xdr:colOff>428625</xdr:colOff>
      <xdr:row>71</xdr:row>
      <xdr:rowOff>81491</xdr:rowOff>
    </xdr:from>
    <xdr:to>
      <xdr:col>23</xdr:col>
      <xdr:colOff>606425</xdr:colOff>
      <xdr:row>71</xdr:row>
      <xdr:rowOff>81491</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6230600" y="12254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34895</xdr:rowOff>
    </xdr:from>
    <xdr:to>
      <xdr:col>23</xdr:col>
      <xdr:colOff>517525</xdr:colOff>
      <xdr:row>75</xdr:row>
      <xdr:rowOff>57930</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flipV="1">
          <a:off x="15481300" y="12893645"/>
          <a:ext cx="838200" cy="2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28092</xdr:rowOff>
    </xdr:from>
    <xdr:ext cx="534377" cy="259045"/>
    <xdr:sp macro="" textlink="">
      <xdr:nvSpPr>
        <xdr:cNvPr id="620" name="公債費平均値テキスト">
          <a:extLst>
            <a:ext uri="{FF2B5EF4-FFF2-40B4-BE49-F238E27FC236}">
              <a16:creationId xmlns:a16="http://schemas.microsoft.com/office/drawing/2014/main" xmlns="" id="{00000000-0008-0000-0600-00006C020000}"/>
            </a:ext>
          </a:extLst>
        </xdr:cNvPr>
        <xdr:cNvSpPr txBox="1"/>
      </xdr:nvSpPr>
      <xdr:spPr>
        <a:xfrm>
          <a:off x="16370300" y="13058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60,149</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49665</xdr:rowOff>
    </xdr:from>
    <xdr:to>
      <xdr:col>23</xdr:col>
      <xdr:colOff>568325</xdr:colOff>
      <xdr:row>76</xdr:row>
      <xdr:rowOff>151265</xdr:rowOff>
    </xdr:to>
    <xdr:sp macro="" textlink="">
      <xdr:nvSpPr>
        <xdr:cNvPr id="621" name="フローチャート : 判断 620">
          <a:extLst>
            <a:ext uri="{FF2B5EF4-FFF2-40B4-BE49-F238E27FC236}">
              <a16:creationId xmlns:a16="http://schemas.microsoft.com/office/drawing/2014/main" xmlns="" id="{00000000-0008-0000-0600-00006D020000}"/>
            </a:ext>
          </a:extLst>
        </xdr:cNvPr>
        <xdr:cNvSpPr/>
      </xdr:nvSpPr>
      <xdr:spPr>
        <a:xfrm>
          <a:off x="16268700" y="1307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57930</xdr:rowOff>
    </xdr:from>
    <xdr:to>
      <xdr:col>22</xdr:col>
      <xdr:colOff>365125</xdr:colOff>
      <xdr:row>75</xdr:row>
      <xdr:rowOff>153347</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flipV="1">
          <a:off x="14592300" y="12916680"/>
          <a:ext cx="889000" cy="9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92275</xdr:rowOff>
    </xdr:from>
    <xdr:to>
      <xdr:col>22</xdr:col>
      <xdr:colOff>415925</xdr:colOff>
      <xdr:row>77</xdr:row>
      <xdr:rowOff>22425</xdr:rowOff>
    </xdr:to>
    <xdr:sp macro="" textlink="">
      <xdr:nvSpPr>
        <xdr:cNvPr id="623" name="フローチャート : 判断 622">
          <a:extLst>
            <a:ext uri="{FF2B5EF4-FFF2-40B4-BE49-F238E27FC236}">
              <a16:creationId xmlns:a16="http://schemas.microsoft.com/office/drawing/2014/main" xmlns="" id="{00000000-0008-0000-0600-00006F020000}"/>
            </a:ext>
          </a:extLst>
        </xdr:cNvPr>
        <xdr:cNvSpPr/>
      </xdr:nvSpPr>
      <xdr:spPr>
        <a:xfrm>
          <a:off x="15430500" y="1312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13552</xdr:rowOff>
    </xdr:from>
    <xdr:ext cx="534377" cy="259045"/>
    <xdr:sp macro="" textlink="">
      <xdr:nvSpPr>
        <xdr:cNvPr id="624" name="テキスト ボックス 623">
          <a:extLst>
            <a:ext uri="{FF2B5EF4-FFF2-40B4-BE49-F238E27FC236}">
              <a16:creationId xmlns:a16="http://schemas.microsoft.com/office/drawing/2014/main" xmlns="" id="{00000000-0008-0000-0600-000070020000}"/>
            </a:ext>
          </a:extLst>
        </xdr:cNvPr>
        <xdr:cNvSpPr txBox="1"/>
      </xdr:nvSpPr>
      <xdr:spPr>
        <a:xfrm>
          <a:off x="15214111" y="1321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153347</xdr:rowOff>
    </xdr:from>
    <xdr:to>
      <xdr:col>21</xdr:col>
      <xdr:colOff>161925</xdr:colOff>
      <xdr:row>76</xdr:row>
      <xdr:rowOff>8514</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flipV="1">
          <a:off x="13703300" y="13012097"/>
          <a:ext cx="889000" cy="2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162951</xdr:rowOff>
    </xdr:from>
    <xdr:to>
      <xdr:col>21</xdr:col>
      <xdr:colOff>212725</xdr:colOff>
      <xdr:row>76</xdr:row>
      <xdr:rowOff>93101</xdr:rowOff>
    </xdr:to>
    <xdr:sp macro="" textlink="">
      <xdr:nvSpPr>
        <xdr:cNvPr id="626" name="フローチャート : 判断 625">
          <a:extLst>
            <a:ext uri="{FF2B5EF4-FFF2-40B4-BE49-F238E27FC236}">
              <a16:creationId xmlns:a16="http://schemas.microsoft.com/office/drawing/2014/main" xmlns="" id="{00000000-0008-0000-0600-000072020000}"/>
            </a:ext>
          </a:extLst>
        </xdr:cNvPr>
        <xdr:cNvSpPr/>
      </xdr:nvSpPr>
      <xdr:spPr>
        <a:xfrm>
          <a:off x="14541500" y="1302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84228</xdr:rowOff>
    </xdr:from>
    <xdr:ext cx="534377"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4325111" y="1311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8514</xdr:rowOff>
    </xdr:from>
    <xdr:to>
      <xdr:col>19</xdr:col>
      <xdr:colOff>644525</xdr:colOff>
      <xdr:row>76</xdr:row>
      <xdr:rowOff>52756</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flipV="1">
          <a:off x="12814300" y="13038714"/>
          <a:ext cx="889000" cy="4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158852</xdr:rowOff>
    </xdr:from>
    <xdr:to>
      <xdr:col>20</xdr:col>
      <xdr:colOff>9525</xdr:colOff>
      <xdr:row>76</xdr:row>
      <xdr:rowOff>89002</xdr:rowOff>
    </xdr:to>
    <xdr:sp macro="" textlink="">
      <xdr:nvSpPr>
        <xdr:cNvPr id="629" name="フローチャート : 判断 628">
          <a:extLst>
            <a:ext uri="{FF2B5EF4-FFF2-40B4-BE49-F238E27FC236}">
              <a16:creationId xmlns:a16="http://schemas.microsoft.com/office/drawing/2014/main" xmlns="" id="{00000000-0008-0000-0600-000075020000}"/>
            </a:ext>
          </a:extLst>
        </xdr:cNvPr>
        <xdr:cNvSpPr/>
      </xdr:nvSpPr>
      <xdr:spPr>
        <a:xfrm>
          <a:off x="13652500" y="1301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80129</xdr:rowOff>
    </xdr:from>
    <xdr:ext cx="534377"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3436111" y="1311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157229</xdr:rowOff>
    </xdr:from>
    <xdr:to>
      <xdr:col>18</xdr:col>
      <xdr:colOff>492125</xdr:colOff>
      <xdr:row>76</xdr:row>
      <xdr:rowOff>87379</xdr:rowOff>
    </xdr:to>
    <xdr:sp macro="" textlink="">
      <xdr:nvSpPr>
        <xdr:cNvPr id="631" name="フローチャート : 判断 630">
          <a:extLst>
            <a:ext uri="{FF2B5EF4-FFF2-40B4-BE49-F238E27FC236}">
              <a16:creationId xmlns:a16="http://schemas.microsoft.com/office/drawing/2014/main" xmlns="" id="{00000000-0008-0000-0600-000077020000}"/>
            </a:ext>
          </a:extLst>
        </xdr:cNvPr>
        <xdr:cNvSpPr/>
      </xdr:nvSpPr>
      <xdr:spPr>
        <a:xfrm>
          <a:off x="12763500" y="13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103905</xdr:rowOff>
    </xdr:from>
    <xdr:ext cx="534377"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2547111" y="1279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155545</xdr:rowOff>
    </xdr:from>
    <xdr:to>
      <xdr:col>23</xdr:col>
      <xdr:colOff>568325</xdr:colOff>
      <xdr:row>75</xdr:row>
      <xdr:rowOff>85695</xdr:rowOff>
    </xdr:to>
    <xdr:sp macro="" textlink="">
      <xdr:nvSpPr>
        <xdr:cNvPr id="638" name="円/楕円 637">
          <a:extLst>
            <a:ext uri="{FF2B5EF4-FFF2-40B4-BE49-F238E27FC236}">
              <a16:creationId xmlns:a16="http://schemas.microsoft.com/office/drawing/2014/main" xmlns="" id="{00000000-0008-0000-0600-00007E020000}"/>
            </a:ext>
          </a:extLst>
        </xdr:cNvPr>
        <xdr:cNvSpPr/>
      </xdr:nvSpPr>
      <xdr:spPr>
        <a:xfrm>
          <a:off x="16268700" y="1284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6972</xdr:rowOff>
    </xdr:from>
    <xdr:ext cx="534377" cy="259045"/>
    <xdr:sp macro="" textlink="">
      <xdr:nvSpPr>
        <xdr:cNvPr id="639" name="公債費該当値テキスト">
          <a:extLst>
            <a:ext uri="{FF2B5EF4-FFF2-40B4-BE49-F238E27FC236}">
              <a16:creationId xmlns:a16="http://schemas.microsoft.com/office/drawing/2014/main" xmlns="" id="{00000000-0008-0000-0600-00007F020000}"/>
            </a:ext>
          </a:extLst>
        </xdr:cNvPr>
        <xdr:cNvSpPr txBox="1"/>
      </xdr:nvSpPr>
      <xdr:spPr>
        <a:xfrm>
          <a:off x="16370300" y="1269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91,254</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7130</xdr:rowOff>
    </xdr:from>
    <xdr:to>
      <xdr:col>22</xdr:col>
      <xdr:colOff>415925</xdr:colOff>
      <xdr:row>75</xdr:row>
      <xdr:rowOff>108730</xdr:rowOff>
    </xdr:to>
    <xdr:sp macro="" textlink="">
      <xdr:nvSpPr>
        <xdr:cNvPr id="640" name="円/楕円 639">
          <a:extLst>
            <a:ext uri="{FF2B5EF4-FFF2-40B4-BE49-F238E27FC236}">
              <a16:creationId xmlns:a16="http://schemas.microsoft.com/office/drawing/2014/main" xmlns="" id="{00000000-0008-0000-0600-000080020000}"/>
            </a:ext>
          </a:extLst>
        </xdr:cNvPr>
        <xdr:cNvSpPr/>
      </xdr:nvSpPr>
      <xdr:spPr>
        <a:xfrm>
          <a:off x="15430500" y="1286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125257</xdr:rowOff>
    </xdr:from>
    <xdr:ext cx="534377"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5214111" y="1264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88,231</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102547</xdr:rowOff>
    </xdr:from>
    <xdr:to>
      <xdr:col>21</xdr:col>
      <xdr:colOff>212725</xdr:colOff>
      <xdr:row>76</xdr:row>
      <xdr:rowOff>32697</xdr:rowOff>
    </xdr:to>
    <xdr:sp macro="" textlink="">
      <xdr:nvSpPr>
        <xdr:cNvPr id="642" name="円/楕円 641">
          <a:extLst>
            <a:ext uri="{FF2B5EF4-FFF2-40B4-BE49-F238E27FC236}">
              <a16:creationId xmlns:a16="http://schemas.microsoft.com/office/drawing/2014/main" xmlns="" id="{00000000-0008-0000-0600-000082020000}"/>
            </a:ext>
          </a:extLst>
        </xdr:cNvPr>
        <xdr:cNvSpPr/>
      </xdr:nvSpPr>
      <xdr:spPr>
        <a:xfrm>
          <a:off x="14541500" y="1296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49224</xdr:rowOff>
    </xdr:from>
    <xdr:ext cx="534377"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4325111" y="1273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75,709</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129164</xdr:rowOff>
    </xdr:from>
    <xdr:to>
      <xdr:col>20</xdr:col>
      <xdr:colOff>9525</xdr:colOff>
      <xdr:row>76</xdr:row>
      <xdr:rowOff>59314</xdr:rowOff>
    </xdr:to>
    <xdr:sp macro="" textlink="">
      <xdr:nvSpPr>
        <xdr:cNvPr id="644" name="円/楕円 643">
          <a:extLst>
            <a:ext uri="{FF2B5EF4-FFF2-40B4-BE49-F238E27FC236}">
              <a16:creationId xmlns:a16="http://schemas.microsoft.com/office/drawing/2014/main" xmlns="" id="{00000000-0008-0000-0600-000084020000}"/>
            </a:ext>
          </a:extLst>
        </xdr:cNvPr>
        <xdr:cNvSpPr/>
      </xdr:nvSpPr>
      <xdr:spPr>
        <a:xfrm>
          <a:off x="13652500" y="1298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75841</xdr:rowOff>
    </xdr:from>
    <xdr:ext cx="534377"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3436111" y="1276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72,216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1956</xdr:rowOff>
    </xdr:from>
    <xdr:to>
      <xdr:col>18</xdr:col>
      <xdr:colOff>492125</xdr:colOff>
      <xdr:row>76</xdr:row>
      <xdr:rowOff>103556</xdr:rowOff>
    </xdr:to>
    <xdr:sp macro="" textlink="">
      <xdr:nvSpPr>
        <xdr:cNvPr id="646" name="円/楕円 645">
          <a:extLst>
            <a:ext uri="{FF2B5EF4-FFF2-40B4-BE49-F238E27FC236}">
              <a16:creationId xmlns:a16="http://schemas.microsoft.com/office/drawing/2014/main" xmlns="" id="{00000000-0008-0000-0600-000086020000}"/>
            </a:ext>
          </a:extLst>
        </xdr:cNvPr>
        <xdr:cNvSpPr/>
      </xdr:nvSpPr>
      <xdr:spPr>
        <a:xfrm>
          <a:off x="12763500" y="1303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94683</xdr:rowOff>
    </xdr:from>
    <xdr:ext cx="534377"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2547111" y="1312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66,410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a:extLst>
            <a:ext uri="{FF2B5EF4-FFF2-40B4-BE49-F238E27FC236}">
              <a16:creationId xmlns:a16="http://schemas.microsoft.com/office/drawing/2014/main" xmlns=""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a:extLst>
            <a:ext uri="{FF2B5EF4-FFF2-40B4-BE49-F238E27FC236}">
              <a16:creationId xmlns:a16="http://schemas.microsoft.com/office/drawing/2014/main" xmlns=""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58" name="直線コネクタ 657">
          <a:extLst>
            <a:ext uri="{FF2B5EF4-FFF2-40B4-BE49-F238E27FC236}">
              <a16:creationId xmlns:a16="http://schemas.microsoft.com/office/drawing/2014/main" xmlns="" id="{00000000-0008-0000-0600-00009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59" name="テキスト ボックス 658">
          <a:extLst>
            <a:ext uri="{FF2B5EF4-FFF2-40B4-BE49-F238E27FC236}">
              <a16:creationId xmlns:a16="http://schemas.microsoft.com/office/drawing/2014/main" xmlns="" id="{00000000-0008-0000-0600-00009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0" name="直線コネクタ 659">
          <a:extLst>
            <a:ext uri="{FF2B5EF4-FFF2-40B4-BE49-F238E27FC236}">
              <a16:creationId xmlns:a16="http://schemas.microsoft.com/office/drawing/2014/main" xmlns="" id="{00000000-0008-0000-0600-00009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1" name="テキスト ボックス 660">
          <a:extLst>
            <a:ext uri="{FF2B5EF4-FFF2-40B4-BE49-F238E27FC236}">
              <a16:creationId xmlns:a16="http://schemas.microsoft.com/office/drawing/2014/main" xmlns="" id="{00000000-0008-0000-0600-00009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2" name="直線コネクタ 661">
          <a:extLst>
            <a:ext uri="{FF2B5EF4-FFF2-40B4-BE49-F238E27FC236}">
              <a16:creationId xmlns:a16="http://schemas.microsoft.com/office/drawing/2014/main" xmlns="" id="{00000000-0008-0000-0600-00009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3" name="テキスト ボックス 662">
          <a:extLst>
            <a:ext uri="{FF2B5EF4-FFF2-40B4-BE49-F238E27FC236}">
              <a16:creationId xmlns:a16="http://schemas.microsoft.com/office/drawing/2014/main" xmlns="" id="{00000000-0008-0000-0600-00009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積立金グラフ枠">
          <a:extLst>
            <a:ext uri="{FF2B5EF4-FFF2-40B4-BE49-F238E27FC236}">
              <a16:creationId xmlns:a16="http://schemas.microsoft.com/office/drawing/2014/main" xmlns=""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56500</xdr:rowOff>
    </xdr:from>
    <xdr:to>
      <xdr:col>23</xdr:col>
      <xdr:colOff>516889</xdr:colOff>
      <xdr:row>99</xdr:row>
      <xdr:rowOff>91084</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flipV="1">
          <a:off x="16317595" y="15658450"/>
          <a:ext cx="1269" cy="1406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94911</xdr:rowOff>
    </xdr:from>
    <xdr:ext cx="378565" cy="259045"/>
    <xdr:sp macro="" textlink="">
      <xdr:nvSpPr>
        <xdr:cNvPr id="674" name="積立金最小値テキスト">
          <a:extLst>
            <a:ext uri="{FF2B5EF4-FFF2-40B4-BE49-F238E27FC236}">
              <a16:creationId xmlns:a16="http://schemas.microsoft.com/office/drawing/2014/main" xmlns="" id="{00000000-0008-0000-0600-0000A2020000}"/>
            </a:ext>
          </a:extLst>
        </xdr:cNvPr>
        <xdr:cNvSpPr txBox="1"/>
      </xdr:nvSpPr>
      <xdr:spPr>
        <a:xfrm>
          <a:off x="16370300" y="17068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23</xdr:col>
      <xdr:colOff>428625</xdr:colOff>
      <xdr:row>99</xdr:row>
      <xdr:rowOff>91084</xdr:rowOff>
    </xdr:from>
    <xdr:to>
      <xdr:col>23</xdr:col>
      <xdr:colOff>606425</xdr:colOff>
      <xdr:row>99</xdr:row>
      <xdr:rowOff>91084</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6230600" y="1706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3177</xdr:rowOff>
    </xdr:from>
    <xdr:ext cx="599010" cy="259045"/>
    <xdr:sp macro="" textlink="">
      <xdr:nvSpPr>
        <xdr:cNvPr id="676" name="積立金最大値テキスト">
          <a:extLst>
            <a:ext uri="{FF2B5EF4-FFF2-40B4-BE49-F238E27FC236}">
              <a16:creationId xmlns:a16="http://schemas.microsoft.com/office/drawing/2014/main" xmlns="" id="{00000000-0008-0000-0600-0000A4020000}"/>
            </a:ext>
          </a:extLst>
        </xdr:cNvPr>
        <xdr:cNvSpPr txBox="1"/>
      </xdr:nvSpPr>
      <xdr:spPr>
        <a:xfrm>
          <a:off x="16370300" y="15433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129,893</a:t>
          </a:r>
          <a:endParaRPr kumimoji="1" lang="ja-JP" altLang="en-US" sz="1000" b="1">
            <a:latin typeface="ＭＳ Ｐゴシック"/>
          </a:endParaRPr>
        </a:p>
      </xdr:txBody>
    </xdr:sp>
    <xdr:clientData/>
  </xdr:oneCellAnchor>
  <xdr:twoCellAnchor>
    <xdr:from>
      <xdr:col>23</xdr:col>
      <xdr:colOff>428625</xdr:colOff>
      <xdr:row>91</xdr:row>
      <xdr:rowOff>56500</xdr:rowOff>
    </xdr:from>
    <xdr:to>
      <xdr:col>23</xdr:col>
      <xdr:colOff>606425</xdr:colOff>
      <xdr:row>91</xdr:row>
      <xdr:rowOff>56500</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6230600" y="1565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13143</xdr:rowOff>
    </xdr:from>
    <xdr:to>
      <xdr:col>23</xdr:col>
      <xdr:colOff>517525</xdr:colOff>
      <xdr:row>98</xdr:row>
      <xdr:rowOff>104256</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a:off x="15481300" y="16815243"/>
          <a:ext cx="838200" cy="9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56543</xdr:rowOff>
    </xdr:from>
    <xdr:ext cx="534377" cy="259045"/>
    <xdr:sp macro="" textlink="">
      <xdr:nvSpPr>
        <xdr:cNvPr id="679" name="積立金平均値テキスト">
          <a:extLst>
            <a:ext uri="{FF2B5EF4-FFF2-40B4-BE49-F238E27FC236}">
              <a16:creationId xmlns:a16="http://schemas.microsoft.com/office/drawing/2014/main" xmlns="" id="{00000000-0008-0000-0600-0000A7020000}"/>
            </a:ext>
          </a:extLst>
        </xdr:cNvPr>
        <xdr:cNvSpPr txBox="1"/>
      </xdr:nvSpPr>
      <xdr:spPr>
        <a:xfrm>
          <a:off x="16370300" y="1668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17,074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33666</xdr:rowOff>
    </xdr:from>
    <xdr:to>
      <xdr:col>23</xdr:col>
      <xdr:colOff>568325</xdr:colOff>
      <xdr:row>98</xdr:row>
      <xdr:rowOff>135266</xdr:rowOff>
    </xdr:to>
    <xdr:sp macro="" textlink="">
      <xdr:nvSpPr>
        <xdr:cNvPr id="680" name="フローチャート : 判断 679">
          <a:extLst>
            <a:ext uri="{FF2B5EF4-FFF2-40B4-BE49-F238E27FC236}">
              <a16:creationId xmlns:a16="http://schemas.microsoft.com/office/drawing/2014/main" xmlns="" id="{00000000-0008-0000-0600-0000A8020000}"/>
            </a:ext>
          </a:extLst>
        </xdr:cNvPr>
        <xdr:cNvSpPr/>
      </xdr:nvSpPr>
      <xdr:spPr>
        <a:xfrm>
          <a:off x="16268700" y="168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13143</xdr:rowOff>
    </xdr:from>
    <xdr:to>
      <xdr:col>22</xdr:col>
      <xdr:colOff>365125</xdr:colOff>
      <xdr:row>98</xdr:row>
      <xdr:rowOff>69476</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flipV="1">
          <a:off x="14592300" y="16815243"/>
          <a:ext cx="889000" cy="5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71537</xdr:rowOff>
    </xdr:from>
    <xdr:to>
      <xdr:col>22</xdr:col>
      <xdr:colOff>415925</xdr:colOff>
      <xdr:row>99</xdr:row>
      <xdr:rowOff>1687</xdr:rowOff>
    </xdr:to>
    <xdr:sp macro="" textlink="">
      <xdr:nvSpPr>
        <xdr:cNvPr id="682" name="フローチャート : 判断 681">
          <a:extLst>
            <a:ext uri="{FF2B5EF4-FFF2-40B4-BE49-F238E27FC236}">
              <a16:creationId xmlns:a16="http://schemas.microsoft.com/office/drawing/2014/main" xmlns="" id="{00000000-0008-0000-0600-0000AA020000}"/>
            </a:ext>
          </a:extLst>
        </xdr:cNvPr>
        <xdr:cNvSpPr/>
      </xdr:nvSpPr>
      <xdr:spPr>
        <a:xfrm>
          <a:off x="15430500" y="1687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164264</xdr:rowOff>
    </xdr:from>
    <xdr:ext cx="534377"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5214111" y="1696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13,595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69476</xdr:rowOff>
    </xdr:from>
    <xdr:to>
      <xdr:col>21</xdr:col>
      <xdr:colOff>161925</xdr:colOff>
      <xdr:row>99</xdr:row>
      <xdr:rowOff>33837</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flipV="1">
          <a:off x="13703300" y="16871576"/>
          <a:ext cx="889000" cy="13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55992</xdr:rowOff>
    </xdr:from>
    <xdr:to>
      <xdr:col>21</xdr:col>
      <xdr:colOff>212725</xdr:colOff>
      <xdr:row>97</xdr:row>
      <xdr:rowOff>157592</xdr:rowOff>
    </xdr:to>
    <xdr:sp macro="" textlink="">
      <xdr:nvSpPr>
        <xdr:cNvPr id="685" name="フローチャート : 判断 684">
          <a:extLst>
            <a:ext uri="{FF2B5EF4-FFF2-40B4-BE49-F238E27FC236}">
              <a16:creationId xmlns:a16="http://schemas.microsoft.com/office/drawing/2014/main" xmlns="" id="{00000000-0008-0000-0600-0000AD020000}"/>
            </a:ext>
          </a:extLst>
        </xdr:cNvPr>
        <xdr:cNvSpPr/>
      </xdr:nvSpPr>
      <xdr:spPr>
        <a:xfrm>
          <a:off x="14541500" y="1668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2669</xdr:rowOff>
    </xdr:from>
    <xdr:ext cx="534377"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4325111" y="1646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119399</xdr:rowOff>
    </xdr:from>
    <xdr:to>
      <xdr:col>19</xdr:col>
      <xdr:colOff>644525</xdr:colOff>
      <xdr:row>99</xdr:row>
      <xdr:rowOff>33837</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a:off x="12814300" y="16921499"/>
          <a:ext cx="889000" cy="8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81486</xdr:rowOff>
    </xdr:from>
    <xdr:to>
      <xdr:col>20</xdr:col>
      <xdr:colOff>9525</xdr:colOff>
      <xdr:row>98</xdr:row>
      <xdr:rowOff>11636</xdr:rowOff>
    </xdr:to>
    <xdr:sp macro="" textlink="">
      <xdr:nvSpPr>
        <xdr:cNvPr id="688" name="フローチャート : 判断 687">
          <a:extLst>
            <a:ext uri="{FF2B5EF4-FFF2-40B4-BE49-F238E27FC236}">
              <a16:creationId xmlns:a16="http://schemas.microsoft.com/office/drawing/2014/main" xmlns="" id="{00000000-0008-0000-0600-0000B0020000}"/>
            </a:ext>
          </a:extLst>
        </xdr:cNvPr>
        <xdr:cNvSpPr/>
      </xdr:nvSpPr>
      <xdr:spPr>
        <a:xfrm>
          <a:off x="13652500" y="1671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28163</xdr:rowOff>
    </xdr:from>
    <xdr:ext cx="534377"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3436111" y="1648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128219</xdr:rowOff>
    </xdr:from>
    <xdr:to>
      <xdr:col>18</xdr:col>
      <xdr:colOff>492125</xdr:colOff>
      <xdr:row>96</xdr:row>
      <xdr:rowOff>58369</xdr:rowOff>
    </xdr:to>
    <xdr:sp macro="" textlink="">
      <xdr:nvSpPr>
        <xdr:cNvPr id="690" name="フローチャート : 判断 689">
          <a:extLst>
            <a:ext uri="{FF2B5EF4-FFF2-40B4-BE49-F238E27FC236}">
              <a16:creationId xmlns:a16="http://schemas.microsoft.com/office/drawing/2014/main" xmlns="" id="{00000000-0008-0000-0600-0000B2020000}"/>
            </a:ext>
          </a:extLst>
        </xdr:cNvPr>
        <xdr:cNvSpPr/>
      </xdr:nvSpPr>
      <xdr:spPr>
        <a:xfrm>
          <a:off x="12763500" y="1641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74896</xdr:rowOff>
    </xdr:from>
    <xdr:ext cx="534377"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2547111" y="1619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53456</xdr:rowOff>
    </xdr:from>
    <xdr:to>
      <xdr:col>23</xdr:col>
      <xdr:colOff>568325</xdr:colOff>
      <xdr:row>98</xdr:row>
      <xdr:rowOff>155056</xdr:rowOff>
    </xdr:to>
    <xdr:sp macro="" textlink="">
      <xdr:nvSpPr>
        <xdr:cNvPr id="697" name="円/楕円 696">
          <a:extLst>
            <a:ext uri="{FF2B5EF4-FFF2-40B4-BE49-F238E27FC236}">
              <a16:creationId xmlns:a16="http://schemas.microsoft.com/office/drawing/2014/main" xmlns="" id="{00000000-0008-0000-0600-0000B9020000}"/>
            </a:ext>
          </a:extLst>
        </xdr:cNvPr>
        <xdr:cNvSpPr/>
      </xdr:nvSpPr>
      <xdr:spPr>
        <a:xfrm>
          <a:off x="16268700" y="1685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31883</xdr:rowOff>
    </xdr:from>
    <xdr:ext cx="534377" cy="259045"/>
    <xdr:sp macro="" textlink="">
      <xdr:nvSpPr>
        <xdr:cNvPr id="698" name="積立金該当値テキスト">
          <a:extLst>
            <a:ext uri="{FF2B5EF4-FFF2-40B4-BE49-F238E27FC236}">
              <a16:creationId xmlns:a16="http://schemas.microsoft.com/office/drawing/2014/main" xmlns="" id="{00000000-0008-0000-0600-0000BA020000}"/>
            </a:ext>
          </a:extLst>
        </xdr:cNvPr>
        <xdr:cNvSpPr txBox="1"/>
      </xdr:nvSpPr>
      <xdr:spPr>
        <a:xfrm>
          <a:off x="16370300" y="1683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15,256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133793</xdr:rowOff>
    </xdr:from>
    <xdr:to>
      <xdr:col>22</xdr:col>
      <xdr:colOff>415925</xdr:colOff>
      <xdr:row>98</xdr:row>
      <xdr:rowOff>63943</xdr:rowOff>
    </xdr:to>
    <xdr:sp macro="" textlink="">
      <xdr:nvSpPr>
        <xdr:cNvPr id="699" name="円/楕円 698">
          <a:extLst>
            <a:ext uri="{FF2B5EF4-FFF2-40B4-BE49-F238E27FC236}">
              <a16:creationId xmlns:a16="http://schemas.microsoft.com/office/drawing/2014/main" xmlns="" id="{00000000-0008-0000-0600-0000BB020000}"/>
            </a:ext>
          </a:extLst>
        </xdr:cNvPr>
        <xdr:cNvSpPr/>
      </xdr:nvSpPr>
      <xdr:spPr>
        <a:xfrm>
          <a:off x="15430500" y="167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80470</xdr:rowOff>
    </xdr:from>
    <xdr:ext cx="534377"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5214111" y="1653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23,626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18676</xdr:rowOff>
    </xdr:from>
    <xdr:to>
      <xdr:col>21</xdr:col>
      <xdr:colOff>212725</xdr:colOff>
      <xdr:row>98</xdr:row>
      <xdr:rowOff>120276</xdr:rowOff>
    </xdr:to>
    <xdr:sp macro="" textlink="">
      <xdr:nvSpPr>
        <xdr:cNvPr id="701" name="円/楕円 700">
          <a:extLst>
            <a:ext uri="{FF2B5EF4-FFF2-40B4-BE49-F238E27FC236}">
              <a16:creationId xmlns:a16="http://schemas.microsoft.com/office/drawing/2014/main" xmlns="" id="{00000000-0008-0000-0600-0000BD020000}"/>
            </a:ext>
          </a:extLst>
        </xdr:cNvPr>
        <xdr:cNvSpPr/>
      </xdr:nvSpPr>
      <xdr:spPr>
        <a:xfrm>
          <a:off x="14541500" y="1682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111403</xdr:rowOff>
    </xdr:from>
    <xdr:ext cx="534377"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4325111" y="1691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18,451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154487</xdr:rowOff>
    </xdr:from>
    <xdr:to>
      <xdr:col>20</xdr:col>
      <xdr:colOff>9525</xdr:colOff>
      <xdr:row>99</xdr:row>
      <xdr:rowOff>84637</xdr:rowOff>
    </xdr:to>
    <xdr:sp macro="" textlink="">
      <xdr:nvSpPr>
        <xdr:cNvPr id="703" name="円/楕円 702">
          <a:extLst>
            <a:ext uri="{FF2B5EF4-FFF2-40B4-BE49-F238E27FC236}">
              <a16:creationId xmlns:a16="http://schemas.microsoft.com/office/drawing/2014/main" xmlns="" id="{00000000-0008-0000-0600-0000BF020000}"/>
            </a:ext>
          </a:extLst>
        </xdr:cNvPr>
        <xdr:cNvSpPr/>
      </xdr:nvSpPr>
      <xdr:spPr>
        <a:xfrm>
          <a:off x="13652500" y="1695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75764</xdr:rowOff>
    </xdr:from>
    <xdr:ext cx="469744"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3468427" y="17049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68599</xdr:rowOff>
    </xdr:from>
    <xdr:to>
      <xdr:col>18</xdr:col>
      <xdr:colOff>492125</xdr:colOff>
      <xdr:row>98</xdr:row>
      <xdr:rowOff>170199</xdr:rowOff>
    </xdr:to>
    <xdr:sp macro="" textlink="">
      <xdr:nvSpPr>
        <xdr:cNvPr id="705" name="円/楕円 704">
          <a:extLst>
            <a:ext uri="{FF2B5EF4-FFF2-40B4-BE49-F238E27FC236}">
              <a16:creationId xmlns:a16="http://schemas.microsoft.com/office/drawing/2014/main" xmlns="" id="{00000000-0008-0000-0600-0000C1020000}"/>
            </a:ext>
          </a:extLst>
        </xdr:cNvPr>
        <xdr:cNvSpPr/>
      </xdr:nvSpPr>
      <xdr:spPr>
        <a:xfrm>
          <a:off x="12763500" y="1687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161326</xdr:rowOff>
    </xdr:from>
    <xdr:ext cx="534377"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2547111" y="1696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13,865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a:extLst>
            <a:ext uri="{FF2B5EF4-FFF2-40B4-BE49-F238E27FC236}">
              <a16:creationId xmlns:a16="http://schemas.microsoft.com/office/drawing/2014/main" xmlns="" id="{00000000-0008-0000-0600-0000C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a:extLst>
            <a:ext uri="{FF2B5EF4-FFF2-40B4-BE49-F238E27FC236}">
              <a16:creationId xmlns:a16="http://schemas.microsoft.com/office/drawing/2014/main" xmlns="" id="{00000000-0008-0000-0600-0000C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投資及び出資金グラフ枠">
          <a:extLst>
            <a:ext uri="{FF2B5EF4-FFF2-40B4-BE49-F238E27FC236}">
              <a16:creationId xmlns:a16="http://schemas.microsoft.com/office/drawing/2014/main" xmlns=""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107848</xdr:rowOff>
    </xdr:from>
    <xdr:to>
      <xdr:col>32</xdr:col>
      <xdr:colOff>186689</xdr:colOff>
      <xdr:row>39</xdr:row>
      <xdr:rowOff>44450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flipV="1">
          <a:off x="22159595" y="5422798"/>
          <a:ext cx="1269" cy="130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投資及び出資金最小値テキスト">
          <a:extLst>
            <a:ext uri="{FF2B5EF4-FFF2-40B4-BE49-F238E27FC236}">
              <a16:creationId xmlns:a16="http://schemas.microsoft.com/office/drawing/2014/main" xmlns="" id="{00000000-0008-0000-0600-0000D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54525</xdr:rowOff>
    </xdr:from>
    <xdr:ext cx="534377" cy="259045"/>
    <xdr:sp macro="" textlink="">
      <xdr:nvSpPr>
        <xdr:cNvPr id="733" name="投資及び出資金最大値テキスト">
          <a:extLst>
            <a:ext uri="{FF2B5EF4-FFF2-40B4-BE49-F238E27FC236}">
              <a16:creationId xmlns:a16="http://schemas.microsoft.com/office/drawing/2014/main" xmlns="" id="{00000000-0008-0000-0600-0000DD020000}"/>
            </a:ext>
          </a:extLst>
        </xdr:cNvPr>
        <xdr:cNvSpPr txBox="1"/>
      </xdr:nvSpPr>
      <xdr:spPr>
        <a:xfrm>
          <a:off x="22212300" y="519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34,336</a:t>
          </a:r>
          <a:endParaRPr kumimoji="1" lang="ja-JP" altLang="en-US" sz="1000" b="1">
            <a:latin typeface="ＭＳ Ｐゴシック"/>
          </a:endParaRPr>
        </a:p>
      </xdr:txBody>
    </xdr:sp>
    <xdr:clientData/>
  </xdr:oneCellAnchor>
  <xdr:twoCellAnchor>
    <xdr:from>
      <xdr:col>32</xdr:col>
      <xdr:colOff>98425</xdr:colOff>
      <xdr:row>31</xdr:row>
      <xdr:rowOff>107848</xdr:rowOff>
    </xdr:from>
    <xdr:to>
      <xdr:col>32</xdr:col>
      <xdr:colOff>276225</xdr:colOff>
      <xdr:row>31</xdr:row>
      <xdr:rowOff>107848</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22072600" y="542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68343</xdr:rowOff>
    </xdr:from>
    <xdr:ext cx="469744" cy="259045"/>
    <xdr:sp macro="" textlink="">
      <xdr:nvSpPr>
        <xdr:cNvPr id="736" name="投資及び出資金平均値テキスト">
          <a:extLst>
            <a:ext uri="{FF2B5EF4-FFF2-40B4-BE49-F238E27FC236}">
              <a16:creationId xmlns:a16="http://schemas.microsoft.com/office/drawing/2014/main" xmlns="" id="{00000000-0008-0000-0600-0000E0020000}"/>
            </a:ext>
          </a:extLst>
        </xdr:cNvPr>
        <xdr:cNvSpPr txBox="1"/>
      </xdr:nvSpPr>
      <xdr:spPr>
        <a:xfrm>
          <a:off x="22212300" y="6411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45466</xdr:rowOff>
    </xdr:from>
    <xdr:to>
      <xdr:col>32</xdr:col>
      <xdr:colOff>238125</xdr:colOff>
      <xdr:row>38</xdr:row>
      <xdr:rowOff>147066</xdr:rowOff>
    </xdr:to>
    <xdr:sp macro="" textlink="">
      <xdr:nvSpPr>
        <xdr:cNvPr id="737" name="フローチャート : 判断 736">
          <a:extLst>
            <a:ext uri="{FF2B5EF4-FFF2-40B4-BE49-F238E27FC236}">
              <a16:creationId xmlns:a16="http://schemas.microsoft.com/office/drawing/2014/main" xmlns="" id="{00000000-0008-0000-0600-0000E1020000}"/>
            </a:ext>
          </a:extLst>
        </xdr:cNvPr>
        <xdr:cNvSpPr/>
      </xdr:nvSpPr>
      <xdr:spPr>
        <a:xfrm>
          <a:off x="221107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59410</xdr:rowOff>
    </xdr:from>
    <xdr:to>
      <xdr:col>31</xdr:col>
      <xdr:colOff>85725</xdr:colOff>
      <xdr:row>38</xdr:row>
      <xdr:rowOff>161010</xdr:rowOff>
    </xdr:to>
    <xdr:sp macro="" textlink="">
      <xdr:nvSpPr>
        <xdr:cNvPr id="739" name="フローチャート : 判断 738">
          <a:extLst>
            <a:ext uri="{FF2B5EF4-FFF2-40B4-BE49-F238E27FC236}">
              <a16:creationId xmlns:a16="http://schemas.microsoft.com/office/drawing/2014/main" xmlns="" id="{00000000-0008-0000-0600-0000E3020000}"/>
            </a:ext>
          </a:extLst>
        </xdr:cNvPr>
        <xdr:cNvSpPr/>
      </xdr:nvSpPr>
      <xdr:spPr>
        <a:xfrm>
          <a:off x="21272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6088</xdr:rowOff>
    </xdr:from>
    <xdr:ext cx="469744"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21088427"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98196</xdr:rowOff>
    </xdr:from>
    <xdr:to>
      <xdr:col>29</xdr:col>
      <xdr:colOff>568325</xdr:colOff>
      <xdr:row>39</xdr:row>
      <xdr:rowOff>28346</xdr:rowOff>
    </xdr:to>
    <xdr:sp macro="" textlink="">
      <xdr:nvSpPr>
        <xdr:cNvPr id="742" name="フローチャート : 判断 741">
          <a:extLst>
            <a:ext uri="{FF2B5EF4-FFF2-40B4-BE49-F238E27FC236}">
              <a16:creationId xmlns:a16="http://schemas.microsoft.com/office/drawing/2014/main" xmlns="" id="{00000000-0008-0000-0600-0000E6020000}"/>
            </a:ext>
          </a:extLst>
        </xdr:cNvPr>
        <xdr:cNvSpPr/>
      </xdr:nvSpPr>
      <xdr:spPr>
        <a:xfrm>
          <a:off x="20383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44873</xdr:rowOff>
    </xdr:from>
    <xdr:ext cx="469744"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20199427"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105473</xdr:rowOff>
    </xdr:from>
    <xdr:to>
      <xdr:col>28</xdr:col>
      <xdr:colOff>365125</xdr:colOff>
      <xdr:row>39</xdr:row>
      <xdr:rowOff>35623</xdr:rowOff>
    </xdr:to>
    <xdr:sp macro="" textlink="">
      <xdr:nvSpPr>
        <xdr:cNvPr id="745" name="フローチャート : 判断 744">
          <a:extLst>
            <a:ext uri="{FF2B5EF4-FFF2-40B4-BE49-F238E27FC236}">
              <a16:creationId xmlns:a16="http://schemas.microsoft.com/office/drawing/2014/main" xmlns="" id="{00000000-0008-0000-0600-0000E9020000}"/>
            </a:ext>
          </a:extLst>
        </xdr:cNvPr>
        <xdr:cNvSpPr/>
      </xdr:nvSpPr>
      <xdr:spPr>
        <a:xfrm>
          <a:off x="19494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52150</xdr:rowOff>
    </xdr:from>
    <xdr:ext cx="469744"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19310427"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106693</xdr:rowOff>
    </xdr:from>
    <xdr:to>
      <xdr:col>27</xdr:col>
      <xdr:colOff>161925</xdr:colOff>
      <xdr:row>39</xdr:row>
      <xdr:rowOff>36843</xdr:rowOff>
    </xdr:to>
    <xdr:sp macro="" textlink="">
      <xdr:nvSpPr>
        <xdr:cNvPr id="747" name="フローチャート : 判断 746">
          <a:extLst>
            <a:ext uri="{FF2B5EF4-FFF2-40B4-BE49-F238E27FC236}">
              <a16:creationId xmlns:a16="http://schemas.microsoft.com/office/drawing/2014/main" xmlns="" id="{00000000-0008-0000-0600-0000EB020000}"/>
            </a:ext>
          </a:extLst>
        </xdr:cNvPr>
        <xdr:cNvSpPr/>
      </xdr:nvSpPr>
      <xdr:spPr>
        <a:xfrm>
          <a:off x="18605500" y="662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53370</xdr:rowOff>
    </xdr:from>
    <xdr:ext cx="469744"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18421427" y="639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a:extLst>
            <a:ext uri="{FF2B5EF4-FFF2-40B4-BE49-F238E27FC236}">
              <a16:creationId xmlns:a16="http://schemas.microsoft.com/office/drawing/2014/main" xmlns="" id="{00000000-0008-0000-0600-0000F2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5" name="投資及び出資金該当値テキスト">
          <a:extLst>
            <a:ext uri="{FF2B5EF4-FFF2-40B4-BE49-F238E27FC236}">
              <a16:creationId xmlns:a16="http://schemas.microsoft.com/office/drawing/2014/main" xmlns="" id="{00000000-0008-0000-0600-0000F3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a:extLst>
            <a:ext uri="{FF2B5EF4-FFF2-40B4-BE49-F238E27FC236}">
              <a16:creationId xmlns:a16="http://schemas.microsoft.com/office/drawing/2014/main" xmlns="" id="{00000000-0008-0000-0600-0000F4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a:extLst>
            <a:ext uri="{FF2B5EF4-FFF2-40B4-BE49-F238E27FC236}">
              <a16:creationId xmlns:a16="http://schemas.microsoft.com/office/drawing/2014/main" xmlns="" id="{00000000-0008-0000-0600-0000F6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a:extLst>
            <a:ext uri="{FF2B5EF4-FFF2-40B4-BE49-F238E27FC236}">
              <a16:creationId xmlns:a16="http://schemas.microsoft.com/office/drawing/2014/main" xmlns="" id="{00000000-0008-0000-0600-0000F8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a:extLst>
            <a:ext uri="{FF2B5EF4-FFF2-40B4-BE49-F238E27FC236}">
              <a16:creationId xmlns:a16="http://schemas.microsoft.com/office/drawing/2014/main" xmlns="" id="{00000000-0008-0000-0600-0000FA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5" name="テキスト ボックス 774">
          <a:extLst>
            <a:ext uri="{FF2B5EF4-FFF2-40B4-BE49-F238E27FC236}">
              <a16:creationId xmlns:a16="http://schemas.microsoft.com/office/drawing/2014/main" xmlns="" id="{00000000-0008-0000-0600-000007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貸付金グラフ枠">
          <a:extLst>
            <a:ext uri="{FF2B5EF4-FFF2-40B4-BE49-F238E27FC236}">
              <a16:creationId xmlns:a16="http://schemas.microsoft.com/office/drawing/2014/main" xmlns=""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28666</xdr:rowOff>
    </xdr:from>
    <xdr:to>
      <xdr:col>32</xdr:col>
      <xdr:colOff>186689</xdr:colOff>
      <xdr:row>59</xdr:row>
      <xdr:rowOff>98878</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flipV="1">
          <a:off x="22159595" y="8772616"/>
          <a:ext cx="1269" cy="144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90" name="貸付金最小値テキスト">
          <a:extLst>
            <a:ext uri="{FF2B5EF4-FFF2-40B4-BE49-F238E27FC236}">
              <a16:creationId xmlns:a16="http://schemas.microsoft.com/office/drawing/2014/main" xmlns="" id="{00000000-0008-0000-0600-000016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146793</xdr:rowOff>
    </xdr:from>
    <xdr:ext cx="534377" cy="259045"/>
    <xdr:sp macro="" textlink="">
      <xdr:nvSpPr>
        <xdr:cNvPr id="792" name="貸付金最大値テキスト">
          <a:extLst>
            <a:ext uri="{FF2B5EF4-FFF2-40B4-BE49-F238E27FC236}">
              <a16:creationId xmlns:a16="http://schemas.microsoft.com/office/drawing/2014/main" xmlns="" id="{00000000-0008-0000-0600-000018030000}"/>
            </a:ext>
          </a:extLst>
        </xdr:cNvPr>
        <xdr:cNvSpPr txBox="1"/>
      </xdr:nvSpPr>
      <xdr:spPr>
        <a:xfrm>
          <a:off x="22212300" y="854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44,150</a:t>
          </a:r>
          <a:endParaRPr kumimoji="1" lang="ja-JP" altLang="en-US" sz="1000" b="1">
            <a:latin typeface="ＭＳ Ｐゴシック"/>
          </a:endParaRPr>
        </a:p>
      </xdr:txBody>
    </xdr:sp>
    <xdr:clientData/>
  </xdr:oneCellAnchor>
  <xdr:twoCellAnchor>
    <xdr:from>
      <xdr:col>32</xdr:col>
      <xdr:colOff>98425</xdr:colOff>
      <xdr:row>51</xdr:row>
      <xdr:rowOff>28666</xdr:rowOff>
    </xdr:from>
    <xdr:to>
      <xdr:col>32</xdr:col>
      <xdr:colOff>276225</xdr:colOff>
      <xdr:row>51</xdr:row>
      <xdr:rowOff>28666</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22072600" y="877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95613</xdr:rowOff>
    </xdr:from>
    <xdr:to>
      <xdr:col>32</xdr:col>
      <xdr:colOff>187325</xdr:colOff>
      <xdr:row>59</xdr:row>
      <xdr:rowOff>95645</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flipV="1">
          <a:off x="21323300" y="10211163"/>
          <a:ext cx="8382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59460</xdr:rowOff>
    </xdr:from>
    <xdr:ext cx="469744" cy="259045"/>
    <xdr:sp macro="" textlink="">
      <xdr:nvSpPr>
        <xdr:cNvPr id="795" name="貸付金平均値テキスト">
          <a:extLst>
            <a:ext uri="{FF2B5EF4-FFF2-40B4-BE49-F238E27FC236}">
              <a16:creationId xmlns:a16="http://schemas.microsoft.com/office/drawing/2014/main" xmlns="" id="{00000000-0008-0000-0600-00001B030000}"/>
            </a:ext>
          </a:extLst>
        </xdr:cNvPr>
        <xdr:cNvSpPr txBox="1"/>
      </xdr:nvSpPr>
      <xdr:spPr>
        <a:xfrm>
          <a:off x="22212300" y="9832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36583</xdr:rowOff>
    </xdr:from>
    <xdr:to>
      <xdr:col>32</xdr:col>
      <xdr:colOff>238125</xdr:colOff>
      <xdr:row>58</xdr:row>
      <xdr:rowOff>138183</xdr:rowOff>
    </xdr:to>
    <xdr:sp macro="" textlink="">
      <xdr:nvSpPr>
        <xdr:cNvPr id="796" name="フローチャート : 判断 795">
          <a:extLst>
            <a:ext uri="{FF2B5EF4-FFF2-40B4-BE49-F238E27FC236}">
              <a16:creationId xmlns:a16="http://schemas.microsoft.com/office/drawing/2014/main" xmlns="" id="{00000000-0008-0000-0600-00001C030000}"/>
            </a:ext>
          </a:extLst>
        </xdr:cNvPr>
        <xdr:cNvSpPr/>
      </xdr:nvSpPr>
      <xdr:spPr>
        <a:xfrm>
          <a:off x="221107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95645</xdr:rowOff>
    </xdr:from>
    <xdr:to>
      <xdr:col>31</xdr:col>
      <xdr:colOff>34925</xdr:colOff>
      <xdr:row>59</xdr:row>
      <xdr:rowOff>95711</xdr:rowOff>
    </xdr:to>
    <xdr:cxnSp macro="">
      <xdr:nvCxnSpPr>
        <xdr:cNvPr id="797" name="直線コネクタ 796">
          <a:extLst>
            <a:ext uri="{FF2B5EF4-FFF2-40B4-BE49-F238E27FC236}">
              <a16:creationId xmlns:a16="http://schemas.microsoft.com/office/drawing/2014/main" xmlns="" id="{00000000-0008-0000-0600-00001D030000}"/>
            </a:ext>
          </a:extLst>
        </xdr:cNvPr>
        <xdr:cNvCxnSpPr/>
      </xdr:nvCxnSpPr>
      <xdr:spPr>
        <a:xfrm flipV="1">
          <a:off x="20434300" y="10211195"/>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10261</xdr:rowOff>
    </xdr:from>
    <xdr:to>
      <xdr:col>31</xdr:col>
      <xdr:colOff>85725</xdr:colOff>
      <xdr:row>58</xdr:row>
      <xdr:rowOff>111861</xdr:rowOff>
    </xdr:to>
    <xdr:sp macro="" textlink="">
      <xdr:nvSpPr>
        <xdr:cNvPr id="798" name="フローチャート : 判断 797">
          <a:extLst>
            <a:ext uri="{FF2B5EF4-FFF2-40B4-BE49-F238E27FC236}">
              <a16:creationId xmlns:a16="http://schemas.microsoft.com/office/drawing/2014/main" xmlns="" id="{00000000-0008-0000-0600-00001E030000}"/>
            </a:ext>
          </a:extLst>
        </xdr:cNvPr>
        <xdr:cNvSpPr/>
      </xdr:nvSpPr>
      <xdr:spPr>
        <a:xfrm>
          <a:off x="21272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128388</xdr:rowOff>
    </xdr:from>
    <xdr:ext cx="469744"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21088427" y="972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95711</xdr:rowOff>
    </xdr:from>
    <xdr:to>
      <xdr:col>29</xdr:col>
      <xdr:colOff>517525</xdr:colOff>
      <xdr:row>59</xdr:row>
      <xdr:rowOff>95744</xdr:rowOff>
    </xdr:to>
    <xdr:cxnSp macro="">
      <xdr:nvCxnSpPr>
        <xdr:cNvPr id="800" name="直線コネクタ 799">
          <a:extLst>
            <a:ext uri="{FF2B5EF4-FFF2-40B4-BE49-F238E27FC236}">
              <a16:creationId xmlns:a16="http://schemas.microsoft.com/office/drawing/2014/main" xmlns="" id="{00000000-0008-0000-0600-000020030000}"/>
            </a:ext>
          </a:extLst>
        </xdr:cNvPr>
        <xdr:cNvCxnSpPr/>
      </xdr:nvCxnSpPr>
      <xdr:spPr>
        <a:xfrm flipV="1">
          <a:off x="19545300" y="10211261"/>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801" name="フローチャート : 判断 800">
          <a:extLst>
            <a:ext uri="{FF2B5EF4-FFF2-40B4-BE49-F238E27FC236}">
              <a16:creationId xmlns:a16="http://schemas.microsoft.com/office/drawing/2014/main" xmlns="" id="{00000000-0008-0000-0600-000021030000}"/>
            </a:ext>
          </a:extLst>
        </xdr:cNvPr>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95744</xdr:rowOff>
    </xdr:from>
    <xdr:to>
      <xdr:col>28</xdr:col>
      <xdr:colOff>314325</xdr:colOff>
      <xdr:row>59</xdr:row>
      <xdr:rowOff>95776</xdr:rowOff>
    </xdr:to>
    <xdr:cxnSp macro="">
      <xdr:nvCxnSpPr>
        <xdr:cNvPr id="803" name="直線コネクタ 802">
          <a:extLst>
            <a:ext uri="{FF2B5EF4-FFF2-40B4-BE49-F238E27FC236}">
              <a16:creationId xmlns:a16="http://schemas.microsoft.com/office/drawing/2014/main" xmlns="" id="{00000000-0008-0000-0600-000023030000}"/>
            </a:ext>
          </a:extLst>
        </xdr:cNvPr>
        <xdr:cNvCxnSpPr/>
      </xdr:nvCxnSpPr>
      <xdr:spPr>
        <a:xfrm flipV="1">
          <a:off x="18656300" y="10211294"/>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804" name="フローチャート : 判断 803">
          <a:extLst>
            <a:ext uri="{FF2B5EF4-FFF2-40B4-BE49-F238E27FC236}">
              <a16:creationId xmlns:a16="http://schemas.microsoft.com/office/drawing/2014/main" xmlns="" id="{00000000-0008-0000-0600-000024030000}"/>
            </a:ext>
          </a:extLst>
        </xdr:cNvPr>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806" name="フローチャート : 判断 805">
          <a:extLst>
            <a:ext uri="{FF2B5EF4-FFF2-40B4-BE49-F238E27FC236}">
              <a16:creationId xmlns:a16="http://schemas.microsoft.com/office/drawing/2014/main" xmlns="" id="{00000000-0008-0000-0600-000026030000}"/>
            </a:ext>
          </a:extLst>
        </xdr:cNvPr>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44813</xdr:rowOff>
    </xdr:from>
    <xdr:to>
      <xdr:col>32</xdr:col>
      <xdr:colOff>238125</xdr:colOff>
      <xdr:row>59</xdr:row>
      <xdr:rowOff>146413</xdr:rowOff>
    </xdr:to>
    <xdr:sp macro="" textlink="">
      <xdr:nvSpPr>
        <xdr:cNvPr id="813" name="円/楕円 812">
          <a:extLst>
            <a:ext uri="{FF2B5EF4-FFF2-40B4-BE49-F238E27FC236}">
              <a16:creationId xmlns:a16="http://schemas.microsoft.com/office/drawing/2014/main" xmlns="" id="{00000000-0008-0000-0600-00002D030000}"/>
            </a:ext>
          </a:extLst>
        </xdr:cNvPr>
        <xdr:cNvSpPr/>
      </xdr:nvSpPr>
      <xdr:spPr>
        <a:xfrm>
          <a:off x="22110700" y="1016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131190</xdr:rowOff>
    </xdr:from>
    <xdr:ext cx="378565" cy="259045"/>
    <xdr:sp macro="" textlink="">
      <xdr:nvSpPr>
        <xdr:cNvPr id="814" name="貸付金該当値テキスト">
          <a:extLst>
            <a:ext uri="{FF2B5EF4-FFF2-40B4-BE49-F238E27FC236}">
              <a16:creationId xmlns:a16="http://schemas.microsoft.com/office/drawing/2014/main" xmlns="" id="{00000000-0008-0000-0600-00002E030000}"/>
            </a:ext>
          </a:extLst>
        </xdr:cNvPr>
        <xdr:cNvSpPr txBox="1"/>
      </xdr:nvSpPr>
      <xdr:spPr>
        <a:xfrm>
          <a:off x="22212300" y="10075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44845</xdr:rowOff>
    </xdr:from>
    <xdr:to>
      <xdr:col>31</xdr:col>
      <xdr:colOff>85725</xdr:colOff>
      <xdr:row>59</xdr:row>
      <xdr:rowOff>146445</xdr:rowOff>
    </xdr:to>
    <xdr:sp macro="" textlink="">
      <xdr:nvSpPr>
        <xdr:cNvPr id="815" name="円/楕円 814">
          <a:extLst>
            <a:ext uri="{FF2B5EF4-FFF2-40B4-BE49-F238E27FC236}">
              <a16:creationId xmlns:a16="http://schemas.microsoft.com/office/drawing/2014/main" xmlns="" id="{00000000-0008-0000-0600-00002F030000}"/>
            </a:ext>
          </a:extLst>
        </xdr:cNvPr>
        <xdr:cNvSpPr/>
      </xdr:nvSpPr>
      <xdr:spPr>
        <a:xfrm>
          <a:off x="21272500" y="1016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137572</xdr:rowOff>
    </xdr:from>
    <xdr:ext cx="313932"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21166333" y="102531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44911</xdr:rowOff>
    </xdr:from>
    <xdr:to>
      <xdr:col>29</xdr:col>
      <xdr:colOff>568325</xdr:colOff>
      <xdr:row>59</xdr:row>
      <xdr:rowOff>146511</xdr:rowOff>
    </xdr:to>
    <xdr:sp macro="" textlink="">
      <xdr:nvSpPr>
        <xdr:cNvPr id="817" name="円/楕円 816">
          <a:extLst>
            <a:ext uri="{FF2B5EF4-FFF2-40B4-BE49-F238E27FC236}">
              <a16:creationId xmlns:a16="http://schemas.microsoft.com/office/drawing/2014/main" xmlns="" id="{00000000-0008-0000-0600-000031030000}"/>
            </a:ext>
          </a:extLst>
        </xdr:cNvPr>
        <xdr:cNvSpPr/>
      </xdr:nvSpPr>
      <xdr:spPr>
        <a:xfrm>
          <a:off x="20383500" y="1016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137638</xdr:rowOff>
    </xdr:from>
    <xdr:ext cx="313932"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20277333" y="1025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44944</xdr:rowOff>
    </xdr:from>
    <xdr:to>
      <xdr:col>28</xdr:col>
      <xdr:colOff>365125</xdr:colOff>
      <xdr:row>59</xdr:row>
      <xdr:rowOff>146544</xdr:rowOff>
    </xdr:to>
    <xdr:sp macro="" textlink="">
      <xdr:nvSpPr>
        <xdr:cNvPr id="819" name="円/楕円 818">
          <a:extLst>
            <a:ext uri="{FF2B5EF4-FFF2-40B4-BE49-F238E27FC236}">
              <a16:creationId xmlns:a16="http://schemas.microsoft.com/office/drawing/2014/main" xmlns="" id="{00000000-0008-0000-0600-000033030000}"/>
            </a:ext>
          </a:extLst>
        </xdr:cNvPr>
        <xdr:cNvSpPr/>
      </xdr:nvSpPr>
      <xdr:spPr>
        <a:xfrm>
          <a:off x="19494500" y="1016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137671</xdr:rowOff>
    </xdr:from>
    <xdr:ext cx="313932"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19388333" y="102532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44976</xdr:rowOff>
    </xdr:from>
    <xdr:to>
      <xdr:col>27</xdr:col>
      <xdr:colOff>161925</xdr:colOff>
      <xdr:row>59</xdr:row>
      <xdr:rowOff>146576</xdr:rowOff>
    </xdr:to>
    <xdr:sp macro="" textlink="">
      <xdr:nvSpPr>
        <xdr:cNvPr id="821" name="円/楕円 820">
          <a:extLst>
            <a:ext uri="{FF2B5EF4-FFF2-40B4-BE49-F238E27FC236}">
              <a16:creationId xmlns:a16="http://schemas.microsoft.com/office/drawing/2014/main" xmlns="" id="{00000000-0008-0000-0600-000035030000}"/>
            </a:ext>
          </a:extLst>
        </xdr:cNvPr>
        <xdr:cNvSpPr/>
      </xdr:nvSpPr>
      <xdr:spPr>
        <a:xfrm>
          <a:off x="18605500" y="1016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137703</xdr:rowOff>
    </xdr:from>
    <xdr:ext cx="313932"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8499333" y="102532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8" name="繰出金グラフ枠">
          <a:extLst>
            <a:ext uri="{FF2B5EF4-FFF2-40B4-BE49-F238E27FC236}">
              <a16:creationId xmlns:a16="http://schemas.microsoft.com/office/drawing/2014/main" xmlns=""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34751</xdr:rowOff>
    </xdr:from>
    <xdr:to>
      <xdr:col>32</xdr:col>
      <xdr:colOff>186689</xdr:colOff>
      <xdr:row>78</xdr:row>
      <xdr:rowOff>159218</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flipV="1">
          <a:off x="22159595" y="12036251"/>
          <a:ext cx="1269" cy="1496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163045</xdr:rowOff>
    </xdr:from>
    <xdr:ext cx="534377" cy="259045"/>
    <xdr:sp macro="" textlink="">
      <xdr:nvSpPr>
        <xdr:cNvPr id="850" name="繰出金最小値テキスト">
          <a:extLst>
            <a:ext uri="{FF2B5EF4-FFF2-40B4-BE49-F238E27FC236}">
              <a16:creationId xmlns:a16="http://schemas.microsoft.com/office/drawing/2014/main" xmlns="" id="{00000000-0008-0000-0600-000052030000}"/>
            </a:ext>
          </a:extLst>
        </xdr:cNvPr>
        <xdr:cNvSpPr txBox="1"/>
      </xdr:nvSpPr>
      <xdr:spPr>
        <a:xfrm>
          <a:off x="22212300" y="1353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40,207</a:t>
          </a:r>
          <a:endParaRPr kumimoji="1" lang="ja-JP" altLang="en-US" sz="1000" b="1">
            <a:latin typeface="ＭＳ Ｐゴシック"/>
          </a:endParaRPr>
        </a:p>
      </xdr:txBody>
    </xdr:sp>
    <xdr:clientData/>
  </xdr:oneCellAnchor>
  <xdr:twoCellAnchor>
    <xdr:from>
      <xdr:col>32</xdr:col>
      <xdr:colOff>98425</xdr:colOff>
      <xdr:row>78</xdr:row>
      <xdr:rowOff>159218</xdr:rowOff>
    </xdr:from>
    <xdr:to>
      <xdr:col>32</xdr:col>
      <xdr:colOff>276225</xdr:colOff>
      <xdr:row>78</xdr:row>
      <xdr:rowOff>159218</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22072600" y="13532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152878</xdr:rowOff>
    </xdr:from>
    <xdr:ext cx="599010" cy="259045"/>
    <xdr:sp macro="" textlink="">
      <xdr:nvSpPr>
        <xdr:cNvPr id="852" name="繰出金最大値テキスト">
          <a:extLst>
            <a:ext uri="{FF2B5EF4-FFF2-40B4-BE49-F238E27FC236}">
              <a16:creationId xmlns:a16="http://schemas.microsoft.com/office/drawing/2014/main" xmlns="" id="{00000000-0008-0000-0600-000054030000}"/>
            </a:ext>
          </a:extLst>
        </xdr:cNvPr>
        <xdr:cNvSpPr txBox="1"/>
      </xdr:nvSpPr>
      <xdr:spPr>
        <a:xfrm>
          <a:off x="22212300" y="11811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177,641</a:t>
          </a:r>
          <a:endParaRPr kumimoji="1" lang="ja-JP" altLang="en-US" sz="1000" b="1">
            <a:latin typeface="ＭＳ Ｐゴシック"/>
          </a:endParaRPr>
        </a:p>
      </xdr:txBody>
    </xdr:sp>
    <xdr:clientData/>
  </xdr:oneCellAnchor>
  <xdr:twoCellAnchor>
    <xdr:from>
      <xdr:col>32</xdr:col>
      <xdr:colOff>98425</xdr:colOff>
      <xdr:row>70</xdr:row>
      <xdr:rowOff>34751</xdr:rowOff>
    </xdr:from>
    <xdr:to>
      <xdr:col>32</xdr:col>
      <xdr:colOff>276225</xdr:colOff>
      <xdr:row>70</xdr:row>
      <xdr:rowOff>34751</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a:off x="22072600" y="12036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32269</xdr:rowOff>
    </xdr:from>
    <xdr:to>
      <xdr:col>32</xdr:col>
      <xdr:colOff>187325</xdr:colOff>
      <xdr:row>78</xdr:row>
      <xdr:rowOff>36438</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flipV="1">
          <a:off x="21323300" y="13405369"/>
          <a:ext cx="838200" cy="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88873</xdr:rowOff>
    </xdr:from>
    <xdr:ext cx="534377" cy="259045"/>
    <xdr:sp macro="" textlink="">
      <xdr:nvSpPr>
        <xdr:cNvPr id="855" name="繰出金平均値テキスト">
          <a:extLst>
            <a:ext uri="{FF2B5EF4-FFF2-40B4-BE49-F238E27FC236}">
              <a16:creationId xmlns:a16="http://schemas.microsoft.com/office/drawing/2014/main" xmlns="" id="{00000000-0008-0000-0600-000057030000}"/>
            </a:ext>
          </a:extLst>
        </xdr:cNvPr>
        <xdr:cNvSpPr txBox="1"/>
      </xdr:nvSpPr>
      <xdr:spPr>
        <a:xfrm>
          <a:off x="22212300" y="13119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59,854</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65996</xdr:rowOff>
    </xdr:from>
    <xdr:to>
      <xdr:col>32</xdr:col>
      <xdr:colOff>238125</xdr:colOff>
      <xdr:row>77</xdr:row>
      <xdr:rowOff>167596</xdr:rowOff>
    </xdr:to>
    <xdr:sp macro="" textlink="">
      <xdr:nvSpPr>
        <xdr:cNvPr id="856" name="フローチャート : 判断 855">
          <a:extLst>
            <a:ext uri="{FF2B5EF4-FFF2-40B4-BE49-F238E27FC236}">
              <a16:creationId xmlns:a16="http://schemas.microsoft.com/office/drawing/2014/main" xmlns="" id="{00000000-0008-0000-0600-000058030000}"/>
            </a:ext>
          </a:extLst>
        </xdr:cNvPr>
        <xdr:cNvSpPr/>
      </xdr:nvSpPr>
      <xdr:spPr>
        <a:xfrm>
          <a:off x="22110700" y="1326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36438</xdr:rowOff>
    </xdr:from>
    <xdr:to>
      <xdr:col>31</xdr:col>
      <xdr:colOff>34925</xdr:colOff>
      <xdr:row>78</xdr:row>
      <xdr:rowOff>56065</xdr:rowOff>
    </xdr:to>
    <xdr:cxnSp macro="">
      <xdr:nvCxnSpPr>
        <xdr:cNvPr id="857" name="直線コネクタ 856">
          <a:extLst>
            <a:ext uri="{FF2B5EF4-FFF2-40B4-BE49-F238E27FC236}">
              <a16:creationId xmlns:a16="http://schemas.microsoft.com/office/drawing/2014/main" xmlns="" id="{00000000-0008-0000-0600-000059030000}"/>
            </a:ext>
          </a:extLst>
        </xdr:cNvPr>
        <xdr:cNvCxnSpPr/>
      </xdr:nvCxnSpPr>
      <xdr:spPr>
        <a:xfrm flipV="1">
          <a:off x="20434300" y="13409538"/>
          <a:ext cx="889000" cy="1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91360</xdr:rowOff>
    </xdr:from>
    <xdr:to>
      <xdr:col>31</xdr:col>
      <xdr:colOff>85725</xdr:colOff>
      <xdr:row>78</xdr:row>
      <xdr:rowOff>21510</xdr:rowOff>
    </xdr:to>
    <xdr:sp macro="" textlink="">
      <xdr:nvSpPr>
        <xdr:cNvPr id="858" name="フローチャート : 判断 857">
          <a:extLst>
            <a:ext uri="{FF2B5EF4-FFF2-40B4-BE49-F238E27FC236}">
              <a16:creationId xmlns:a16="http://schemas.microsoft.com/office/drawing/2014/main" xmlns="" id="{00000000-0008-0000-0600-00005A030000}"/>
            </a:ext>
          </a:extLst>
        </xdr:cNvPr>
        <xdr:cNvSpPr/>
      </xdr:nvSpPr>
      <xdr:spPr>
        <a:xfrm>
          <a:off x="21272500" y="1329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38037</xdr:rowOff>
    </xdr:from>
    <xdr:ext cx="534377"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21056111" y="1306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57,524</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55314</xdr:rowOff>
    </xdr:from>
    <xdr:to>
      <xdr:col>29</xdr:col>
      <xdr:colOff>517525</xdr:colOff>
      <xdr:row>78</xdr:row>
      <xdr:rowOff>56065</xdr:rowOff>
    </xdr:to>
    <xdr:cxnSp macro="">
      <xdr:nvCxnSpPr>
        <xdr:cNvPr id="860" name="直線コネクタ 859">
          <a:extLst>
            <a:ext uri="{FF2B5EF4-FFF2-40B4-BE49-F238E27FC236}">
              <a16:creationId xmlns:a16="http://schemas.microsoft.com/office/drawing/2014/main" xmlns="" id="{00000000-0008-0000-0600-00005C030000}"/>
            </a:ext>
          </a:extLst>
        </xdr:cNvPr>
        <xdr:cNvCxnSpPr/>
      </xdr:nvCxnSpPr>
      <xdr:spPr>
        <a:xfrm>
          <a:off x="19545300" y="13428414"/>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77960</xdr:rowOff>
    </xdr:from>
    <xdr:to>
      <xdr:col>29</xdr:col>
      <xdr:colOff>568325</xdr:colOff>
      <xdr:row>78</xdr:row>
      <xdr:rowOff>8110</xdr:rowOff>
    </xdr:to>
    <xdr:sp macro="" textlink="">
      <xdr:nvSpPr>
        <xdr:cNvPr id="861" name="フローチャート : 判断 860">
          <a:extLst>
            <a:ext uri="{FF2B5EF4-FFF2-40B4-BE49-F238E27FC236}">
              <a16:creationId xmlns:a16="http://schemas.microsoft.com/office/drawing/2014/main" xmlns="" id="{00000000-0008-0000-0600-00005D030000}"/>
            </a:ext>
          </a:extLst>
        </xdr:cNvPr>
        <xdr:cNvSpPr/>
      </xdr:nvSpPr>
      <xdr:spPr>
        <a:xfrm>
          <a:off x="20383500" y="132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24637</xdr:rowOff>
    </xdr:from>
    <xdr:ext cx="534377"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0167111" y="1305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55314</xdr:rowOff>
    </xdr:from>
    <xdr:to>
      <xdr:col>28</xdr:col>
      <xdr:colOff>314325</xdr:colOff>
      <xdr:row>78</xdr:row>
      <xdr:rowOff>92270</xdr:rowOff>
    </xdr:to>
    <xdr:cxnSp macro="">
      <xdr:nvCxnSpPr>
        <xdr:cNvPr id="863" name="直線コネクタ 862">
          <a:extLst>
            <a:ext uri="{FF2B5EF4-FFF2-40B4-BE49-F238E27FC236}">
              <a16:creationId xmlns:a16="http://schemas.microsoft.com/office/drawing/2014/main" xmlns="" id="{00000000-0008-0000-0600-00005F030000}"/>
            </a:ext>
          </a:extLst>
        </xdr:cNvPr>
        <xdr:cNvCxnSpPr/>
      </xdr:nvCxnSpPr>
      <xdr:spPr>
        <a:xfrm flipV="1">
          <a:off x="18656300" y="13428414"/>
          <a:ext cx="889000" cy="3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86233</xdr:rowOff>
    </xdr:from>
    <xdr:to>
      <xdr:col>28</xdr:col>
      <xdr:colOff>365125</xdr:colOff>
      <xdr:row>78</xdr:row>
      <xdr:rowOff>16383</xdr:rowOff>
    </xdr:to>
    <xdr:sp macro="" textlink="">
      <xdr:nvSpPr>
        <xdr:cNvPr id="864" name="フローチャート : 判断 863">
          <a:extLst>
            <a:ext uri="{FF2B5EF4-FFF2-40B4-BE49-F238E27FC236}">
              <a16:creationId xmlns:a16="http://schemas.microsoft.com/office/drawing/2014/main" xmlns="" id="{00000000-0008-0000-0600-000060030000}"/>
            </a:ext>
          </a:extLst>
        </xdr:cNvPr>
        <xdr:cNvSpPr/>
      </xdr:nvSpPr>
      <xdr:spPr>
        <a:xfrm>
          <a:off x="19494500" y="1328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32910</xdr:rowOff>
    </xdr:from>
    <xdr:ext cx="534377"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9278111" y="1306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103933</xdr:rowOff>
    </xdr:from>
    <xdr:to>
      <xdr:col>27</xdr:col>
      <xdr:colOff>161925</xdr:colOff>
      <xdr:row>78</xdr:row>
      <xdr:rowOff>34083</xdr:rowOff>
    </xdr:to>
    <xdr:sp macro="" textlink="">
      <xdr:nvSpPr>
        <xdr:cNvPr id="866" name="フローチャート : 判断 865">
          <a:extLst>
            <a:ext uri="{FF2B5EF4-FFF2-40B4-BE49-F238E27FC236}">
              <a16:creationId xmlns:a16="http://schemas.microsoft.com/office/drawing/2014/main" xmlns="" id="{00000000-0008-0000-0600-000062030000}"/>
            </a:ext>
          </a:extLst>
        </xdr:cNvPr>
        <xdr:cNvSpPr/>
      </xdr:nvSpPr>
      <xdr:spPr>
        <a:xfrm>
          <a:off x="18605500" y="133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50610</xdr:rowOff>
    </xdr:from>
    <xdr:ext cx="534377"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18389111" y="1308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152919</xdr:rowOff>
    </xdr:from>
    <xdr:to>
      <xdr:col>32</xdr:col>
      <xdr:colOff>238125</xdr:colOff>
      <xdr:row>78</xdr:row>
      <xdr:rowOff>83069</xdr:rowOff>
    </xdr:to>
    <xdr:sp macro="" textlink="">
      <xdr:nvSpPr>
        <xdr:cNvPr id="873" name="円/楕円 872">
          <a:extLst>
            <a:ext uri="{FF2B5EF4-FFF2-40B4-BE49-F238E27FC236}">
              <a16:creationId xmlns:a16="http://schemas.microsoft.com/office/drawing/2014/main" xmlns="" id="{00000000-0008-0000-0600-000069030000}"/>
            </a:ext>
          </a:extLst>
        </xdr:cNvPr>
        <xdr:cNvSpPr/>
      </xdr:nvSpPr>
      <xdr:spPr>
        <a:xfrm>
          <a:off x="22110700" y="1335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67846</xdr:rowOff>
    </xdr:from>
    <xdr:ext cx="534377" cy="259045"/>
    <xdr:sp macro="" textlink="">
      <xdr:nvSpPr>
        <xdr:cNvPr id="874" name="繰出金該当値テキスト">
          <a:extLst>
            <a:ext uri="{FF2B5EF4-FFF2-40B4-BE49-F238E27FC236}">
              <a16:creationId xmlns:a16="http://schemas.microsoft.com/office/drawing/2014/main" xmlns="" id="{00000000-0008-0000-0600-00006A030000}"/>
            </a:ext>
          </a:extLst>
        </xdr:cNvPr>
        <xdr:cNvSpPr txBox="1"/>
      </xdr:nvSpPr>
      <xdr:spPr>
        <a:xfrm>
          <a:off x="22212300" y="1326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51,869</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157088</xdr:rowOff>
    </xdr:from>
    <xdr:to>
      <xdr:col>31</xdr:col>
      <xdr:colOff>85725</xdr:colOff>
      <xdr:row>78</xdr:row>
      <xdr:rowOff>87238</xdr:rowOff>
    </xdr:to>
    <xdr:sp macro="" textlink="">
      <xdr:nvSpPr>
        <xdr:cNvPr id="875" name="円/楕円 874">
          <a:extLst>
            <a:ext uri="{FF2B5EF4-FFF2-40B4-BE49-F238E27FC236}">
              <a16:creationId xmlns:a16="http://schemas.microsoft.com/office/drawing/2014/main" xmlns="" id="{00000000-0008-0000-0600-00006B030000}"/>
            </a:ext>
          </a:extLst>
        </xdr:cNvPr>
        <xdr:cNvSpPr/>
      </xdr:nvSpPr>
      <xdr:spPr>
        <a:xfrm>
          <a:off x="21272500" y="1335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78365</xdr:rowOff>
    </xdr:from>
    <xdr:ext cx="534377"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21056111" y="1345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51,486</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5265</xdr:rowOff>
    </xdr:from>
    <xdr:to>
      <xdr:col>29</xdr:col>
      <xdr:colOff>568325</xdr:colOff>
      <xdr:row>78</xdr:row>
      <xdr:rowOff>106865</xdr:rowOff>
    </xdr:to>
    <xdr:sp macro="" textlink="">
      <xdr:nvSpPr>
        <xdr:cNvPr id="877" name="円/楕円 876">
          <a:extLst>
            <a:ext uri="{FF2B5EF4-FFF2-40B4-BE49-F238E27FC236}">
              <a16:creationId xmlns:a16="http://schemas.microsoft.com/office/drawing/2014/main" xmlns="" id="{00000000-0008-0000-0600-00006D030000}"/>
            </a:ext>
          </a:extLst>
        </xdr:cNvPr>
        <xdr:cNvSpPr/>
      </xdr:nvSpPr>
      <xdr:spPr>
        <a:xfrm>
          <a:off x="20383500" y="1337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97992</xdr:rowOff>
    </xdr:from>
    <xdr:ext cx="534377"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20167111" y="134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49,683</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4514</xdr:rowOff>
    </xdr:from>
    <xdr:to>
      <xdr:col>28</xdr:col>
      <xdr:colOff>365125</xdr:colOff>
      <xdr:row>78</xdr:row>
      <xdr:rowOff>106114</xdr:rowOff>
    </xdr:to>
    <xdr:sp macro="" textlink="">
      <xdr:nvSpPr>
        <xdr:cNvPr id="879" name="円/楕円 878">
          <a:extLst>
            <a:ext uri="{FF2B5EF4-FFF2-40B4-BE49-F238E27FC236}">
              <a16:creationId xmlns:a16="http://schemas.microsoft.com/office/drawing/2014/main" xmlns="" id="{00000000-0008-0000-0600-00006F030000}"/>
            </a:ext>
          </a:extLst>
        </xdr:cNvPr>
        <xdr:cNvSpPr/>
      </xdr:nvSpPr>
      <xdr:spPr>
        <a:xfrm>
          <a:off x="19494500" y="1337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97241</xdr:rowOff>
    </xdr:from>
    <xdr:ext cx="534377"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19278111" y="1347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49,752</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41470</xdr:rowOff>
    </xdr:from>
    <xdr:to>
      <xdr:col>27</xdr:col>
      <xdr:colOff>161925</xdr:colOff>
      <xdr:row>78</xdr:row>
      <xdr:rowOff>143070</xdr:rowOff>
    </xdr:to>
    <xdr:sp macro="" textlink="">
      <xdr:nvSpPr>
        <xdr:cNvPr id="881" name="円/楕円 880">
          <a:extLst>
            <a:ext uri="{FF2B5EF4-FFF2-40B4-BE49-F238E27FC236}">
              <a16:creationId xmlns:a16="http://schemas.microsoft.com/office/drawing/2014/main" xmlns="" id="{00000000-0008-0000-0600-000071030000}"/>
            </a:ext>
          </a:extLst>
        </xdr:cNvPr>
        <xdr:cNvSpPr/>
      </xdr:nvSpPr>
      <xdr:spPr>
        <a:xfrm>
          <a:off x="18605500" y="1341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134197</xdr:rowOff>
    </xdr:from>
    <xdr:ext cx="534377"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8389111" y="1350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46,357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90" name="正方形/長方形 889">
          <a:extLst>
            <a:ext uri="{FF2B5EF4-FFF2-40B4-BE49-F238E27FC236}">
              <a16:creationId xmlns:a16="http://schemas.microsoft.com/office/drawing/2014/main" xmlns=""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903" name="前年度繰上充用金グラフ枠">
          <a:extLst>
            <a:ext uri="{FF2B5EF4-FFF2-40B4-BE49-F238E27FC236}">
              <a16:creationId xmlns:a16="http://schemas.microsoft.com/office/drawing/2014/main" xmlns=""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905" name="前年度繰上充用金最小値テキスト">
          <a:extLst>
            <a:ext uri="{FF2B5EF4-FFF2-40B4-BE49-F238E27FC236}">
              <a16:creationId xmlns:a16="http://schemas.microsoft.com/office/drawing/2014/main" xmlns="" id="{00000000-0008-0000-0600-000089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907" name="前年度繰上充用金最大値テキスト">
          <a:extLst>
            <a:ext uri="{FF2B5EF4-FFF2-40B4-BE49-F238E27FC236}">
              <a16:creationId xmlns:a16="http://schemas.microsoft.com/office/drawing/2014/main" xmlns="" id="{00000000-0008-0000-0600-00008B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909" name="直線コネクタ 908">
          <a:extLst>
            <a:ext uri="{FF2B5EF4-FFF2-40B4-BE49-F238E27FC236}">
              <a16:creationId xmlns:a16="http://schemas.microsoft.com/office/drawing/2014/main" xmlns="" id="{00000000-0008-0000-0600-00008D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910" name="前年度繰上充用金平均値テキスト">
          <a:extLst>
            <a:ext uri="{FF2B5EF4-FFF2-40B4-BE49-F238E27FC236}">
              <a16:creationId xmlns:a16="http://schemas.microsoft.com/office/drawing/2014/main" xmlns="" id="{00000000-0008-0000-0600-00008E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11" name="フローチャート : 判断 910">
          <a:extLst>
            <a:ext uri="{FF2B5EF4-FFF2-40B4-BE49-F238E27FC236}">
              <a16:creationId xmlns:a16="http://schemas.microsoft.com/office/drawing/2014/main" xmlns="" id="{00000000-0008-0000-0600-00008F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912" name="直線コネクタ 911">
          <a:extLst>
            <a:ext uri="{FF2B5EF4-FFF2-40B4-BE49-F238E27FC236}">
              <a16:creationId xmlns:a16="http://schemas.microsoft.com/office/drawing/2014/main" xmlns="" id="{00000000-0008-0000-0600-000090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913" name="フローチャート : 判断 912">
          <a:extLst>
            <a:ext uri="{FF2B5EF4-FFF2-40B4-BE49-F238E27FC236}">
              <a16:creationId xmlns:a16="http://schemas.microsoft.com/office/drawing/2014/main" xmlns="" id="{00000000-0008-0000-0600-000091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915" name="直線コネクタ 914">
          <a:extLst>
            <a:ext uri="{FF2B5EF4-FFF2-40B4-BE49-F238E27FC236}">
              <a16:creationId xmlns:a16="http://schemas.microsoft.com/office/drawing/2014/main" xmlns="" id="{00000000-0008-0000-0600-000093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89</xdr:row>
      <xdr:rowOff>123189</xdr:rowOff>
    </xdr:from>
    <xdr:to>
      <xdr:col>29</xdr:col>
      <xdr:colOff>568325</xdr:colOff>
      <xdr:row>90</xdr:row>
      <xdr:rowOff>53339</xdr:rowOff>
    </xdr:to>
    <xdr:sp macro="" textlink="">
      <xdr:nvSpPr>
        <xdr:cNvPr id="916" name="フローチャート : 判断 915">
          <a:extLst>
            <a:ext uri="{FF2B5EF4-FFF2-40B4-BE49-F238E27FC236}">
              <a16:creationId xmlns:a16="http://schemas.microsoft.com/office/drawing/2014/main" xmlns="" id="{00000000-0008-0000-0600-00009403000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69866</xdr:rowOff>
    </xdr:from>
    <xdr:ext cx="313932"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18" name="直線コネクタ 917">
          <a:extLst>
            <a:ext uri="{FF2B5EF4-FFF2-40B4-BE49-F238E27FC236}">
              <a16:creationId xmlns:a16="http://schemas.microsoft.com/office/drawing/2014/main" xmlns="" id="{00000000-0008-0000-0600-000096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91</xdr:row>
      <xdr:rowOff>100330</xdr:rowOff>
    </xdr:from>
    <xdr:to>
      <xdr:col>28</xdr:col>
      <xdr:colOff>365125</xdr:colOff>
      <xdr:row>92</xdr:row>
      <xdr:rowOff>30480</xdr:rowOff>
    </xdr:to>
    <xdr:sp macro="" textlink="">
      <xdr:nvSpPr>
        <xdr:cNvPr id="919" name="フローチャート : 判断 918">
          <a:extLst>
            <a:ext uri="{FF2B5EF4-FFF2-40B4-BE49-F238E27FC236}">
              <a16:creationId xmlns:a16="http://schemas.microsoft.com/office/drawing/2014/main" xmlns="" id="{00000000-0008-0000-0600-000097030000}"/>
            </a:ext>
          </a:extLst>
        </xdr:cNvPr>
        <xdr:cNvSpPr/>
      </xdr:nvSpPr>
      <xdr:spPr>
        <a:xfrm>
          <a:off x="19494500" y="157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90</xdr:row>
      <xdr:rowOff>47007</xdr:rowOff>
    </xdr:from>
    <xdr:ext cx="313932"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19388333" y="15477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43180</xdr:rowOff>
    </xdr:from>
    <xdr:to>
      <xdr:col>27</xdr:col>
      <xdr:colOff>161925</xdr:colOff>
      <xdr:row>94</xdr:row>
      <xdr:rowOff>144780</xdr:rowOff>
    </xdr:to>
    <xdr:sp macro="" textlink="">
      <xdr:nvSpPr>
        <xdr:cNvPr id="921" name="フローチャート : 判断 920">
          <a:extLst>
            <a:ext uri="{FF2B5EF4-FFF2-40B4-BE49-F238E27FC236}">
              <a16:creationId xmlns:a16="http://schemas.microsoft.com/office/drawing/2014/main" xmlns="" id="{00000000-0008-0000-0600-000099030000}"/>
            </a:ext>
          </a:extLst>
        </xdr:cNvPr>
        <xdr:cNvSpPr/>
      </xdr:nvSpPr>
      <xdr:spPr>
        <a:xfrm>
          <a:off x="18605500" y="1615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92</xdr:row>
      <xdr:rowOff>161307</xdr:rowOff>
    </xdr:from>
    <xdr:ext cx="313932"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18499333" y="159347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28" name="円/楕円 927">
          <a:extLst>
            <a:ext uri="{FF2B5EF4-FFF2-40B4-BE49-F238E27FC236}">
              <a16:creationId xmlns:a16="http://schemas.microsoft.com/office/drawing/2014/main" xmlns="" id="{00000000-0008-0000-0600-0000A0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29" name="前年度繰上充用金該当値テキスト">
          <a:extLst>
            <a:ext uri="{FF2B5EF4-FFF2-40B4-BE49-F238E27FC236}">
              <a16:creationId xmlns:a16="http://schemas.microsoft.com/office/drawing/2014/main" xmlns="" id="{00000000-0008-0000-0600-0000A1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30" name="円/楕円 929">
          <a:extLst>
            <a:ext uri="{FF2B5EF4-FFF2-40B4-BE49-F238E27FC236}">
              <a16:creationId xmlns:a16="http://schemas.microsoft.com/office/drawing/2014/main" xmlns="" id="{00000000-0008-0000-0600-0000A2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32" name="円/楕円 931">
          <a:extLst>
            <a:ext uri="{FF2B5EF4-FFF2-40B4-BE49-F238E27FC236}">
              <a16:creationId xmlns:a16="http://schemas.microsoft.com/office/drawing/2014/main" xmlns="" id="{00000000-0008-0000-0600-0000A4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33" name="テキスト ボックス 932">
          <a:extLst>
            <a:ext uri="{FF2B5EF4-FFF2-40B4-BE49-F238E27FC236}">
              <a16:creationId xmlns:a16="http://schemas.microsoft.com/office/drawing/2014/main" xmlns="" id="{00000000-0008-0000-0600-0000A5030000}"/>
            </a:ext>
          </a:extLst>
        </xdr:cNvPr>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34" name="円/楕円 933">
          <a:extLst>
            <a:ext uri="{FF2B5EF4-FFF2-40B4-BE49-F238E27FC236}">
              <a16:creationId xmlns:a16="http://schemas.microsoft.com/office/drawing/2014/main" xmlns="" id="{00000000-0008-0000-0600-0000A6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35" name="テキスト ボックス 934">
          <a:extLst>
            <a:ext uri="{FF2B5EF4-FFF2-40B4-BE49-F238E27FC236}">
              <a16:creationId xmlns:a16="http://schemas.microsoft.com/office/drawing/2014/main" xmlns="" id="{00000000-0008-0000-0600-0000A7030000}"/>
            </a:ext>
          </a:extLst>
        </xdr:cNvPr>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36" name="円/楕円 935">
          <a:extLst>
            <a:ext uri="{FF2B5EF4-FFF2-40B4-BE49-F238E27FC236}">
              <a16:creationId xmlns:a16="http://schemas.microsoft.com/office/drawing/2014/main" xmlns="" id="{00000000-0008-0000-0600-0000A8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37" name="テキスト ボックス 936">
          <a:extLst>
            <a:ext uri="{FF2B5EF4-FFF2-40B4-BE49-F238E27FC236}">
              <a16:creationId xmlns:a16="http://schemas.microsoft.com/office/drawing/2014/main" xmlns="" id="{00000000-0008-0000-0600-0000A9030000}"/>
            </a:ext>
          </a:extLst>
        </xdr:cNvPr>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8" name="正方形/長方形 937">
          <a:extLst>
            <a:ext uri="{FF2B5EF4-FFF2-40B4-BE49-F238E27FC236}">
              <a16:creationId xmlns:a16="http://schemas.microsoft.com/office/drawing/2014/main" xmlns=""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9" name="正方形/長方形 938">
          <a:extLst>
            <a:ext uri="{FF2B5EF4-FFF2-40B4-BE49-F238E27FC236}">
              <a16:creationId xmlns:a16="http://schemas.microsoft.com/office/drawing/2014/main" xmlns=""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40" name="テキスト ボックス 939">
          <a:extLst>
            <a:ext uri="{FF2B5EF4-FFF2-40B4-BE49-F238E27FC236}">
              <a16:creationId xmlns:a16="http://schemas.microsoft.com/office/drawing/2014/main" xmlns=""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住民一人当たりの物件費は、平成２３年の台風１２号災害による災害ごみの処理経費等の影響で、平成２３年、２４年度は高くなっている。平成２５年度はごみ処理経費も減少したことから、住民一人当たりの物件費も減少したものの、近年、施設の老朽化によるクリーンセンター管理経費や各種予防接種委託料などが増加しており、物件費は増加傾向にある。</a:t>
          </a:r>
        </a:p>
        <a:p>
          <a:r>
            <a:rPr kumimoji="1" lang="ja-JP" altLang="en-US" sz="1300">
              <a:latin typeface="ＭＳ Ｐゴシック"/>
            </a:rPr>
            <a:t>　扶助費は国施策の経済・低所得高齢者対策として行われた臨時福祉給付金等の増により、住民一人当たり約１２０，０００円に増加した。本年度は特殊要因により増加したものの、近年やや減少・横ばい傾向ある生活保護者数は県内市町村の中でも多く、生活保護も含め扶助費の性質上、容易に削減することなどが難しいことから、今後も微増または横ばい傾向が予想される。</a:t>
          </a:r>
        </a:p>
        <a:p>
          <a:r>
            <a:rPr kumimoji="1" lang="ja-JP" altLang="en-US" sz="1300">
              <a:latin typeface="ＭＳ Ｐゴシック"/>
            </a:rPr>
            <a:t>　公債費は統合小学校建設や台風</a:t>
          </a:r>
          <a:r>
            <a:rPr kumimoji="1" lang="en-US" altLang="ja-JP" sz="1300">
              <a:latin typeface="ＭＳ Ｐゴシック"/>
            </a:rPr>
            <a:t>12</a:t>
          </a:r>
          <a:r>
            <a:rPr kumimoji="1" lang="ja-JP" altLang="en-US" sz="1300">
              <a:latin typeface="ＭＳ Ｐゴシック"/>
            </a:rPr>
            <a:t>号災害に伴う災害復旧事業などで借入れた過疎対策事業債や災害復旧事業債等の元金償還が開始となっていることなどを要因として近年増加傾向にあり、今後も大型事業に伴う公債費の増加が予想されることから、事業の優先順位付け等絞り込みを徹底し、国費等の財源確保を第一に、地方債を活用する際は財政措置の有利な地方債の活用を行うなど、公債費増加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和歌山県新宮市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29,860
29,663
255.23
19,554,742
18,818,784
621,364
9,438,486
26,432,997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15.9
87.2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123063</xdr:rowOff>
    </xdr:from>
    <xdr:to>
      <xdr:col>6</xdr:col>
      <xdr:colOff>510540</xdr:colOff>
      <xdr:row>39</xdr:row>
      <xdr:rowOff>36703</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095113"/>
          <a:ext cx="1270" cy="162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40530</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72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3,061</a:t>
          </a:r>
          <a:endParaRPr kumimoji="1" lang="ja-JP" altLang="en-US" sz="1000" b="1">
            <a:latin typeface="ＭＳ Ｐゴシック"/>
          </a:endParaRPr>
        </a:p>
      </xdr:txBody>
    </xdr:sp>
    <xdr:clientData/>
  </xdr:oneCellAnchor>
  <xdr:twoCellAnchor>
    <xdr:from>
      <xdr:col>6</xdr:col>
      <xdr:colOff>422275</xdr:colOff>
      <xdr:row>39</xdr:row>
      <xdr:rowOff>36703</xdr:rowOff>
    </xdr:from>
    <xdr:to>
      <xdr:col>6</xdr:col>
      <xdr:colOff>600075</xdr:colOff>
      <xdr:row>39</xdr:row>
      <xdr:rowOff>36703</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72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69740</xdr:rowOff>
    </xdr:from>
    <xdr:ext cx="534377"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487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15,881</a:t>
          </a:r>
          <a:endParaRPr kumimoji="1" lang="ja-JP" altLang="en-US" sz="1000" b="1">
            <a:latin typeface="ＭＳ Ｐゴシック"/>
          </a:endParaRPr>
        </a:p>
      </xdr:txBody>
    </xdr:sp>
    <xdr:clientData/>
  </xdr:oneCellAnchor>
  <xdr:twoCellAnchor>
    <xdr:from>
      <xdr:col>6</xdr:col>
      <xdr:colOff>422275</xdr:colOff>
      <xdr:row>29</xdr:row>
      <xdr:rowOff>123063</xdr:rowOff>
    </xdr:from>
    <xdr:to>
      <xdr:col>6</xdr:col>
      <xdr:colOff>600075</xdr:colOff>
      <xdr:row>29</xdr:row>
      <xdr:rowOff>123063</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09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129159</xdr:rowOff>
    </xdr:from>
    <xdr:to>
      <xdr:col>6</xdr:col>
      <xdr:colOff>511175</xdr:colOff>
      <xdr:row>37</xdr:row>
      <xdr:rowOff>2794</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3797300" y="6301359"/>
          <a:ext cx="838200"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51325</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6394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5,076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72898</xdr:rowOff>
    </xdr:from>
    <xdr:to>
      <xdr:col>6</xdr:col>
      <xdr:colOff>561975</xdr:colOff>
      <xdr:row>38</xdr:row>
      <xdr:rowOff>3048</xdr:rowOff>
    </xdr:to>
    <xdr:sp macro="" textlink="">
      <xdr:nvSpPr>
        <xdr:cNvPr id="63" name="フローチャート : 判断 62">
          <a:extLst>
            <a:ext uri="{FF2B5EF4-FFF2-40B4-BE49-F238E27FC236}">
              <a16:creationId xmlns:a16="http://schemas.microsoft.com/office/drawing/2014/main" xmlns="" id="{00000000-0008-0000-0700-00003F000000}"/>
            </a:ext>
          </a:extLst>
        </xdr:cNvPr>
        <xdr:cNvSpPr/>
      </xdr:nvSpPr>
      <xdr:spPr>
        <a:xfrm>
          <a:off x="45847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129159</xdr:rowOff>
    </xdr:from>
    <xdr:to>
      <xdr:col>5</xdr:col>
      <xdr:colOff>358775</xdr:colOff>
      <xdr:row>37</xdr:row>
      <xdr:rowOff>14859</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630135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46609</xdr:rowOff>
    </xdr:from>
    <xdr:to>
      <xdr:col>5</xdr:col>
      <xdr:colOff>409575</xdr:colOff>
      <xdr:row>37</xdr:row>
      <xdr:rowOff>148209</xdr:rowOff>
    </xdr:to>
    <xdr:sp macro="" textlink="">
      <xdr:nvSpPr>
        <xdr:cNvPr id="65" name="フローチャート : 判断 64">
          <a:extLst>
            <a:ext uri="{FF2B5EF4-FFF2-40B4-BE49-F238E27FC236}">
              <a16:creationId xmlns:a16="http://schemas.microsoft.com/office/drawing/2014/main" xmlns="" id="{00000000-0008-0000-0700-000041000000}"/>
            </a:ext>
          </a:extLst>
        </xdr:cNvPr>
        <xdr:cNvSpPr/>
      </xdr:nvSpPr>
      <xdr:spPr>
        <a:xfrm>
          <a:off x="3746500" y="639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139336</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7" y="648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5,283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14859</xdr:rowOff>
    </xdr:from>
    <xdr:to>
      <xdr:col>4</xdr:col>
      <xdr:colOff>155575</xdr:colOff>
      <xdr:row>37</xdr:row>
      <xdr:rowOff>28829</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flipV="1">
          <a:off x="2019300" y="6358509"/>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45212</xdr:rowOff>
    </xdr:from>
    <xdr:to>
      <xdr:col>4</xdr:col>
      <xdr:colOff>206375</xdr:colOff>
      <xdr:row>37</xdr:row>
      <xdr:rowOff>146812</xdr:rowOff>
    </xdr:to>
    <xdr:sp macro="" textlink="">
      <xdr:nvSpPr>
        <xdr:cNvPr id="68" name="フローチャート : 判断 67">
          <a:extLst>
            <a:ext uri="{FF2B5EF4-FFF2-40B4-BE49-F238E27FC236}">
              <a16:creationId xmlns:a16="http://schemas.microsoft.com/office/drawing/2014/main" xmlns="" id="{00000000-0008-0000-0700-000044000000}"/>
            </a:ext>
          </a:extLst>
        </xdr:cNvPr>
        <xdr:cNvSpPr/>
      </xdr:nvSpPr>
      <xdr:spPr>
        <a:xfrm>
          <a:off x="2857500" y="63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137939</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7" y="648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149098</xdr:rowOff>
    </xdr:from>
    <xdr:to>
      <xdr:col>2</xdr:col>
      <xdr:colOff>638175</xdr:colOff>
      <xdr:row>37</xdr:row>
      <xdr:rowOff>28829</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a:off x="1130300" y="6321298"/>
          <a:ext cx="889000" cy="5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54356</xdr:rowOff>
    </xdr:from>
    <xdr:to>
      <xdr:col>3</xdr:col>
      <xdr:colOff>3175</xdr:colOff>
      <xdr:row>37</xdr:row>
      <xdr:rowOff>155956</xdr:rowOff>
    </xdr:to>
    <xdr:sp macro="" textlink="">
      <xdr:nvSpPr>
        <xdr:cNvPr id="71" name="フローチャート : 判断 70">
          <a:extLst>
            <a:ext uri="{FF2B5EF4-FFF2-40B4-BE49-F238E27FC236}">
              <a16:creationId xmlns:a16="http://schemas.microsoft.com/office/drawing/2014/main" xmlns="" id="{00000000-0008-0000-0700-000047000000}"/>
            </a:ext>
          </a:extLst>
        </xdr:cNvPr>
        <xdr:cNvSpPr/>
      </xdr:nvSpPr>
      <xdr:spPr>
        <a:xfrm>
          <a:off x="1968500" y="63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147083</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7" y="649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29718</xdr:rowOff>
    </xdr:from>
    <xdr:to>
      <xdr:col>1</xdr:col>
      <xdr:colOff>485775</xdr:colOff>
      <xdr:row>37</xdr:row>
      <xdr:rowOff>131318</xdr:rowOff>
    </xdr:to>
    <xdr:sp macro="" textlink="">
      <xdr:nvSpPr>
        <xdr:cNvPr id="73" name="フローチャート : 判断 72">
          <a:extLst>
            <a:ext uri="{FF2B5EF4-FFF2-40B4-BE49-F238E27FC236}">
              <a16:creationId xmlns:a16="http://schemas.microsoft.com/office/drawing/2014/main" xmlns="" id="{00000000-0008-0000-0700-000049000000}"/>
            </a:ext>
          </a:extLst>
        </xdr:cNvPr>
        <xdr:cNvSpPr/>
      </xdr:nvSpPr>
      <xdr:spPr>
        <a:xfrm>
          <a:off x="1079500" y="637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122445</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7" y="646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123444</xdr:rowOff>
    </xdr:from>
    <xdr:to>
      <xdr:col>6</xdr:col>
      <xdr:colOff>561975</xdr:colOff>
      <xdr:row>37</xdr:row>
      <xdr:rowOff>53594</xdr:rowOff>
    </xdr:to>
    <xdr:sp macro="" textlink="">
      <xdr:nvSpPr>
        <xdr:cNvPr id="80" name="円/楕円 79">
          <a:extLst>
            <a:ext uri="{FF2B5EF4-FFF2-40B4-BE49-F238E27FC236}">
              <a16:creationId xmlns:a16="http://schemas.microsoft.com/office/drawing/2014/main" xmlns="" id="{00000000-0008-0000-0700-000050000000}"/>
            </a:ext>
          </a:extLst>
        </xdr:cNvPr>
        <xdr:cNvSpPr/>
      </xdr:nvSpPr>
      <xdr:spPr>
        <a:xfrm>
          <a:off x="4584700" y="629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146321</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614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78359</xdr:rowOff>
    </xdr:from>
    <xdr:to>
      <xdr:col>5</xdr:col>
      <xdr:colOff>409575</xdr:colOff>
      <xdr:row>37</xdr:row>
      <xdr:rowOff>8509</xdr:rowOff>
    </xdr:to>
    <xdr:sp macro="" textlink="">
      <xdr:nvSpPr>
        <xdr:cNvPr id="82" name="円/楕円 81">
          <a:extLst>
            <a:ext uri="{FF2B5EF4-FFF2-40B4-BE49-F238E27FC236}">
              <a16:creationId xmlns:a16="http://schemas.microsoft.com/office/drawing/2014/main" xmlns="" id="{00000000-0008-0000-0700-000052000000}"/>
            </a:ext>
          </a:extLst>
        </xdr:cNvPr>
        <xdr:cNvSpPr/>
      </xdr:nvSpPr>
      <xdr:spPr>
        <a:xfrm>
          <a:off x="3746500" y="625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25036</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7" y="602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135509</xdr:rowOff>
    </xdr:from>
    <xdr:to>
      <xdr:col>4</xdr:col>
      <xdr:colOff>206375</xdr:colOff>
      <xdr:row>37</xdr:row>
      <xdr:rowOff>65659</xdr:rowOff>
    </xdr:to>
    <xdr:sp macro="" textlink="">
      <xdr:nvSpPr>
        <xdr:cNvPr id="84" name="円/楕円 83">
          <a:extLst>
            <a:ext uri="{FF2B5EF4-FFF2-40B4-BE49-F238E27FC236}">
              <a16:creationId xmlns:a16="http://schemas.microsoft.com/office/drawing/2014/main" xmlns="" id="{00000000-0008-0000-0700-000054000000}"/>
            </a:ext>
          </a:extLst>
        </xdr:cNvPr>
        <xdr:cNvSpPr/>
      </xdr:nvSpPr>
      <xdr:spPr>
        <a:xfrm>
          <a:off x="2857500" y="630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82186</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7" y="608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149479</xdr:rowOff>
    </xdr:from>
    <xdr:to>
      <xdr:col>3</xdr:col>
      <xdr:colOff>3175</xdr:colOff>
      <xdr:row>37</xdr:row>
      <xdr:rowOff>79629</xdr:rowOff>
    </xdr:to>
    <xdr:sp macro="" textlink="">
      <xdr:nvSpPr>
        <xdr:cNvPr id="86" name="円/楕円 85">
          <a:extLst>
            <a:ext uri="{FF2B5EF4-FFF2-40B4-BE49-F238E27FC236}">
              <a16:creationId xmlns:a16="http://schemas.microsoft.com/office/drawing/2014/main" xmlns="" id="{00000000-0008-0000-0700-000056000000}"/>
            </a:ext>
          </a:extLst>
        </xdr:cNvPr>
        <xdr:cNvSpPr/>
      </xdr:nvSpPr>
      <xdr:spPr>
        <a:xfrm>
          <a:off x="1968500" y="632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96156</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7" y="609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98298</xdr:rowOff>
    </xdr:from>
    <xdr:to>
      <xdr:col>1</xdr:col>
      <xdr:colOff>485775</xdr:colOff>
      <xdr:row>37</xdr:row>
      <xdr:rowOff>28448</xdr:rowOff>
    </xdr:to>
    <xdr:sp macro="" textlink="">
      <xdr:nvSpPr>
        <xdr:cNvPr id="88" name="円/楕円 87">
          <a:extLst>
            <a:ext uri="{FF2B5EF4-FFF2-40B4-BE49-F238E27FC236}">
              <a16:creationId xmlns:a16="http://schemas.microsoft.com/office/drawing/2014/main" xmlns="" id="{00000000-0008-0000-0700-000058000000}"/>
            </a:ext>
          </a:extLst>
        </xdr:cNvPr>
        <xdr:cNvSpPr/>
      </xdr:nvSpPr>
      <xdr:spPr>
        <a:xfrm>
          <a:off x="1079500" y="627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44975</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7" y="604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a:extLst>
            <a:ext uri="{FF2B5EF4-FFF2-40B4-BE49-F238E27FC236}">
              <a16:creationId xmlns:a16="http://schemas.microsoft.com/office/drawing/2014/main" xmlns=""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107211</xdr:rowOff>
    </xdr:from>
    <xdr:to>
      <xdr:col>6</xdr:col>
      <xdr:colOff>510540</xdr:colOff>
      <xdr:row>57</xdr:row>
      <xdr:rowOff>126940</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flipV="1">
          <a:off x="4633595" y="8851161"/>
          <a:ext cx="1270" cy="10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130767</xdr:rowOff>
    </xdr:from>
    <xdr:ext cx="534377" cy="259045"/>
    <xdr:sp macro="" textlink="">
      <xdr:nvSpPr>
        <xdr:cNvPr id="112" name="総務費最小値テキスト">
          <a:extLst>
            <a:ext uri="{FF2B5EF4-FFF2-40B4-BE49-F238E27FC236}">
              <a16:creationId xmlns:a16="http://schemas.microsoft.com/office/drawing/2014/main" xmlns="" id="{00000000-0008-0000-0700-000070000000}"/>
            </a:ext>
          </a:extLst>
        </xdr:cNvPr>
        <xdr:cNvSpPr txBox="1"/>
      </xdr:nvSpPr>
      <xdr:spPr>
        <a:xfrm>
          <a:off x="4686300" y="990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40,291</a:t>
          </a:r>
          <a:endParaRPr kumimoji="1" lang="ja-JP" altLang="en-US" sz="1000" b="1">
            <a:latin typeface="ＭＳ Ｐゴシック"/>
          </a:endParaRPr>
        </a:p>
      </xdr:txBody>
    </xdr:sp>
    <xdr:clientData/>
  </xdr:oneCellAnchor>
  <xdr:twoCellAnchor>
    <xdr:from>
      <xdr:col>6</xdr:col>
      <xdr:colOff>422275</xdr:colOff>
      <xdr:row>57</xdr:row>
      <xdr:rowOff>126940</xdr:rowOff>
    </xdr:from>
    <xdr:to>
      <xdr:col>6</xdr:col>
      <xdr:colOff>600075</xdr:colOff>
      <xdr:row>57</xdr:row>
      <xdr:rowOff>126940</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a:off x="4546600" y="989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53888</xdr:rowOff>
    </xdr:from>
    <xdr:ext cx="599010" cy="259045"/>
    <xdr:sp macro="" textlink="">
      <xdr:nvSpPr>
        <xdr:cNvPr id="114" name="総務費最大値テキスト">
          <a:extLst>
            <a:ext uri="{FF2B5EF4-FFF2-40B4-BE49-F238E27FC236}">
              <a16:creationId xmlns:a16="http://schemas.microsoft.com/office/drawing/2014/main" xmlns="" id="{00000000-0008-0000-0700-000072000000}"/>
            </a:ext>
          </a:extLst>
        </xdr:cNvPr>
        <xdr:cNvSpPr txBox="1"/>
      </xdr:nvSpPr>
      <xdr:spPr>
        <a:xfrm>
          <a:off x="4686300" y="862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269,606</a:t>
          </a:r>
          <a:endParaRPr kumimoji="1" lang="ja-JP" altLang="en-US" sz="1000" b="1">
            <a:latin typeface="ＭＳ Ｐゴシック"/>
          </a:endParaRPr>
        </a:p>
      </xdr:txBody>
    </xdr:sp>
    <xdr:clientData/>
  </xdr:oneCellAnchor>
  <xdr:twoCellAnchor>
    <xdr:from>
      <xdr:col>6</xdr:col>
      <xdr:colOff>422275</xdr:colOff>
      <xdr:row>51</xdr:row>
      <xdr:rowOff>107211</xdr:rowOff>
    </xdr:from>
    <xdr:to>
      <xdr:col>6</xdr:col>
      <xdr:colOff>600075</xdr:colOff>
      <xdr:row>51</xdr:row>
      <xdr:rowOff>107211</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885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42490</xdr:rowOff>
    </xdr:from>
    <xdr:to>
      <xdr:col>6</xdr:col>
      <xdr:colOff>511175</xdr:colOff>
      <xdr:row>55</xdr:row>
      <xdr:rowOff>156749</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flipV="1">
          <a:off x="3797300" y="9472240"/>
          <a:ext cx="838200" cy="11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63770</xdr:rowOff>
    </xdr:from>
    <xdr:ext cx="534377" cy="259045"/>
    <xdr:sp macro="" textlink="">
      <xdr:nvSpPr>
        <xdr:cNvPr id="117" name="総務費平均値テキスト">
          <a:extLst>
            <a:ext uri="{FF2B5EF4-FFF2-40B4-BE49-F238E27FC236}">
              <a16:creationId xmlns:a16="http://schemas.microsoft.com/office/drawing/2014/main" xmlns="" id="{00000000-0008-0000-0700-000075000000}"/>
            </a:ext>
          </a:extLst>
        </xdr:cNvPr>
        <xdr:cNvSpPr txBox="1"/>
      </xdr:nvSpPr>
      <xdr:spPr>
        <a:xfrm>
          <a:off x="4686300" y="9664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75,778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85343</xdr:rowOff>
    </xdr:from>
    <xdr:to>
      <xdr:col>6</xdr:col>
      <xdr:colOff>561975</xdr:colOff>
      <xdr:row>57</xdr:row>
      <xdr:rowOff>15493</xdr:rowOff>
    </xdr:to>
    <xdr:sp macro="" textlink="">
      <xdr:nvSpPr>
        <xdr:cNvPr id="118" name="フローチャート : 判断 117">
          <a:extLst>
            <a:ext uri="{FF2B5EF4-FFF2-40B4-BE49-F238E27FC236}">
              <a16:creationId xmlns:a16="http://schemas.microsoft.com/office/drawing/2014/main" xmlns="" id="{00000000-0008-0000-0700-000076000000}"/>
            </a:ext>
          </a:extLst>
        </xdr:cNvPr>
        <xdr:cNvSpPr/>
      </xdr:nvSpPr>
      <xdr:spPr>
        <a:xfrm>
          <a:off x="4584700" y="968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156749</xdr:rowOff>
    </xdr:from>
    <xdr:to>
      <xdr:col>5</xdr:col>
      <xdr:colOff>358775</xdr:colOff>
      <xdr:row>56</xdr:row>
      <xdr:rowOff>39404</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flipV="1">
          <a:off x="2908300" y="9586499"/>
          <a:ext cx="889000" cy="5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120785</xdr:rowOff>
    </xdr:from>
    <xdr:to>
      <xdr:col>5</xdr:col>
      <xdr:colOff>409575</xdr:colOff>
      <xdr:row>57</xdr:row>
      <xdr:rowOff>50935</xdr:rowOff>
    </xdr:to>
    <xdr:sp macro="" textlink="">
      <xdr:nvSpPr>
        <xdr:cNvPr id="120" name="フローチャート : 判断 119">
          <a:extLst>
            <a:ext uri="{FF2B5EF4-FFF2-40B4-BE49-F238E27FC236}">
              <a16:creationId xmlns:a16="http://schemas.microsoft.com/office/drawing/2014/main" xmlns="" id="{00000000-0008-0000-0700-000078000000}"/>
            </a:ext>
          </a:extLst>
        </xdr:cNvPr>
        <xdr:cNvSpPr/>
      </xdr:nvSpPr>
      <xdr:spPr>
        <a:xfrm>
          <a:off x="3746500" y="972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42062</xdr:rowOff>
    </xdr:from>
    <xdr:ext cx="534377" cy="259045"/>
    <xdr:sp macro="" textlink="">
      <xdr:nvSpPr>
        <xdr:cNvPr id="121" name="テキスト ボックス 120">
          <a:extLst>
            <a:ext uri="{FF2B5EF4-FFF2-40B4-BE49-F238E27FC236}">
              <a16:creationId xmlns:a16="http://schemas.microsoft.com/office/drawing/2014/main" xmlns="" id="{00000000-0008-0000-0700-000079000000}"/>
            </a:ext>
          </a:extLst>
        </xdr:cNvPr>
        <xdr:cNvSpPr txBox="1"/>
      </xdr:nvSpPr>
      <xdr:spPr>
        <a:xfrm>
          <a:off x="3530111" y="981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68,026</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39404</xdr:rowOff>
    </xdr:from>
    <xdr:to>
      <xdr:col>4</xdr:col>
      <xdr:colOff>155575</xdr:colOff>
      <xdr:row>56</xdr:row>
      <xdr:rowOff>158280</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flipV="1">
          <a:off x="2019300" y="9640604"/>
          <a:ext cx="889000" cy="11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a:extLst>
            <a:ext uri="{FF2B5EF4-FFF2-40B4-BE49-F238E27FC236}">
              <a16:creationId xmlns:a16="http://schemas.microsoft.com/office/drawing/2014/main" xmlns="" id="{00000000-0008-0000-0700-00007B000000}"/>
            </a:ext>
          </a:extLst>
        </xdr:cNvPr>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114373</xdr:rowOff>
    </xdr:from>
    <xdr:ext cx="534377" cy="259045"/>
    <xdr:sp macro="" textlink="">
      <xdr:nvSpPr>
        <xdr:cNvPr id="124" name="テキスト ボックス 123">
          <a:extLst>
            <a:ext uri="{FF2B5EF4-FFF2-40B4-BE49-F238E27FC236}">
              <a16:creationId xmlns:a16="http://schemas.microsoft.com/office/drawing/2014/main" xmlns="" id="{00000000-0008-0000-0700-00007C000000}"/>
            </a:ext>
          </a:extLst>
        </xdr:cNvPr>
        <xdr:cNvSpPr txBox="1"/>
      </xdr:nvSpPr>
      <xdr:spPr>
        <a:xfrm>
          <a:off x="2641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82641</xdr:rowOff>
    </xdr:from>
    <xdr:to>
      <xdr:col>2</xdr:col>
      <xdr:colOff>638175</xdr:colOff>
      <xdr:row>56</xdr:row>
      <xdr:rowOff>158280</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a:off x="1130300" y="9169491"/>
          <a:ext cx="889000" cy="58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a:extLst>
            <a:ext uri="{FF2B5EF4-FFF2-40B4-BE49-F238E27FC236}">
              <a16:creationId xmlns:a16="http://schemas.microsoft.com/office/drawing/2014/main" xmlns="" id="{00000000-0008-0000-0700-00007E000000}"/>
            </a:ext>
          </a:extLst>
        </xdr:cNvPr>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169706</xdr:rowOff>
    </xdr:from>
    <xdr:ext cx="534377"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1752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a:extLst>
            <a:ext uri="{FF2B5EF4-FFF2-40B4-BE49-F238E27FC236}">
              <a16:creationId xmlns:a16="http://schemas.microsoft.com/office/drawing/2014/main" xmlns="" id="{00000000-0008-0000-0700-000080000000}"/>
            </a:ext>
          </a:extLst>
        </xdr:cNvPr>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20066</xdr:rowOff>
    </xdr:from>
    <xdr:ext cx="599010"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830794" y="9621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163140</xdr:rowOff>
    </xdr:from>
    <xdr:to>
      <xdr:col>6</xdr:col>
      <xdr:colOff>561975</xdr:colOff>
      <xdr:row>55</xdr:row>
      <xdr:rowOff>93290</xdr:rowOff>
    </xdr:to>
    <xdr:sp macro="" textlink="">
      <xdr:nvSpPr>
        <xdr:cNvPr id="135" name="円/楕円 134">
          <a:extLst>
            <a:ext uri="{FF2B5EF4-FFF2-40B4-BE49-F238E27FC236}">
              <a16:creationId xmlns:a16="http://schemas.microsoft.com/office/drawing/2014/main" xmlns="" id="{00000000-0008-0000-0700-000087000000}"/>
            </a:ext>
          </a:extLst>
        </xdr:cNvPr>
        <xdr:cNvSpPr/>
      </xdr:nvSpPr>
      <xdr:spPr>
        <a:xfrm>
          <a:off x="4584700" y="942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14567</xdr:rowOff>
    </xdr:from>
    <xdr:ext cx="599010" cy="259045"/>
    <xdr:sp macro="" textlink="">
      <xdr:nvSpPr>
        <xdr:cNvPr id="136" name="総務費該当値テキスト">
          <a:extLst>
            <a:ext uri="{FF2B5EF4-FFF2-40B4-BE49-F238E27FC236}">
              <a16:creationId xmlns:a16="http://schemas.microsoft.com/office/drawing/2014/main" xmlns="" id="{00000000-0008-0000-0700-000088000000}"/>
            </a:ext>
          </a:extLst>
        </xdr:cNvPr>
        <xdr:cNvSpPr txBox="1"/>
      </xdr:nvSpPr>
      <xdr:spPr>
        <a:xfrm>
          <a:off x="4686300" y="9272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133,762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105949</xdr:rowOff>
    </xdr:from>
    <xdr:to>
      <xdr:col>5</xdr:col>
      <xdr:colOff>409575</xdr:colOff>
      <xdr:row>56</xdr:row>
      <xdr:rowOff>36099</xdr:rowOff>
    </xdr:to>
    <xdr:sp macro="" textlink="">
      <xdr:nvSpPr>
        <xdr:cNvPr id="137" name="円/楕円 136">
          <a:extLst>
            <a:ext uri="{FF2B5EF4-FFF2-40B4-BE49-F238E27FC236}">
              <a16:creationId xmlns:a16="http://schemas.microsoft.com/office/drawing/2014/main" xmlns="" id="{00000000-0008-0000-0700-000089000000}"/>
            </a:ext>
          </a:extLst>
        </xdr:cNvPr>
        <xdr:cNvSpPr/>
      </xdr:nvSpPr>
      <xdr:spPr>
        <a:xfrm>
          <a:off x="3746500" y="953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52626</xdr:rowOff>
    </xdr:from>
    <xdr:ext cx="59901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3497794" y="9310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108,771</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160054</xdr:rowOff>
    </xdr:from>
    <xdr:to>
      <xdr:col>4</xdr:col>
      <xdr:colOff>206375</xdr:colOff>
      <xdr:row>56</xdr:row>
      <xdr:rowOff>90204</xdr:rowOff>
    </xdr:to>
    <xdr:sp macro="" textlink="">
      <xdr:nvSpPr>
        <xdr:cNvPr id="139" name="円/楕円 138">
          <a:extLst>
            <a:ext uri="{FF2B5EF4-FFF2-40B4-BE49-F238E27FC236}">
              <a16:creationId xmlns:a16="http://schemas.microsoft.com/office/drawing/2014/main" xmlns="" id="{00000000-0008-0000-0700-00008B000000}"/>
            </a:ext>
          </a:extLst>
        </xdr:cNvPr>
        <xdr:cNvSpPr/>
      </xdr:nvSpPr>
      <xdr:spPr>
        <a:xfrm>
          <a:off x="2857500" y="958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106731</xdr:rowOff>
    </xdr:from>
    <xdr:ext cx="534377"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2641111" y="936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96,937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107480</xdr:rowOff>
    </xdr:from>
    <xdr:to>
      <xdr:col>3</xdr:col>
      <xdr:colOff>3175</xdr:colOff>
      <xdr:row>57</xdr:row>
      <xdr:rowOff>37630</xdr:rowOff>
    </xdr:to>
    <xdr:sp macro="" textlink="">
      <xdr:nvSpPr>
        <xdr:cNvPr id="141" name="円/楕円 140">
          <a:extLst>
            <a:ext uri="{FF2B5EF4-FFF2-40B4-BE49-F238E27FC236}">
              <a16:creationId xmlns:a16="http://schemas.microsoft.com/office/drawing/2014/main" xmlns="" id="{00000000-0008-0000-0700-00008D000000}"/>
            </a:ext>
          </a:extLst>
        </xdr:cNvPr>
        <xdr:cNvSpPr/>
      </xdr:nvSpPr>
      <xdr:spPr>
        <a:xfrm>
          <a:off x="1968500" y="970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28757</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1752111" y="980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70,936</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31841</xdr:rowOff>
    </xdr:from>
    <xdr:to>
      <xdr:col>1</xdr:col>
      <xdr:colOff>485775</xdr:colOff>
      <xdr:row>53</xdr:row>
      <xdr:rowOff>133441</xdr:rowOff>
    </xdr:to>
    <xdr:sp macro="" textlink="">
      <xdr:nvSpPr>
        <xdr:cNvPr id="143" name="円/楕円 142">
          <a:extLst>
            <a:ext uri="{FF2B5EF4-FFF2-40B4-BE49-F238E27FC236}">
              <a16:creationId xmlns:a16="http://schemas.microsoft.com/office/drawing/2014/main" xmlns="" id="{00000000-0008-0000-0700-00008F000000}"/>
            </a:ext>
          </a:extLst>
        </xdr:cNvPr>
        <xdr:cNvSpPr/>
      </xdr:nvSpPr>
      <xdr:spPr>
        <a:xfrm>
          <a:off x="1079500" y="911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51</xdr:row>
      <xdr:rowOff>149968</xdr:rowOff>
    </xdr:from>
    <xdr:ext cx="599010"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830794" y="889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199,980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a:extLst>
            <a:ext uri="{FF2B5EF4-FFF2-40B4-BE49-F238E27FC236}">
              <a16:creationId xmlns:a16="http://schemas.microsoft.com/office/drawing/2014/main" xmlns=""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a:extLst>
            <a:ext uri="{FF2B5EF4-FFF2-40B4-BE49-F238E27FC236}">
              <a16:creationId xmlns:a16="http://schemas.microsoft.com/office/drawing/2014/main" xmlns=""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a:extLst>
            <a:ext uri="{FF2B5EF4-FFF2-40B4-BE49-F238E27FC236}">
              <a16:creationId xmlns:a16="http://schemas.microsoft.com/office/drawing/2014/main" xmlns=""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a:extLst>
            <a:ext uri="{FF2B5EF4-FFF2-40B4-BE49-F238E27FC236}">
              <a16:creationId xmlns:a16="http://schemas.microsoft.com/office/drawing/2014/main" xmlns=""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107787</xdr:rowOff>
    </xdr:from>
    <xdr:to>
      <xdr:col>6</xdr:col>
      <xdr:colOff>510540</xdr:colOff>
      <xdr:row>77</xdr:row>
      <xdr:rowOff>157201</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flipV="1">
          <a:off x="4633595" y="12280737"/>
          <a:ext cx="1270" cy="1078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161028</xdr:rowOff>
    </xdr:from>
    <xdr:ext cx="599010" cy="259045"/>
    <xdr:sp macro="" textlink="">
      <xdr:nvSpPr>
        <xdr:cNvPr id="168" name="民生費最小値テキスト">
          <a:extLst>
            <a:ext uri="{FF2B5EF4-FFF2-40B4-BE49-F238E27FC236}">
              <a16:creationId xmlns:a16="http://schemas.microsoft.com/office/drawing/2014/main" xmlns="" id="{00000000-0008-0000-0700-0000A8000000}"/>
            </a:ext>
          </a:extLst>
        </xdr:cNvPr>
        <xdr:cNvSpPr txBox="1"/>
      </xdr:nvSpPr>
      <xdr:spPr>
        <a:xfrm>
          <a:off x="4686300" y="1336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133,672</a:t>
          </a:r>
          <a:endParaRPr kumimoji="1" lang="ja-JP" altLang="en-US" sz="1000" b="1">
            <a:latin typeface="ＭＳ Ｐゴシック"/>
          </a:endParaRPr>
        </a:p>
      </xdr:txBody>
    </xdr:sp>
    <xdr:clientData/>
  </xdr:oneCellAnchor>
  <xdr:twoCellAnchor>
    <xdr:from>
      <xdr:col>6</xdr:col>
      <xdr:colOff>422275</xdr:colOff>
      <xdr:row>77</xdr:row>
      <xdr:rowOff>157201</xdr:rowOff>
    </xdr:from>
    <xdr:to>
      <xdr:col>6</xdr:col>
      <xdr:colOff>600075</xdr:colOff>
      <xdr:row>77</xdr:row>
      <xdr:rowOff>157201</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4546600" y="1335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54464</xdr:rowOff>
    </xdr:from>
    <xdr:ext cx="599010" cy="259045"/>
    <xdr:sp macro="" textlink="">
      <xdr:nvSpPr>
        <xdr:cNvPr id="170" name="民生費最大値テキスト">
          <a:extLst>
            <a:ext uri="{FF2B5EF4-FFF2-40B4-BE49-F238E27FC236}">
              <a16:creationId xmlns:a16="http://schemas.microsoft.com/office/drawing/2014/main" xmlns="" id="{00000000-0008-0000-0700-0000AA000000}"/>
            </a:ext>
          </a:extLst>
        </xdr:cNvPr>
        <xdr:cNvSpPr txBox="1"/>
      </xdr:nvSpPr>
      <xdr:spPr>
        <a:xfrm>
          <a:off x="4686300" y="1205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369,480</a:t>
          </a:r>
          <a:endParaRPr kumimoji="1" lang="ja-JP" altLang="en-US" sz="1000" b="1">
            <a:latin typeface="ＭＳ Ｐゴシック"/>
          </a:endParaRPr>
        </a:p>
      </xdr:txBody>
    </xdr:sp>
    <xdr:clientData/>
  </xdr:oneCellAnchor>
  <xdr:twoCellAnchor>
    <xdr:from>
      <xdr:col>6</xdr:col>
      <xdr:colOff>422275</xdr:colOff>
      <xdr:row>71</xdr:row>
      <xdr:rowOff>107787</xdr:rowOff>
    </xdr:from>
    <xdr:to>
      <xdr:col>6</xdr:col>
      <xdr:colOff>600075</xdr:colOff>
      <xdr:row>71</xdr:row>
      <xdr:rowOff>107787</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4546600" y="1228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30077</xdr:rowOff>
    </xdr:from>
    <xdr:to>
      <xdr:col>6</xdr:col>
      <xdr:colOff>511175</xdr:colOff>
      <xdr:row>76</xdr:row>
      <xdr:rowOff>49617</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a:off x="3797300" y="13060277"/>
          <a:ext cx="838200" cy="1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5504</xdr:rowOff>
    </xdr:from>
    <xdr:ext cx="599010" cy="259045"/>
    <xdr:sp macro="" textlink="">
      <xdr:nvSpPr>
        <xdr:cNvPr id="173" name="民生費平均値テキスト">
          <a:extLst>
            <a:ext uri="{FF2B5EF4-FFF2-40B4-BE49-F238E27FC236}">
              <a16:creationId xmlns:a16="http://schemas.microsoft.com/office/drawing/2014/main" xmlns="" id="{00000000-0008-0000-0700-0000AD000000}"/>
            </a:ext>
          </a:extLst>
        </xdr:cNvPr>
        <xdr:cNvSpPr txBox="1"/>
      </xdr:nvSpPr>
      <xdr:spPr>
        <a:xfrm>
          <a:off x="4686300" y="13035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188,522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27077</xdr:rowOff>
    </xdr:from>
    <xdr:to>
      <xdr:col>6</xdr:col>
      <xdr:colOff>561975</xdr:colOff>
      <xdr:row>76</xdr:row>
      <xdr:rowOff>128677</xdr:rowOff>
    </xdr:to>
    <xdr:sp macro="" textlink="">
      <xdr:nvSpPr>
        <xdr:cNvPr id="174" name="フローチャート : 判断 173">
          <a:extLst>
            <a:ext uri="{FF2B5EF4-FFF2-40B4-BE49-F238E27FC236}">
              <a16:creationId xmlns:a16="http://schemas.microsoft.com/office/drawing/2014/main" xmlns="" id="{00000000-0008-0000-0700-0000AE000000}"/>
            </a:ext>
          </a:extLst>
        </xdr:cNvPr>
        <xdr:cNvSpPr/>
      </xdr:nvSpPr>
      <xdr:spPr>
        <a:xfrm>
          <a:off x="45847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30077</xdr:rowOff>
    </xdr:from>
    <xdr:to>
      <xdr:col>5</xdr:col>
      <xdr:colOff>358775</xdr:colOff>
      <xdr:row>76</xdr:row>
      <xdr:rowOff>62173</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flipV="1">
          <a:off x="2908300" y="13060277"/>
          <a:ext cx="889000" cy="3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87153</xdr:rowOff>
    </xdr:from>
    <xdr:to>
      <xdr:col>5</xdr:col>
      <xdr:colOff>409575</xdr:colOff>
      <xdr:row>77</xdr:row>
      <xdr:rowOff>17303</xdr:rowOff>
    </xdr:to>
    <xdr:sp macro="" textlink="">
      <xdr:nvSpPr>
        <xdr:cNvPr id="176" name="フローチャート : 判断 175">
          <a:extLst>
            <a:ext uri="{FF2B5EF4-FFF2-40B4-BE49-F238E27FC236}">
              <a16:creationId xmlns:a16="http://schemas.microsoft.com/office/drawing/2014/main" xmlns="" id="{00000000-0008-0000-0700-0000B0000000}"/>
            </a:ext>
          </a:extLst>
        </xdr:cNvPr>
        <xdr:cNvSpPr/>
      </xdr:nvSpPr>
      <xdr:spPr>
        <a:xfrm>
          <a:off x="3746500" y="131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8430</xdr:rowOff>
    </xdr:from>
    <xdr:ext cx="599010" cy="259045"/>
    <xdr:sp macro="" textlink="">
      <xdr:nvSpPr>
        <xdr:cNvPr id="177" name="テキスト ボックス 176">
          <a:extLst>
            <a:ext uri="{FF2B5EF4-FFF2-40B4-BE49-F238E27FC236}">
              <a16:creationId xmlns:a16="http://schemas.microsoft.com/office/drawing/2014/main" xmlns="" id="{00000000-0008-0000-0700-0000B1000000}"/>
            </a:ext>
          </a:extLst>
        </xdr:cNvPr>
        <xdr:cNvSpPr txBox="1"/>
      </xdr:nvSpPr>
      <xdr:spPr>
        <a:xfrm>
          <a:off x="3497794" y="1321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175,382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62173</xdr:rowOff>
    </xdr:from>
    <xdr:to>
      <xdr:col>4</xdr:col>
      <xdr:colOff>155575</xdr:colOff>
      <xdr:row>76</xdr:row>
      <xdr:rowOff>66872</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2019300" y="13092373"/>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a:extLst>
            <a:ext uri="{FF2B5EF4-FFF2-40B4-BE49-F238E27FC236}">
              <a16:creationId xmlns:a16="http://schemas.microsoft.com/office/drawing/2014/main" xmlns="" id="{00000000-0008-0000-0700-0000B3000000}"/>
            </a:ext>
          </a:extLst>
        </xdr:cNvPr>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74341</xdr:rowOff>
    </xdr:from>
    <xdr:ext cx="599010" cy="259045"/>
    <xdr:sp macro="" textlink="">
      <xdr:nvSpPr>
        <xdr:cNvPr id="180" name="テキスト ボックス 179">
          <a:extLst>
            <a:ext uri="{FF2B5EF4-FFF2-40B4-BE49-F238E27FC236}">
              <a16:creationId xmlns:a16="http://schemas.microsoft.com/office/drawing/2014/main" xmlns="" id="{00000000-0008-0000-0700-0000B4000000}"/>
            </a:ext>
          </a:extLst>
        </xdr:cNvPr>
        <xdr:cNvSpPr txBox="1"/>
      </xdr:nvSpPr>
      <xdr:spPr>
        <a:xfrm>
          <a:off x="2608794"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66872</xdr:rowOff>
    </xdr:from>
    <xdr:to>
      <xdr:col>2</xdr:col>
      <xdr:colOff>638175</xdr:colOff>
      <xdr:row>76</xdr:row>
      <xdr:rowOff>124352</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1130300" y="13097072"/>
          <a:ext cx="889000" cy="5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a:extLst>
            <a:ext uri="{FF2B5EF4-FFF2-40B4-BE49-F238E27FC236}">
              <a16:creationId xmlns:a16="http://schemas.microsoft.com/office/drawing/2014/main" xmlns="" id="{00000000-0008-0000-0700-0000B6000000}"/>
            </a:ext>
          </a:extLst>
        </xdr:cNvPr>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90603</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1719794" y="1329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a:extLst>
            <a:ext uri="{FF2B5EF4-FFF2-40B4-BE49-F238E27FC236}">
              <a16:creationId xmlns:a16="http://schemas.microsoft.com/office/drawing/2014/main" xmlns="" id="{00000000-0008-0000-0700-0000B8000000}"/>
            </a:ext>
          </a:extLst>
        </xdr:cNvPr>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102695</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830794" y="1330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170267</xdr:rowOff>
    </xdr:from>
    <xdr:to>
      <xdr:col>6</xdr:col>
      <xdr:colOff>561975</xdr:colOff>
      <xdr:row>76</xdr:row>
      <xdr:rowOff>100417</xdr:rowOff>
    </xdr:to>
    <xdr:sp macro="" textlink="">
      <xdr:nvSpPr>
        <xdr:cNvPr id="191" name="円/楕円 190">
          <a:extLst>
            <a:ext uri="{FF2B5EF4-FFF2-40B4-BE49-F238E27FC236}">
              <a16:creationId xmlns:a16="http://schemas.microsoft.com/office/drawing/2014/main" xmlns="" id="{00000000-0008-0000-0700-0000BF000000}"/>
            </a:ext>
          </a:extLst>
        </xdr:cNvPr>
        <xdr:cNvSpPr/>
      </xdr:nvSpPr>
      <xdr:spPr>
        <a:xfrm>
          <a:off x="4584700" y="1302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21695</xdr:rowOff>
    </xdr:from>
    <xdr:ext cx="599010" cy="259045"/>
    <xdr:sp macro="" textlink="">
      <xdr:nvSpPr>
        <xdr:cNvPr id="192" name="民生費該当値テキスト">
          <a:extLst>
            <a:ext uri="{FF2B5EF4-FFF2-40B4-BE49-F238E27FC236}">
              <a16:creationId xmlns:a16="http://schemas.microsoft.com/office/drawing/2014/main" xmlns="" id="{00000000-0008-0000-0700-0000C0000000}"/>
            </a:ext>
          </a:extLst>
        </xdr:cNvPr>
        <xdr:cNvSpPr txBox="1"/>
      </xdr:nvSpPr>
      <xdr:spPr>
        <a:xfrm>
          <a:off x="4686300" y="12880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194,703</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150727</xdr:rowOff>
    </xdr:from>
    <xdr:to>
      <xdr:col>5</xdr:col>
      <xdr:colOff>409575</xdr:colOff>
      <xdr:row>76</xdr:row>
      <xdr:rowOff>80877</xdr:rowOff>
    </xdr:to>
    <xdr:sp macro="" textlink="">
      <xdr:nvSpPr>
        <xdr:cNvPr id="193" name="円/楕円 192">
          <a:extLst>
            <a:ext uri="{FF2B5EF4-FFF2-40B4-BE49-F238E27FC236}">
              <a16:creationId xmlns:a16="http://schemas.microsoft.com/office/drawing/2014/main" xmlns="" id="{00000000-0008-0000-0700-0000C1000000}"/>
            </a:ext>
          </a:extLst>
        </xdr:cNvPr>
        <xdr:cNvSpPr/>
      </xdr:nvSpPr>
      <xdr:spPr>
        <a:xfrm>
          <a:off x="3746500" y="1300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97404</xdr:rowOff>
    </xdr:from>
    <xdr:ext cx="59901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3497794" y="12784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198,977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11373</xdr:rowOff>
    </xdr:from>
    <xdr:to>
      <xdr:col>4</xdr:col>
      <xdr:colOff>206375</xdr:colOff>
      <xdr:row>76</xdr:row>
      <xdr:rowOff>112973</xdr:rowOff>
    </xdr:to>
    <xdr:sp macro="" textlink="">
      <xdr:nvSpPr>
        <xdr:cNvPr id="195" name="円/楕円 194">
          <a:extLst>
            <a:ext uri="{FF2B5EF4-FFF2-40B4-BE49-F238E27FC236}">
              <a16:creationId xmlns:a16="http://schemas.microsoft.com/office/drawing/2014/main" xmlns="" id="{00000000-0008-0000-0700-0000C3000000}"/>
            </a:ext>
          </a:extLst>
        </xdr:cNvPr>
        <xdr:cNvSpPr/>
      </xdr:nvSpPr>
      <xdr:spPr>
        <a:xfrm>
          <a:off x="2857500" y="1304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129500</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2608794" y="128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191,957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16072</xdr:rowOff>
    </xdr:from>
    <xdr:to>
      <xdr:col>3</xdr:col>
      <xdr:colOff>3175</xdr:colOff>
      <xdr:row>76</xdr:row>
      <xdr:rowOff>117672</xdr:rowOff>
    </xdr:to>
    <xdr:sp macro="" textlink="">
      <xdr:nvSpPr>
        <xdr:cNvPr id="197" name="円/楕円 196">
          <a:extLst>
            <a:ext uri="{FF2B5EF4-FFF2-40B4-BE49-F238E27FC236}">
              <a16:creationId xmlns:a16="http://schemas.microsoft.com/office/drawing/2014/main" xmlns="" id="{00000000-0008-0000-0700-0000C5000000}"/>
            </a:ext>
          </a:extLst>
        </xdr:cNvPr>
        <xdr:cNvSpPr/>
      </xdr:nvSpPr>
      <xdr:spPr>
        <a:xfrm>
          <a:off x="1968500" y="130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134200</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1719794" y="12821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190,929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73552</xdr:rowOff>
    </xdr:from>
    <xdr:to>
      <xdr:col>1</xdr:col>
      <xdr:colOff>485775</xdr:colOff>
      <xdr:row>77</xdr:row>
      <xdr:rowOff>3702</xdr:rowOff>
    </xdr:to>
    <xdr:sp macro="" textlink="">
      <xdr:nvSpPr>
        <xdr:cNvPr id="199" name="円/楕円 198">
          <a:extLst>
            <a:ext uri="{FF2B5EF4-FFF2-40B4-BE49-F238E27FC236}">
              <a16:creationId xmlns:a16="http://schemas.microsoft.com/office/drawing/2014/main" xmlns="" id="{00000000-0008-0000-0700-0000C7000000}"/>
            </a:ext>
          </a:extLst>
        </xdr:cNvPr>
        <xdr:cNvSpPr/>
      </xdr:nvSpPr>
      <xdr:spPr>
        <a:xfrm>
          <a:off x="1079500" y="1310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20229</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830794" y="12878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a:extLst>
            <a:ext uri="{FF2B5EF4-FFF2-40B4-BE49-F238E27FC236}">
              <a16:creationId xmlns:a16="http://schemas.microsoft.com/office/drawing/2014/main" xmlns=""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a:extLst>
            <a:ext uri="{FF2B5EF4-FFF2-40B4-BE49-F238E27FC236}">
              <a16:creationId xmlns:a16="http://schemas.microsoft.com/office/drawing/2014/main" xmlns=""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a:extLst>
            <a:ext uri="{FF2B5EF4-FFF2-40B4-BE49-F238E27FC236}">
              <a16:creationId xmlns:a16="http://schemas.microsoft.com/office/drawing/2014/main" xmlns=""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a:extLst>
            <a:ext uri="{FF2B5EF4-FFF2-40B4-BE49-F238E27FC236}">
              <a16:creationId xmlns:a16="http://schemas.microsoft.com/office/drawing/2014/main" xmlns=""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a:extLst>
            <a:ext uri="{FF2B5EF4-FFF2-40B4-BE49-F238E27FC236}">
              <a16:creationId xmlns:a16="http://schemas.microsoft.com/office/drawing/2014/main" xmlns="" id="{00000000-0008-0000-07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xmlns="" id="{00000000-0008-0000-07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a:extLst>
            <a:ext uri="{FF2B5EF4-FFF2-40B4-BE49-F238E27FC236}">
              <a16:creationId xmlns:a16="http://schemas.microsoft.com/office/drawing/2014/main" xmlns=""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153972</xdr:rowOff>
    </xdr:from>
    <xdr:to>
      <xdr:col>6</xdr:col>
      <xdr:colOff>510540</xdr:colOff>
      <xdr:row>98</xdr:row>
      <xdr:rowOff>33257</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flipV="1">
          <a:off x="4633595" y="15413022"/>
          <a:ext cx="1270" cy="142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37084</xdr:rowOff>
    </xdr:from>
    <xdr:ext cx="534377" cy="259045"/>
    <xdr:sp macro="" textlink="">
      <xdr:nvSpPr>
        <xdr:cNvPr id="225" name="衛生費最小値テキスト">
          <a:extLst>
            <a:ext uri="{FF2B5EF4-FFF2-40B4-BE49-F238E27FC236}">
              <a16:creationId xmlns:a16="http://schemas.microsoft.com/office/drawing/2014/main" xmlns="" id="{00000000-0008-0000-0700-0000E1000000}"/>
            </a:ext>
          </a:extLst>
        </xdr:cNvPr>
        <xdr:cNvSpPr txBox="1"/>
      </xdr:nvSpPr>
      <xdr:spPr>
        <a:xfrm>
          <a:off x="4686300" y="1683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23,969</a:t>
          </a:r>
          <a:endParaRPr kumimoji="1" lang="ja-JP" altLang="en-US" sz="1000" b="1">
            <a:latin typeface="ＭＳ Ｐゴシック"/>
          </a:endParaRPr>
        </a:p>
      </xdr:txBody>
    </xdr:sp>
    <xdr:clientData/>
  </xdr:oneCellAnchor>
  <xdr:twoCellAnchor>
    <xdr:from>
      <xdr:col>6</xdr:col>
      <xdr:colOff>422275</xdr:colOff>
      <xdr:row>98</xdr:row>
      <xdr:rowOff>33257</xdr:rowOff>
    </xdr:from>
    <xdr:to>
      <xdr:col>6</xdr:col>
      <xdr:colOff>600075</xdr:colOff>
      <xdr:row>98</xdr:row>
      <xdr:rowOff>33257</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4546600" y="1683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100649</xdr:rowOff>
    </xdr:from>
    <xdr:ext cx="599010" cy="259045"/>
    <xdr:sp macro="" textlink="">
      <xdr:nvSpPr>
        <xdr:cNvPr id="227" name="衛生費最大値テキスト">
          <a:extLst>
            <a:ext uri="{FF2B5EF4-FFF2-40B4-BE49-F238E27FC236}">
              <a16:creationId xmlns:a16="http://schemas.microsoft.com/office/drawing/2014/main" xmlns="" id="{00000000-0008-0000-0700-0000E3000000}"/>
            </a:ext>
          </a:extLst>
        </xdr:cNvPr>
        <xdr:cNvSpPr txBox="1"/>
      </xdr:nvSpPr>
      <xdr:spPr>
        <a:xfrm>
          <a:off x="4686300" y="1518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210,627</a:t>
          </a:r>
          <a:endParaRPr kumimoji="1" lang="ja-JP" altLang="en-US" sz="1000" b="1">
            <a:latin typeface="ＭＳ Ｐゴシック"/>
          </a:endParaRPr>
        </a:p>
      </xdr:txBody>
    </xdr:sp>
    <xdr:clientData/>
  </xdr:oneCellAnchor>
  <xdr:twoCellAnchor>
    <xdr:from>
      <xdr:col>6</xdr:col>
      <xdr:colOff>422275</xdr:colOff>
      <xdr:row>89</xdr:row>
      <xdr:rowOff>153972</xdr:rowOff>
    </xdr:from>
    <xdr:to>
      <xdr:col>6</xdr:col>
      <xdr:colOff>600075</xdr:colOff>
      <xdr:row>89</xdr:row>
      <xdr:rowOff>153972</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4546600" y="1541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61252</xdr:rowOff>
    </xdr:from>
    <xdr:to>
      <xdr:col>6</xdr:col>
      <xdr:colOff>511175</xdr:colOff>
      <xdr:row>95</xdr:row>
      <xdr:rowOff>101349</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flipV="1">
          <a:off x="3797300" y="16349002"/>
          <a:ext cx="838200" cy="4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85501</xdr:rowOff>
    </xdr:from>
    <xdr:ext cx="534377" cy="259045"/>
    <xdr:sp macro="" textlink="">
      <xdr:nvSpPr>
        <xdr:cNvPr id="230" name="衛生費平均値テキスト">
          <a:extLst>
            <a:ext uri="{FF2B5EF4-FFF2-40B4-BE49-F238E27FC236}">
              <a16:creationId xmlns:a16="http://schemas.microsoft.com/office/drawing/2014/main" xmlns="" id="{00000000-0008-0000-0700-0000E6000000}"/>
            </a:ext>
          </a:extLst>
        </xdr:cNvPr>
        <xdr:cNvSpPr txBox="1"/>
      </xdr:nvSpPr>
      <xdr:spPr>
        <a:xfrm>
          <a:off x="4686300" y="16544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107074</xdr:rowOff>
    </xdr:from>
    <xdr:to>
      <xdr:col>6</xdr:col>
      <xdr:colOff>561975</xdr:colOff>
      <xdr:row>97</xdr:row>
      <xdr:rowOff>37224</xdr:rowOff>
    </xdr:to>
    <xdr:sp macro="" textlink="">
      <xdr:nvSpPr>
        <xdr:cNvPr id="231" name="フローチャート : 判断 230">
          <a:extLst>
            <a:ext uri="{FF2B5EF4-FFF2-40B4-BE49-F238E27FC236}">
              <a16:creationId xmlns:a16="http://schemas.microsoft.com/office/drawing/2014/main" xmlns="" id="{00000000-0008-0000-0700-0000E7000000}"/>
            </a:ext>
          </a:extLst>
        </xdr:cNvPr>
        <xdr:cNvSpPr/>
      </xdr:nvSpPr>
      <xdr:spPr>
        <a:xfrm>
          <a:off x="45847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101349</xdr:rowOff>
    </xdr:from>
    <xdr:to>
      <xdr:col>5</xdr:col>
      <xdr:colOff>358775</xdr:colOff>
      <xdr:row>96</xdr:row>
      <xdr:rowOff>59652</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flipV="1">
          <a:off x="2908300" y="16389099"/>
          <a:ext cx="889000" cy="12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139100</xdr:rowOff>
    </xdr:from>
    <xdr:to>
      <xdr:col>5</xdr:col>
      <xdr:colOff>409575</xdr:colOff>
      <xdr:row>97</xdr:row>
      <xdr:rowOff>69250</xdr:rowOff>
    </xdr:to>
    <xdr:sp macro="" textlink="">
      <xdr:nvSpPr>
        <xdr:cNvPr id="233" name="フローチャート : 判断 232">
          <a:extLst>
            <a:ext uri="{FF2B5EF4-FFF2-40B4-BE49-F238E27FC236}">
              <a16:creationId xmlns:a16="http://schemas.microsoft.com/office/drawing/2014/main" xmlns="" id="{00000000-0008-0000-0700-0000E9000000}"/>
            </a:ext>
          </a:extLst>
        </xdr:cNvPr>
        <xdr:cNvSpPr/>
      </xdr:nvSpPr>
      <xdr:spPr>
        <a:xfrm>
          <a:off x="3746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60377</xdr:rowOff>
    </xdr:from>
    <xdr:ext cx="534377" cy="259045"/>
    <xdr:sp macro="" textlink="">
      <xdr:nvSpPr>
        <xdr:cNvPr id="234" name="テキスト ボックス 233">
          <a:extLst>
            <a:ext uri="{FF2B5EF4-FFF2-40B4-BE49-F238E27FC236}">
              <a16:creationId xmlns:a16="http://schemas.microsoft.com/office/drawing/2014/main" xmlns="" id="{00000000-0008-0000-0700-0000EA000000}"/>
            </a:ext>
          </a:extLst>
        </xdr:cNvPr>
        <xdr:cNvSpPr txBox="1"/>
      </xdr:nvSpPr>
      <xdr:spPr>
        <a:xfrm>
          <a:off x="3530111" y="1669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48,412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59652</xdr:rowOff>
    </xdr:from>
    <xdr:to>
      <xdr:col>4</xdr:col>
      <xdr:colOff>155575</xdr:colOff>
      <xdr:row>96</xdr:row>
      <xdr:rowOff>95329</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flipV="1">
          <a:off x="2019300" y="16518852"/>
          <a:ext cx="889000" cy="3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125895</xdr:rowOff>
    </xdr:from>
    <xdr:to>
      <xdr:col>4</xdr:col>
      <xdr:colOff>206375</xdr:colOff>
      <xdr:row>97</xdr:row>
      <xdr:rowOff>56045</xdr:rowOff>
    </xdr:to>
    <xdr:sp macro="" textlink="">
      <xdr:nvSpPr>
        <xdr:cNvPr id="236" name="フローチャート : 判断 235">
          <a:extLst>
            <a:ext uri="{FF2B5EF4-FFF2-40B4-BE49-F238E27FC236}">
              <a16:creationId xmlns:a16="http://schemas.microsoft.com/office/drawing/2014/main" xmlns="" id="{00000000-0008-0000-0700-0000EC000000}"/>
            </a:ext>
          </a:extLst>
        </xdr:cNvPr>
        <xdr:cNvSpPr/>
      </xdr:nvSpPr>
      <xdr:spPr>
        <a:xfrm>
          <a:off x="2857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47172</xdr:rowOff>
    </xdr:from>
    <xdr:ext cx="534377" cy="259045"/>
    <xdr:sp macro="" textlink="">
      <xdr:nvSpPr>
        <xdr:cNvPr id="237" name="テキスト ボックス 236">
          <a:extLst>
            <a:ext uri="{FF2B5EF4-FFF2-40B4-BE49-F238E27FC236}">
              <a16:creationId xmlns:a16="http://schemas.microsoft.com/office/drawing/2014/main" xmlns="" id="{00000000-0008-0000-0700-0000ED000000}"/>
            </a:ext>
          </a:extLst>
        </xdr:cNvPr>
        <xdr:cNvSpPr txBox="1"/>
      </xdr:nvSpPr>
      <xdr:spPr>
        <a:xfrm>
          <a:off x="2641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170035</xdr:rowOff>
    </xdr:from>
    <xdr:to>
      <xdr:col>2</xdr:col>
      <xdr:colOff>638175</xdr:colOff>
      <xdr:row>96</xdr:row>
      <xdr:rowOff>95329</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1130300" y="16457785"/>
          <a:ext cx="889000" cy="9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151704</xdr:rowOff>
    </xdr:from>
    <xdr:to>
      <xdr:col>3</xdr:col>
      <xdr:colOff>3175</xdr:colOff>
      <xdr:row>97</xdr:row>
      <xdr:rowOff>81854</xdr:rowOff>
    </xdr:to>
    <xdr:sp macro="" textlink="">
      <xdr:nvSpPr>
        <xdr:cNvPr id="239" name="フローチャート : 判断 238">
          <a:extLst>
            <a:ext uri="{FF2B5EF4-FFF2-40B4-BE49-F238E27FC236}">
              <a16:creationId xmlns:a16="http://schemas.microsoft.com/office/drawing/2014/main" xmlns="" id="{00000000-0008-0000-0700-0000EF000000}"/>
            </a:ext>
          </a:extLst>
        </xdr:cNvPr>
        <xdr:cNvSpPr/>
      </xdr:nvSpPr>
      <xdr:spPr>
        <a:xfrm>
          <a:off x="1968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72981</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1752111" y="167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155635</xdr:rowOff>
    </xdr:from>
    <xdr:to>
      <xdr:col>1</xdr:col>
      <xdr:colOff>485775</xdr:colOff>
      <xdr:row>97</xdr:row>
      <xdr:rowOff>85785</xdr:rowOff>
    </xdr:to>
    <xdr:sp macro="" textlink="">
      <xdr:nvSpPr>
        <xdr:cNvPr id="241" name="フローチャート : 判断 240">
          <a:extLst>
            <a:ext uri="{FF2B5EF4-FFF2-40B4-BE49-F238E27FC236}">
              <a16:creationId xmlns:a16="http://schemas.microsoft.com/office/drawing/2014/main" xmlns="" id="{00000000-0008-0000-0700-0000F1000000}"/>
            </a:ext>
          </a:extLst>
        </xdr:cNvPr>
        <xdr:cNvSpPr/>
      </xdr:nvSpPr>
      <xdr:spPr>
        <a:xfrm>
          <a:off x="1079500" y="1661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76912</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863111" y="1670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10452</xdr:rowOff>
    </xdr:from>
    <xdr:to>
      <xdr:col>6</xdr:col>
      <xdr:colOff>561975</xdr:colOff>
      <xdr:row>95</xdr:row>
      <xdr:rowOff>112052</xdr:rowOff>
    </xdr:to>
    <xdr:sp macro="" textlink="">
      <xdr:nvSpPr>
        <xdr:cNvPr id="248" name="円/楕円 247">
          <a:extLst>
            <a:ext uri="{FF2B5EF4-FFF2-40B4-BE49-F238E27FC236}">
              <a16:creationId xmlns:a16="http://schemas.microsoft.com/office/drawing/2014/main" xmlns="" id="{00000000-0008-0000-0700-0000F8000000}"/>
            </a:ext>
          </a:extLst>
        </xdr:cNvPr>
        <xdr:cNvSpPr/>
      </xdr:nvSpPr>
      <xdr:spPr>
        <a:xfrm>
          <a:off x="4584700" y="1629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33329</xdr:rowOff>
    </xdr:from>
    <xdr:ext cx="534377" cy="259045"/>
    <xdr:sp macro="" textlink="">
      <xdr:nvSpPr>
        <xdr:cNvPr id="249" name="衛生費該当値テキスト">
          <a:extLst>
            <a:ext uri="{FF2B5EF4-FFF2-40B4-BE49-F238E27FC236}">
              <a16:creationId xmlns:a16="http://schemas.microsoft.com/office/drawing/2014/main" xmlns="" id="{00000000-0008-0000-0700-0000F9000000}"/>
            </a:ext>
          </a:extLst>
        </xdr:cNvPr>
        <xdr:cNvSpPr txBox="1"/>
      </xdr:nvSpPr>
      <xdr:spPr>
        <a:xfrm>
          <a:off x="4686300" y="1614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87,795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50549</xdr:rowOff>
    </xdr:from>
    <xdr:to>
      <xdr:col>5</xdr:col>
      <xdr:colOff>409575</xdr:colOff>
      <xdr:row>95</xdr:row>
      <xdr:rowOff>152149</xdr:rowOff>
    </xdr:to>
    <xdr:sp macro="" textlink="">
      <xdr:nvSpPr>
        <xdr:cNvPr id="250" name="円/楕円 249">
          <a:extLst>
            <a:ext uri="{FF2B5EF4-FFF2-40B4-BE49-F238E27FC236}">
              <a16:creationId xmlns:a16="http://schemas.microsoft.com/office/drawing/2014/main" xmlns="" id="{00000000-0008-0000-0700-0000FA000000}"/>
            </a:ext>
          </a:extLst>
        </xdr:cNvPr>
        <xdr:cNvSpPr/>
      </xdr:nvSpPr>
      <xdr:spPr>
        <a:xfrm>
          <a:off x="3746500" y="1633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168676</xdr:rowOff>
    </xdr:from>
    <xdr:ext cx="534377"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3530111" y="1611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82,533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8852</xdr:rowOff>
    </xdr:from>
    <xdr:to>
      <xdr:col>4</xdr:col>
      <xdr:colOff>206375</xdr:colOff>
      <xdr:row>96</xdr:row>
      <xdr:rowOff>110452</xdr:rowOff>
    </xdr:to>
    <xdr:sp macro="" textlink="">
      <xdr:nvSpPr>
        <xdr:cNvPr id="252" name="円/楕円 251">
          <a:extLst>
            <a:ext uri="{FF2B5EF4-FFF2-40B4-BE49-F238E27FC236}">
              <a16:creationId xmlns:a16="http://schemas.microsoft.com/office/drawing/2014/main" xmlns="" id="{00000000-0008-0000-0700-0000FC000000}"/>
            </a:ext>
          </a:extLst>
        </xdr:cNvPr>
        <xdr:cNvSpPr/>
      </xdr:nvSpPr>
      <xdr:spPr>
        <a:xfrm>
          <a:off x="2857500" y="1646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126979</xdr:rowOff>
    </xdr:from>
    <xdr:ext cx="534377"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2641111" y="1624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65,505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44529</xdr:rowOff>
    </xdr:from>
    <xdr:to>
      <xdr:col>3</xdr:col>
      <xdr:colOff>3175</xdr:colOff>
      <xdr:row>96</xdr:row>
      <xdr:rowOff>146129</xdr:rowOff>
    </xdr:to>
    <xdr:sp macro="" textlink="">
      <xdr:nvSpPr>
        <xdr:cNvPr id="254" name="円/楕円 253">
          <a:extLst>
            <a:ext uri="{FF2B5EF4-FFF2-40B4-BE49-F238E27FC236}">
              <a16:creationId xmlns:a16="http://schemas.microsoft.com/office/drawing/2014/main" xmlns="" id="{00000000-0008-0000-0700-0000FE000000}"/>
            </a:ext>
          </a:extLst>
        </xdr:cNvPr>
        <xdr:cNvSpPr/>
      </xdr:nvSpPr>
      <xdr:spPr>
        <a:xfrm>
          <a:off x="1968500" y="1650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162656</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1752111" y="1627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60,823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119235</xdr:rowOff>
    </xdr:from>
    <xdr:to>
      <xdr:col>1</xdr:col>
      <xdr:colOff>485775</xdr:colOff>
      <xdr:row>96</xdr:row>
      <xdr:rowOff>49385</xdr:rowOff>
    </xdr:to>
    <xdr:sp macro="" textlink="">
      <xdr:nvSpPr>
        <xdr:cNvPr id="256" name="円/楕円 255">
          <a:extLst>
            <a:ext uri="{FF2B5EF4-FFF2-40B4-BE49-F238E27FC236}">
              <a16:creationId xmlns:a16="http://schemas.microsoft.com/office/drawing/2014/main" xmlns="" id="{00000000-0008-0000-0700-000000010000}"/>
            </a:ext>
          </a:extLst>
        </xdr:cNvPr>
        <xdr:cNvSpPr/>
      </xdr:nvSpPr>
      <xdr:spPr>
        <a:xfrm>
          <a:off x="1079500" y="164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65912</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863111" y="1618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73,519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a:extLst>
            <a:ext uri="{FF2B5EF4-FFF2-40B4-BE49-F238E27FC236}">
              <a16:creationId xmlns:a16="http://schemas.microsoft.com/office/drawing/2014/main" xmlns=""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a:extLst>
            <a:ext uri="{FF2B5EF4-FFF2-40B4-BE49-F238E27FC236}">
              <a16:creationId xmlns:a16="http://schemas.microsoft.com/office/drawing/2014/main" xmlns=""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a:extLst>
            <a:ext uri="{FF2B5EF4-FFF2-40B4-BE49-F238E27FC236}">
              <a16:creationId xmlns:a16="http://schemas.microsoft.com/office/drawing/2014/main" xmlns=""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a:extLst>
            <a:ext uri="{FF2B5EF4-FFF2-40B4-BE49-F238E27FC236}">
              <a16:creationId xmlns:a16="http://schemas.microsoft.com/office/drawing/2014/main" xmlns=""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8" name="直線コネクタ 267">
          <a:extLst>
            <a:ext uri="{FF2B5EF4-FFF2-40B4-BE49-F238E27FC236}">
              <a16:creationId xmlns:a16="http://schemas.microsoft.com/office/drawing/2014/main" xmlns=""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a:extLst>
            <a:ext uri="{FF2B5EF4-FFF2-40B4-BE49-F238E27FC236}">
              <a16:creationId xmlns:a16="http://schemas.microsoft.com/office/drawing/2014/main" xmlns=""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81178</xdr:rowOff>
    </xdr:from>
    <xdr:to>
      <xdr:col>15</xdr:col>
      <xdr:colOff>180340</xdr:colOff>
      <xdr:row>38</xdr:row>
      <xdr:rowOff>139700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flipV="1">
          <a:off x="10475595" y="5224678"/>
          <a:ext cx="1270" cy="143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xmlns=""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27855</xdr:rowOff>
    </xdr:from>
    <xdr:ext cx="469744" cy="259045"/>
    <xdr:sp macro="" textlink="">
      <xdr:nvSpPr>
        <xdr:cNvPr id="282" name="労働費最大値テキスト">
          <a:extLst>
            <a:ext uri="{FF2B5EF4-FFF2-40B4-BE49-F238E27FC236}">
              <a16:creationId xmlns:a16="http://schemas.microsoft.com/office/drawing/2014/main" xmlns="" id="{00000000-0008-0000-0700-00001A010000}"/>
            </a:ext>
          </a:extLst>
        </xdr:cNvPr>
        <xdr:cNvSpPr txBox="1"/>
      </xdr:nvSpPr>
      <xdr:spPr>
        <a:xfrm>
          <a:off x="10528300" y="4999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6,256</a:t>
          </a:r>
          <a:endParaRPr kumimoji="1" lang="ja-JP" altLang="en-US" sz="1000" b="1">
            <a:latin typeface="ＭＳ Ｐゴシック"/>
          </a:endParaRPr>
        </a:p>
      </xdr:txBody>
    </xdr:sp>
    <xdr:clientData/>
  </xdr:oneCellAnchor>
  <xdr:twoCellAnchor>
    <xdr:from>
      <xdr:col>15</xdr:col>
      <xdr:colOff>92075</xdr:colOff>
      <xdr:row>30</xdr:row>
      <xdr:rowOff>81178</xdr:rowOff>
    </xdr:from>
    <xdr:to>
      <xdr:col>15</xdr:col>
      <xdr:colOff>269875</xdr:colOff>
      <xdr:row>30</xdr:row>
      <xdr:rowOff>81178</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10388600" y="522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134214</xdr:rowOff>
    </xdr:from>
    <xdr:to>
      <xdr:col>15</xdr:col>
      <xdr:colOff>180975</xdr:colOff>
      <xdr:row>38</xdr:row>
      <xdr:rowOff>109754</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9639300" y="6477864"/>
          <a:ext cx="838200" cy="1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95318</xdr:rowOff>
    </xdr:from>
    <xdr:ext cx="378565" cy="259045"/>
    <xdr:sp macro="" textlink="">
      <xdr:nvSpPr>
        <xdr:cNvPr id="285" name="労働費平均値テキスト">
          <a:extLst>
            <a:ext uri="{FF2B5EF4-FFF2-40B4-BE49-F238E27FC236}">
              <a16:creationId xmlns:a16="http://schemas.microsoft.com/office/drawing/2014/main" xmlns="" id="{00000000-0008-0000-0700-00001D010000}"/>
            </a:ext>
          </a:extLst>
        </xdr:cNvPr>
        <xdr:cNvSpPr txBox="1"/>
      </xdr:nvSpPr>
      <xdr:spPr>
        <a:xfrm>
          <a:off x="10528300" y="6267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72441</xdr:rowOff>
    </xdr:from>
    <xdr:to>
      <xdr:col>15</xdr:col>
      <xdr:colOff>231775</xdr:colOff>
      <xdr:row>38</xdr:row>
      <xdr:rowOff>2591</xdr:rowOff>
    </xdr:to>
    <xdr:sp macro="" textlink="">
      <xdr:nvSpPr>
        <xdr:cNvPr id="286" name="フローチャート : 判断 285">
          <a:extLst>
            <a:ext uri="{FF2B5EF4-FFF2-40B4-BE49-F238E27FC236}">
              <a16:creationId xmlns:a16="http://schemas.microsoft.com/office/drawing/2014/main" xmlns="" id="{00000000-0008-0000-0700-00001E010000}"/>
            </a:ext>
          </a:extLst>
        </xdr:cNvPr>
        <xdr:cNvSpPr/>
      </xdr:nvSpPr>
      <xdr:spPr>
        <a:xfrm>
          <a:off x="104267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134214</xdr:rowOff>
    </xdr:from>
    <xdr:to>
      <xdr:col>14</xdr:col>
      <xdr:colOff>28575</xdr:colOff>
      <xdr:row>38</xdr:row>
      <xdr:rowOff>40030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flipV="1">
          <a:off x="8750300" y="6477864"/>
          <a:ext cx="889000" cy="7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90272</xdr:rowOff>
    </xdr:from>
    <xdr:to>
      <xdr:col>14</xdr:col>
      <xdr:colOff>79375</xdr:colOff>
      <xdr:row>38</xdr:row>
      <xdr:rowOff>20422</xdr:rowOff>
    </xdr:to>
    <xdr:sp macro="" textlink="">
      <xdr:nvSpPr>
        <xdr:cNvPr id="288" name="フローチャート : 判断 287">
          <a:extLst>
            <a:ext uri="{FF2B5EF4-FFF2-40B4-BE49-F238E27FC236}">
              <a16:creationId xmlns:a16="http://schemas.microsoft.com/office/drawing/2014/main" xmlns="" id="{00000000-0008-0000-0700-000020010000}"/>
            </a:ext>
          </a:extLst>
        </xdr:cNvPr>
        <xdr:cNvSpPr/>
      </xdr:nvSpPr>
      <xdr:spPr>
        <a:xfrm>
          <a:off x="9588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11548</xdr:rowOff>
    </xdr:from>
    <xdr:ext cx="378565" cy="259045"/>
    <xdr:sp macro="" textlink="">
      <xdr:nvSpPr>
        <xdr:cNvPr id="289" name="テキスト ボックス 288">
          <a:extLst>
            <a:ext uri="{FF2B5EF4-FFF2-40B4-BE49-F238E27FC236}">
              <a16:creationId xmlns:a16="http://schemas.microsoft.com/office/drawing/2014/main" xmlns="" id="{00000000-0008-0000-0700-000021010000}"/>
            </a:ext>
          </a:extLst>
        </xdr:cNvPr>
        <xdr:cNvSpPr txBox="1"/>
      </xdr:nvSpPr>
      <xdr:spPr>
        <a:xfrm>
          <a:off x="9450017" y="6526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112497</xdr:rowOff>
    </xdr:from>
    <xdr:to>
      <xdr:col>12</xdr:col>
      <xdr:colOff>511175</xdr:colOff>
      <xdr:row>38</xdr:row>
      <xdr:rowOff>40030</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7861300" y="6456147"/>
          <a:ext cx="889000" cy="9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37236</xdr:rowOff>
    </xdr:from>
    <xdr:to>
      <xdr:col>12</xdr:col>
      <xdr:colOff>561975</xdr:colOff>
      <xdr:row>36</xdr:row>
      <xdr:rowOff>138836</xdr:rowOff>
    </xdr:to>
    <xdr:sp macro="" textlink="">
      <xdr:nvSpPr>
        <xdr:cNvPr id="291" name="フローチャート : 判断 290">
          <a:extLst>
            <a:ext uri="{FF2B5EF4-FFF2-40B4-BE49-F238E27FC236}">
              <a16:creationId xmlns:a16="http://schemas.microsoft.com/office/drawing/2014/main" xmlns="" id="{00000000-0008-0000-0700-000023010000}"/>
            </a:ext>
          </a:extLst>
        </xdr:cNvPr>
        <xdr:cNvSpPr/>
      </xdr:nvSpPr>
      <xdr:spPr>
        <a:xfrm>
          <a:off x="8699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155363</xdr:rowOff>
    </xdr:from>
    <xdr:ext cx="469744" cy="259045"/>
    <xdr:sp macro="" textlink="">
      <xdr:nvSpPr>
        <xdr:cNvPr id="292" name="テキスト ボックス 291">
          <a:extLst>
            <a:ext uri="{FF2B5EF4-FFF2-40B4-BE49-F238E27FC236}">
              <a16:creationId xmlns:a16="http://schemas.microsoft.com/office/drawing/2014/main" xmlns="" id="{00000000-0008-0000-0700-000024010000}"/>
            </a:ext>
          </a:extLst>
        </xdr:cNvPr>
        <xdr:cNvSpPr txBox="1"/>
      </xdr:nvSpPr>
      <xdr:spPr>
        <a:xfrm>
          <a:off x="8515427"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117526</xdr:rowOff>
    </xdr:from>
    <xdr:to>
      <xdr:col>11</xdr:col>
      <xdr:colOff>307975</xdr:colOff>
      <xdr:row>37</xdr:row>
      <xdr:rowOff>112497</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a:off x="6972300" y="6289726"/>
          <a:ext cx="889000" cy="16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60096</xdr:rowOff>
    </xdr:from>
    <xdr:to>
      <xdr:col>11</xdr:col>
      <xdr:colOff>358775</xdr:colOff>
      <xdr:row>35</xdr:row>
      <xdr:rowOff>161696</xdr:rowOff>
    </xdr:to>
    <xdr:sp macro="" textlink="">
      <xdr:nvSpPr>
        <xdr:cNvPr id="294" name="フローチャート : 判断 293">
          <a:extLst>
            <a:ext uri="{FF2B5EF4-FFF2-40B4-BE49-F238E27FC236}">
              <a16:creationId xmlns:a16="http://schemas.microsoft.com/office/drawing/2014/main" xmlns="" id="{00000000-0008-0000-0700-000026010000}"/>
            </a:ext>
          </a:extLst>
        </xdr:cNvPr>
        <xdr:cNvSpPr/>
      </xdr:nvSpPr>
      <xdr:spPr>
        <a:xfrm>
          <a:off x="7810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6773</xdr:rowOff>
    </xdr:from>
    <xdr:ext cx="469744" cy="259045"/>
    <xdr:sp macro="" textlink="">
      <xdr:nvSpPr>
        <xdr:cNvPr id="295" name="テキスト ボックス 294">
          <a:extLst>
            <a:ext uri="{FF2B5EF4-FFF2-40B4-BE49-F238E27FC236}">
              <a16:creationId xmlns:a16="http://schemas.microsoft.com/office/drawing/2014/main" xmlns="" id="{00000000-0008-0000-0700-000027010000}"/>
            </a:ext>
          </a:extLst>
        </xdr:cNvPr>
        <xdr:cNvSpPr txBox="1"/>
      </xdr:nvSpPr>
      <xdr:spPr>
        <a:xfrm>
          <a:off x="7626427" y="58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133248</xdr:rowOff>
    </xdr:from>
    <xdr:to>
      <xdr:col>10</xdr:col>
      <xdr:colOff>155575</xdr:colOff>
      <xdr:row>35</xdr:row>
      <xdr:rowOff>63398</xdr:rowOff>
    </xdr:to>
    <xdr:sp macro="" textlink="">
      <xdr:nvSpPr>
        <xdr:cNvPr id="296" name="フローチャート : 判断 295">
          <a:extLst>
            <a:ext uri="{FF2B5EF4-FFF2-40B4-BE49-F238E27FC236}">
              <a16:creationId xmlns:a16="http://schemas.microsoft.com/office/drawing/2014/main" xmlns="" id="{00000000-0008-0000-0700-000028010000}"/>
            </a:ext>
          </a:extLst>
        </xdr:cNvPr>
        <xdr:cNvSpPr/>
      </xdr:nvSpPr>
      <xdr:spPr>
        <a:xfrm>
          <a:off x="6921500" y="5962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79925</xdr:rowOff>
    </xdr:from>
    <xdr:ext cx="469744"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6737427" y="57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58954</xdr:rowOff>
    </xdr:from>
    <xdr:to>
      <xdr:col>15</xdr:col>
      <xdr:colOff>231775</xdr:colOff>
      <xdr:row>38</xdr:row>
      <xdr:rowOff>160554</xdr:rowOff>
    </xdr:to>
    <xdr:sp macro="" textlink="">
      <xdr:nvSpPr>
        <xdr:cNvPr id="303" name="円/楕円 302">
          <a:extLst>
            <a:ext uri="{FF2B5EF4-FFF2-40B4-BE49-F238E27FC236}">
              <a16:creationId xmlns:a16="http://schemas.microsoft.com/office/drawing/2014/main" xmlns="" id="{00000000-0008-0000-0700-00002F010000}"/>
            </a:ext>
          </a:extLst>
        </xdr:cNvPr>
        <xdr:cNvSpPr/>
      </xdr:nvSpPr>
      <xdr:spPr>
        <a:xfrm>
          <a:off x="10426700" y="657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145331</xdr:rowOff>
    </xdr:from>
    <xdr:ext cx="378565" cy="259045"/>
    <xdr:sp macro="" textlink="">
      <xdr:nvSpPr>
        <xdr:cNvPr id="304" name="労働費該当値テキスト">
          <a:extLst>
            <a:ext uri="{FF2B5EF4-FFF2-40B4-BE49-F238E27FC236}">
              <a16:creationId xmlns:a16="http://schemas.microsoft.com/office/drawing/2014/main" xmlns="" id="{00000000-0008-0000-0700-000030010000}"/>
            </a:ext>
          </a:extLst>
        </xdr:cNvPr>
        <xdr:cNvSpPr txBox="1"/>
      </xdr:nvSpPr>
      <xdr:spPr>
        <a:xfrm>
          <a:off x="10528300" y="6488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83414</xdr:rowOff>
    </xdr:from>
    <xdr:to>
      <xdr:col>14</xdr:col>
      <xdr:colOff>79375</xdr:colOff>
      <xdr:row>38</xdr:row>
      <xdr:rowOff>13564</xdr:rowOff>
    </xdr:to>
    <xdr:sp macro="" textlink="">
      <xdr:nvSpPr>
        <xdr:cNvPr id="305" name="円/楕円 304">
          <a:extLst>
            <a:ext uri="{FF2B5EF4-FFF2-40B4-BE49-F238E27FC236}">
              <a16:creationId xmlns:a16="http://schemas.microsoft.com/office/drawing/2014/main" xmlns="" id="{00000000-0008-0000-0700-000031010000}"/>
            </a:ext>
          </a:extLst>
        </xdr:cNvPr>
        <xdr:cNvSpPr/>
      </xdr:nvSpPr>
      <xdr:spPr>
        <a:xfrm>
          <a:off x="9588500" y="642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30091</xdr:rowOff>
    </xdr:from>
    <xdr:ext cx="378565"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9450017" y="620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160680</xdr:rowOff>
    </xdr:from>
    <xdr:to>
      <xdr:col>12</xdr:col>
      <xdr:colOff>561975</xdr:colOff>
      <xdr:row>38</xdr:row>
      <xdr:rowOff>90830</xdr:rowOff>
    </xdr:to>
    <xdr:sp macro="" textlink="">
      <xdr:nvSpPr>
        <xdr:cNvPr id="307" name="円/楕円 306">
          <a:extLst>
            <a:ext uri="{FF2B5EF4-FFF2-40B4-BE49-F238E27FC236}">
              <a16:creationId xmlns:a16="http://schemas.microsoft.com/office/drawing/2014/main" xmlns="" id="{00000000-0008-0000-0700-000033010000}"/>
            </a:ext>
          </a:extLst>
        </xdr:cNvPr>
        <xdr:cNvSpPr/>
      </xdr:nvSpPr>
      <xdr:spPr>
        <a:xfrm>
          <a:off x="8699500" y="65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81957</xdr:rowOff>
    </xdr:from>
    <xdr:ext cx="378565"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561017" y="6597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61697</xdr:rowOff>
    </xdr:from>
    <xdr:to>
      <xdr:col>11</xdr:col>
      <xdr:colOff>358775</xdr:colOff>
      <xdr:row>37</xdr:row>
      <xdr:rowOff>163297</xdr:rowOff>
    </xdr:to>
    <xdr:sp macro="" textlink="">
      <xdr:nvSpPr>
        <xdr:cNvPr id="309" name="円/楕円 308">
          <a:extLst>
            <a:ext uri="{FF2B5EF4-FFF2-40B4-BE49-F238E27FC236}">
              <a16:creationId xmlns:a16="http://schemas.microsoft.com/office/drawing/2014/main" xmlns="" id="{00000000-0008-0000-0700-000035010000}"/>
            </a:ext>
          </a:extLst>
        </xdr:cNvPr>
        <xdr:cNvSpPr/>
      </xdr:nvSpPr>
      <xdr:spPr>
        <a:xfrm>
          <a:off x="7810500" y="640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154423</xdr:rowOff>
    </xdr:from>
    <xdr:ext cx="378565"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7672017" y="6498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66726</xdr:rowOff>
    </xdr:from>
    <xdr:to>
      <xdr:col>10</xdr:col>
      <xdr:colOff>155575</xdr:colOff>
      <xdr:row>36</xdr:row>
      <xdr:rowOff>168326</xdr:rowOff>
    </xdr:to>
    <xdr:sp macro="" textlink="">
      <xdr:nvSpPr>
        <xdr:cNvPr id="311" name="円/楕円 310">
          <a:extLst>
            <a:ext uri="{FF2B5EF4-FFF2-40B4-BE49-F238E27FC236}">
              <a16:creationId xmlns:a16="http://schemas.microsoft.com/office/drawing/2014/main" xmlns="" id="{00000000-0008-0000-0700-000037010000}"/>
            </a:ext>
          </a:extLst>
        </xdr:cNvPr>
        <xdr:cNvSpPr/>
      </xdr:nvSpPr>
      <xdr:spPr>
        <a:xfrm>
          <a:off x="6921500" y="623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159453</xdr:rowOff>
    </xdr:from>
    <xdr:ext cx="469744"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6737427" y="6331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a:extLst>
            <a:ext uri="{FF2B5EF4-FFF2-40B4-BE49-F238E27FC236}">
              <a16:creationId xmlns:a16="http://schemas.microsoft.com/office/drawing/2014/main" xmlns=""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a:extLst>
            <a:ext uri="{FF2B5EF4-FFF2-40B4-BE49-F238E27FC236}">
              <a16:creationId xmlns:a16="http://schemas.microsoft.com/office/drawing/2014/main" xmlns=""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a:extLst>
            <a:ext uri="{FF2B5EF4-FFF2-40B4-BE49-F238E27FC236}">
              <a16:creationId xmlns:a16="http://schemas.microsoft.com/office/drawing/2014/main" xmlns=""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a:extLst>
            <a:ext uri="{FF2B5EF4-FFF2-40B4-BE49-F238E27FC236}">
              <a16:creationId xmlns:a16="http://schemas.microsoft.com/office/drawing/2014/main" xmlns=""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a:extLst>
            <a:ext uri="{FF2B5EF4-FFF2-40B4-BE49-F238E27FC236}">
              <a16:creationId xmlns:a16="http://schemas.microsoft.com/office/drawing/2014/main" xmlns=""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a:extLst>
            <a:ext uri="{FF2B5EF4-FFF2-40B4-BE49-F238E27FC236}">
              <a16:creationId xmlns:a16="http://schemas.microsoft.com/office/drawing/2014/main" xmlns=""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3" name="直線コネクタ 322">
          <a:extLst>
            <a:ext uri="{FF2B5EF4-FFF2-40B4-BE49-F238E27FC236}">
              <a16:creationId xmlns:a16="http://schemas.microsoft.com/office/drawing/2014/main" xmlns="" id="{00000000-0008-0000-07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4" name="テキスト ボックス 323">
          <a:extLst>
            <a:ext uri="{FF2B5EF4-FFF2-40B4-BE49-F238E27FC236}">
              <a16:creationId xmlns:a16="http://schemas.microsoft.com/office/drawing/2014/main" xmlns="" id="{00000000-0008-0000-07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5" name="直線コネクタ 324">
          <a:extLst>
            <a:ext uri="{FF2B5EF4-FFF2-40B4-BE49-F238E27FC236}">
              <a16:creationId xmlns:a16="http://schemas.microsoft.com/office/drawing/2014/main" xmlns="" id="{00000000-0008-0000-07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a:extLst>
            <a:ext uri="{FF2B5EF4-FFF2-40B4-BE49-F238E27FC236}">
              <a16:creationId xmlns:a16="http://schemas.microsoft.com/office/drawing/2014/main" xmlns=""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40504</xdr:rowOff>
    </xdr:from>
    <xdr:to>
      <xdr:col>15</xdr:col>
      <xdr:colOff>180340</xdr:colOff>
      <xdr:row>59</xdr:row>
      <xdr:rowOff>71136</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flipV="1">
          <a:off x="10475595" y="8784454"/>
          <a:ext cx="1270" cy="140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74963</xdr:rowOff>
    </xdr:from>
    <xdr:ext cx="469744" cy="259045"/>
    <xdr:sp macro="" textlink="">
      <xdr:nvSpPr>
        <xdr:cNvPr id="339" name="農林水産業費最小値テキスト">
          <a:extLst>
            <a:ext uri="{FF2B5EF4-FFF2-40B4-BE49-F238E27FC236}">
              <a16:creationId xmlns:a16="http://schemas.microsoft.com/office/drawing/2014/main" xmlns="" id="{00000000-0008-0000-0700-000053010000}"/>
            </a:ext>
          </a:extLst>
        </xdr:cNvPr>
        <xdr:cNvSpPr txBox="1"/>
      </xdr:nvSpPr>
      <xdr:spPr>
        <a:xfrm>
          <a:off x="10528300" y="1019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a:t>
          </a:r>
          <a:endParaRPr kumimoji="1" lang="ja-JP" altLang="en-US" sz="1000" b="1">
            <a:latin typeface="ＭＳ Ｐゴシック"/>
          </a:endParaRPr>
        </a:p>
      </xdr:txBody>
    </xdr:sp>
    <xdr:clientData/>
  </xdr:oneCellAnchor>
  <xdr:twoCellAnchor>
    <xdr:from>
      <xdr:col>15</xdr:col>
      <xdr:colOff>92075</xdr:colOff>
      <xdr:row>59</xdr:row>
      <xdr:rowOff>71136</xdr:rowOff>
    </xdr:from>
    <xdr:to>
      <xdr:col>15</xdr:col>
      <xdr:colOff>269875</xdr:colOff>
      <xdr:row>59</xdr:row>
      <xdr:rowOff>71136</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10388600" y="1018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158631</xdr:rowOff>
    </xdr:from>
    <xdr:ext cx="534377" cy="259045"/>
    <xdr:sp macro="" textlink="">
      <xdr:nvSpPr>
        <xdr:cNvPr id="341" name="農林水産業費最大値テキスト">
          <a:extLst>
            <a:ext uri="{FF2B5EF4-FFF2-40B4-BE49-F238E27FC236}">
              <a16:creationId xmlns:a16="http://schemas.microsoft.com/office/drawing/2014/main" xmlns="" id="{00000000-0008-0000-0700-000055010000}"/>
            </a:ext>
          </a:extLst>
        </xdr:cNvPr>
        <xdr:cNvSpPr txBox="1"/>
      </xdr:nvSpPr>
      <xdr:spPr>
        <a:xfrm>
          <a:off x="10528300" y="855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87,575</a:t>
          </a:r>
          <a:endParaRPr kumimoji="1" lang="ja-JP" altLang="en-US" sz="1000" b="1">
            <a:latin typeface="ＭＳ Ｐゴシック"/>
          </a:endParaRPr>
        </a:p>
      </xdr:txBody>
    </xdr:sp>
    <xdr:clientData/>
  </xdr:oneCellAnchor>
  <xdr:twoCellAnchor>
    <xdr:from>
      <xdr:col>15</xdr:col>
      <xdr:colOff>92075</xdr:colOff>
      <xdr:row>51</xdr:row>
      <xdr:rowOff>40504</xdr:rowOff>
    </xdr:from>
    <xdr:to>
      <xdr:col>15</xdr:col>
      <xdr:colOff>269875</xdr:colOff>
      <xdr:row>51</xdr:row>
      <xdr:rowOff>40504</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10388600" y="8784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112023</xdr:rowOff>
    </xdr:from>
    <xdr:to>
      <xdr:col>15</xdr:col>
      <xdr:colOff>180975</xdr:colOff>
      <xdr:row>58</xdr:row>
      <xdr:rowOff>118652</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flipV="1">
          <a:off x="9639300" y="10056123"/>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141871</xdr:rowOff>
    </xdr:from>
    <xdr:ext cx="534377" cy="259045"/>
    <xdr:sp macro="" textlink="">
      <xdr:nvSpPr>
        <xdr:cNvPr id="344" name="農林水産業費平均値テキスト">
          <a:extLst>
            <a:ext uri="{FF2B5EF4-FFF2-40B4-BE49-F238E27FC236}">
              <a16:creationId xmlns:a16="http://schemas.microsoft.com/office/drawing/2014/main" xmlns="" id="{00000000-0008-0000-0700-000058010000}"/>
            </a:ext>
          </a:extLst>
        </xdr:cNvPr>
        <xdr:cNvSpPr txBox="1"/>
      </xdr:nvSpPr>
      <xdr:spPr>
        <a:xfrm>
          <a:off x="10528300" y="9743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16,657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118994</xdr:rowOff>
    </xdr:from>
    <xdr:to>
      <xdr:col>15</xdr:col>
      <xdr:colOff>231775</xdr:colOff>
      <xdr:row>58</xdr:row>
      <xdr:rowOff>49144</xdr:rowOff>
    </xdr:to>
    <xdr:sp macro="" textlink="">
      <xdr:nvSpPr>
        <xdr:cNvPr id="345" name="フローチャート : 判断 344">
          <a:extLst>
            <a:ext uri="{FF2B5EF4-FFF2-40B4-BE49-F238E27FC236}">
              <a16:creationId xmlns:a16="http://schemas.microsoft.com/office/drawing/2014/main" xmlns="" id="{00000000-0008-0000-0700-000059010000}"/>
            </a:ext>
          </a:extLst>
        </xdr:cNvPr>
        <xdr:cNvSpPr/>
      </xdr:nvSpPr>
      <xdr:spPr>
        <a:xfrm>
          <a:off x="10426700" y="989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86192</xdr:rowOff>
    </xdr:from>
    <xdr:to>
      <xdr:col>14</xdr:col>
      <xdr:colOff>28575</xdr:colOff>
      <xdr:row>58</xdr:row>
      <xdr:rowOff>118652</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8750300" y="10030292"/>
          <a:ext cx="889000" cy="3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147405</xdr:rowOff>
    </xdr:from>
    <xdr:to>
      <xdr:col>14</xdr:col>
      <xdr:colOff>79375</xdr:colOff>
      <xdr:row>58</xdr:row>
      <xdr:rowOff>77555</xdr:rowOff>
    </xdr:to>
    <xdr:sp macro="" textlink="">
      <xdr:nvSpPr>
        <xdr:cNvPr id="347" name="フローチャート : 判断 346">
          <a:extLst>
            <a:ext uri="{FF2B5EF4-FFF2-40B4-BE49-F238E27FC236}">
              <a16:creationId xmlns:a16="http://schemas.microsoft.com/office/drawing/2014/main" xmlns="" id="{00000000-0008-0000-0700-00005B010000}"/>
            </a:ext>
          </a:extLst>
        </xdr:cNvPr>
        <xdr:cNvSpPr/>
      </xdr:nvSpPr>
      <xdr:spPr>
        <a:xfrm>
          <a:off x="9588500" y="99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94082</xdr:rowOff>
    </xdr:from>
    <xdr:ext cx="534377" cy="259045"/>
    <xdr:sp macro="" textlink="">
      <xdr:nvSpPr>
        <xdr:cNvPr id="348" name="テキスト ボックス 347">
          <a:extLst>
            <a:ext uri="{FF2B5EF4-FFF2-40B4-BE49-F238E27FC236}">
              <a16:creationId xmlns:a16="http://schemas.microsoft.com/office/drawing/2014/main" xmlns="" id="{00000000-0008-0000-0700-00005C010000}"/>
            </a:ext>
          </a:extLst>
        </xdr:cNvPr>
        <xdr:cNvSpPr txBox="1"/>
      </xdr:nvSpPr>
      <xdr:spPr>
        <a:xfrm>
          <a:off x="9372111" y="969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86192</xdr:rowOff>
    </xdr:from>
    <xdr:to>
      <xdr:col>12</xdr:col>
      <xdr:colOff>511175</xdr:colOff>
      <xdr:row>58</xdr:row>
      <xdr:rowOff>102470</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flipV="1">
          <a:off x="7861300" y="10030292"/>
          <a:ext cx="889000" cy="1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86385</xdr:rowOff>
    </xdr:from>
    <xdr:to>
      <xdr:col>12</xdr:col>
      <xdr:colOff>561975</xdr:colOff>
      <xdr:row>57</xdr:row>
      <xdr:rowOff>16535</xdr:rowOff>
    </xdr:to>
    <xdr:sp macro="" textlink="">
      <xdr:nvSpPr>
        <xdr:cNvPr id="350" name="フローチャート : 判断 349">
          <a:extLst>
            <a:ext uri="{FF2B5EF4-FFF2-40B4-BE49-F238E27FC236}">
              <a16:creationId xmlns:a16="http://schemas.microsoft.com/office/drawing/2014/main" xmlns="" id="{00000000-0008-0000-0700-00005E010000}"/>
            </a:ext>
          </a:extLst>
        </xdr:cNvPr>
        <xdr:cNvSpPr/>
      </xdr:nvSpPr>
      <xdr:spPr>
        <a:xfrm>
          <a:off x="8699500" y="968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33062</xdr:rowOff>
    </xdr:from>
    <xdr:ext cx="534377" cy="259045"/>
    <xdr:sp macro="" textlink="">
      <xdr:nvSpPr>
        <xdr:cNvPr id="351" name="テキスト ボックス 350">
          <a:extLst>
            <a:ext uri="{FF2B5EF4-FFF2-40B4-BE49-F238E27FC236}">
              <a16:creationId xmlns:a16="http://schemas.microsoft.com/office/drawing/2014/main" xmlns="" id="{00000000-0008-0000-0700-00005F010000}"/>
            </a:ext>
          </a:extLst>
        </xdr:cNvPr>
        <xdr:cNvSpPr txBox="1"/>
      </xdr:nvSpPr>
      <xdr:spPr>
        <a:xfrm>
          <a:off x="8483111" y="946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96854</xdr:rowOff>
    </xdr:from>
    <xdr:to>
      <xdr:col>11</xdr:col>
      <xdr:colOff>307975</xdr:colOff>
      <xdr:row>58</xdr:row>
      <xdr:rowOff>102470</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a:off x="6972300" y="10040954"/>
          <a:ext cx="889000" cy="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89619</xdr:rowOff>
    </xdr:from>
    <xdr:to>
      <xdr:col>11</xdr:col>
      <xdr:colOff>358775</xdr:colOff>
      <xdr:row>57</xdr:row>
      <xdr:rowOff>19769</xdr:rowOff>
    </xdr:to>
    <xdr:sp macro="" textlink="">
      <xdr:nvSpPr>
        <xdr:cNvPr id="353" name="フローチャート : 判断 352">
          <a:extLst>
            <a:ext uri="{FF2B5EF4-FFF2-40B4-BE49-F238E27FC236}">
              <a16:creationId xmlns:a16="http://schemas.microsoft.com/office/drawing/2014/main" xmlns="" id="{00000000-0008-0000-0700-000061010000}"/>
            </a:ext>
          </a:extLst>
        </xdr:cNvPr>
        <xdr:cNvSpPr/>
      </xdr:nvSpPr>
      <xdr:spPr>
        <a:xfrm>
          <a:off x="7810500" y="969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36296</xdr:rowOff>
    </xdr:from>
    <xdr:ext cx="534377"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7594111" y="946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135306</xdr:rowOff>
    </xdr:from>
    <xdr:to>
      <xdr:col>10</xdr:col>
      <xdr:colOff>155575</xdr:colOff>
      <xdr:row>57</xdr:row>
      <xdr:rowOff>65456</xdr:rowOff>
    </xdr:to>
    <xdr:sp macro="" textlink="">
      <xdr:nvSpPr>
        <xdr:cNvPr id="355" name="フローチャート : 判断 354">
          <a:extLst>
            <a:ext uri="{FF2B5EF4-FFF2-40B4-BE49-F238E27FC236}">
              <a16:creationId xmlns:a16="http://schemas.microsoft.com/office/drawing/2014/main" xmlns="" id="{00000000-0008-0000-0700-000063010000}"/>
            </a:ext>
          </a:extLst>
        </xdr:cNvPr>
        <xdr:cNvSpPr/>
      </xdr:nvSpPr>
      <xdr:spPr>
        <a:xfrm>
          <a:off x="6921500" y="973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81983</xdr:rowOff>
    </xdr:from>
    <xdr:ext cx="534377"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6705111" y="951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61223</xdr:rowOff>
    </xdr:from>
    <xdr:to>
      <xdr:col>15</xdr:col>
      <xdr:colOff>231775</xdr:colOff>
      <xdr:row>58</xdr:row>
      <xdr:rowOff>162823</xdr:rowOff>
    </xdr:to>
    <xdr:sp macro="" textlink="">
      <xdr:nvSpPr>
        <xdr:cNvPr id="362" name="円/楕円 361">
          <a:extLst>
            <a:ext uri="{FF2B5EF4-FFF2-40B4-BE49-F238E27FC236}">
              <a16:creationId xmlns:a16="http://schemas.microsoft.com/office/drawing/2014/main" xmlns="" id="{00000000-0008-0000-0700-00006A010000}"/>
            </a:ext>
          </a:extLst>
        </xdr:cNvPr>
        <xdr:cNvSpPr/>
      </xdr:nvSpPr>
      <xdr:spPr>
        <a:xfrm>
          <a:off x="10426700" y="1000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39650</xdr:rowOff>
    </xdr:from>
    <xdr:ext cx="469744" cy="259045"/>
    <xdr:sp macro="" textlink="">
      <xdr:nvSpPr>
        <xdr:cNvPr id="363" name="農林水産業費該当値テキスト">
          <a:extLst>
            <a:ext uri="{FF2B5EF4-FFF2-40B4-BE49-F238E27FC236}">
              <a16:creationId xmlns:a16="http://schemas.microsoft.com/office/drawing/2014/main" xmlns="" id="{00000000-0008-0000-0700-00006B010000}"/>
            </a:ext>
          </a:extLst>
        </xdr:cNvPr>
        <xdr:cNvSpPr txBox="1"/>
      </xdr:nvSpPr>
      <xdr:spPr>
        <a:xfrm>
          <a:off x="10528300" y="998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9,695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67852</xdr:rowOff>
    </xdr:from>
    <xdr:to>
      <xdr:col>14</xdr:col>
      <xdr:colOff>79375</xdr:colOff>
      <xdr:row>58</xdr:row>
      <xdr:rowOff>169452</xdr:rowOff>
    </xdr:to>
    <xdr:sp macro="" textlink="">
      <xdr:nvSpPr>
        <xdr:cNvPr id="364" name="円/楕円 363">
          <a:extLst>
            <a:ext uri="{FF2B5EF4-FFF2-40B4-BE49-F238E27FC236}">
              <a16:creationId xmlns:a16="http://schemas.microsoft.com/office/drawing/2014/main" xmlns="" id="{00000000-0008-0000-0700-00006C010000}"/>
            </a:ext>
          </a:extLst>
        </xdr:cNvPr>
        <xdr:cNvSpPr/>
      </xdr:nvSpPr>
      <xdr:spPr>
        <a:xfrm>
          <a:off x="9588500" y="1001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160579</xdr:rowOff>
    </xdr:from>
    <xdr:ext cx="469744"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9404427" y="101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35392</xdr:rowOff>
    </xdr:from>
    <xdr:to>
      <xdr:col>12</xdr:col>
      <xdr:colOff>561975</xdr:colOff>
      <xdr:row>58</xdr:row>
      <xdr:rowOff>136992</xdr:rowOff>
    </xdr:to>
    <xdr:sp macro="" textlink="">
      <xdr:nvSpPr>
        <xdr:cNvPr id="366" name="円/楕円 365">
          <a:extLst>
            <a:ext uri="{FF2B5EF4-FFF2-40B4-BE49-F238E27FC236}">
              <a16:creationId xmlns:a16="http://schemas.microsoft.com/office/drawing/2014/main" xmlns="" id="{00000000-0008-0000-0700-00006E010000}"/>
            </a:ext>
          </a:extLst>
        </xdr:cNvPr>
        <xdr:cNvSpPr/>
      </xdr:nvSpPr>
      <xdr:spPr>
        <a:xfrm>
          <a:off x="8699500" y="997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128119</xdr:rowOff>
    </xdr:from>
    <xdr:ext cx="534377"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8483111" y="1007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51670</xdr:rowOff>
    </xdr:from>
    <xdr:to>
      <xdr:col>11</xdr:col>
      <xdr:colOff>358775</xdr:colOff>
      <xdr:row>58</xdr:row>
      <xdr:rowOff>153270</xdr:rowOff>
    </xdr:to>
    <xdr:sp macro="" textlink="">
      <xdr:nvSpPr>
        <xdr:cNvPr id="368" name="円/楕円 367">
          <a:extLst>
            <a:ext uri="{FF2B5EF4-FFF2-40B4-BE49-F238E27FC236}">
              <a16:creationId xmlns:a16="http://schemas.microsoft.com/office/drawing/2014/main" xmlns="" id="{00000000-0008-0000-0700-000070010000}"/>
            </a:ext>
          </a:extLst>
        </xdr:cNvPr>
        <xdr:cNvSpPr/>
      </xdr:nvSpPr>
      <xdr:spPr>
        <a:xfrm>
          <a:off x="7810500" y="99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144397</xdr:rowOff>
    </xdr:from>
    <xdr:ext cx="534377"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7594111" y="1008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46054</xdr:rowOff>
    </xdr:from>
    <xdr:to>
      <xdr:col>10</xdr:col>
      <xdr:colOff>155575</xdr:colOff>
      <xdr:row>58</xdr:row>
      <xdr:rowOff>147654</xdr:rowOff>
    </xdr:to>
    <xdr:sp macro="" textlink="">
      <xdr:nvSpPr>
        <xdr:cNvPr id="370" name="円/楕円 369">
          <a:extLst>
            <a:ext uri="{FF2B5EF4-FFF2-40B4-BE49-F238E27FC236}">
              <a16:creationId xmlns:a16="http://schemas.microsoft.com/office/drawing/2014/main" xmlns="" id="{00000000-0008-0000-0700-000072010000}"/>
            </a:ext>
          </a:extLst>
        </xdr:cNvPr>
        <xdr:cNvSpPr/>
      </xdr:nvSpPr>
      <xdr:spPr>
        <a:xfrm>
          <a:off x="6921500" y="999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138781</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6705111" y="1008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a:extLst>
            <a:ext uri="{FF2B5EF4-FFF2-40B4-BE49-F238E27FC236}">
              <a16:creationId xmlns:a16="http://schemas.microsoft.com/office/drawing/2014/main" xmlns=""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a:extLst>
            <a:ext uri="{FF2B5EF4-FFF2-40B4-BE49-F238E27FC236}">
              <a16:creationId xmlns:a16="http://schemas.microsoft.com/office/drawing/2014/main" xmlns=""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a:extLst>
            <a:ext uri="{FF2B5EF4-FFF2-40B4-BE49-F238E27FC236}">
              <a16:creationId xmlns:a16="http://schemas.microsoft.com/office/drawing/2014/main" xmlns=""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a:extLst>
            <a:ext uri="{FF2B5EF4-FFF2-40B4-BE49-F238E27FC236}">
              <a16:creationId xmlns:a16="http://schemas.microsoft.com/office/drawing/2014/main" xmlns=""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2" name="直線コネクタ 381">
          <a:extLst>
            <a:ext uri="{FF2B5EF4-FFF2-40B4-BE49-F238E27FC236}">
              <a16:creationId xmlns:a16="http://schemas.microsoft.com/office/drawing/2014/main" xmlns=""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a:extLst>
            <a:ext uri="{FF2B5EF4-FFF2-40B4-BE49-F238E27FC236}">
              <a16:creationId xmlns:a16="http://schemas.microsoft.com/office/drawing/2014/main" xmlns=""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2050</xdr:rowOff>
    </xdr:from>
    <xdr:to>
      <xdr:col>15</xdr:col>
      <xdr:colOff>180340</xdr:colOff>
      <xdr:row>79</xdr:row>
      <xdr:rowOff>2671</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flipV="1">
          <a:off x="10475595" y="12175000"/>
          <a:ext cx="1270" cy="1372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6498</xdr:rowOff>
    </xdr:from>
    <xdr:ext cx="469744" cy="259045"/>
    <xdr:sp macro="" textlink="">
      <xdr:nvSpPr>
        <xdr:cNvPr id="398" name="商工費最小値テキスト">
          <a:extLst>
            <a:ext uri="{FF2B5EF4-FFF2-40B4-BE49-F238E27FC236}">
              <a16:creationId xmlns:a16="http://schemas.microsoft.com/office/drawing/2014/main" xmlns="" id="{00000000-0008-0000-0700-00008E010000}"/>
            </a:ext>
          </a:extLst>
        </xdr:cNvPr>
        <xdr:cNvSpPr txBox="1"/>
      </xdr:nvSpPr>
      <xdr:spPr>
        <a:xfrm>
          <a:off x="10528300" y="1355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2,946</a:t>
          </a:r>
          <a:endParaRPr kumimoji="1" lang="ja-JP" altLang="en-US" sz="1000" b="1">
            <a:latin typeface="ＭＳ Ｐゴシック"/>
          </a:endParaRPr>
        </a:p>
      </xdr:txBody>
    </xdr:sp>
    <xdr:clientData/>
  </xdr:oneCellAnchor>
  <xdr:twoCellAnchor>
    <xdr:from>
      <xdr:col>15</xdr:col>
      <xdr:colOff>92075</xdr:colOff>
      <xdr:row>79</xdr:row>
      <xdr:rowOff>2671</xdr:rowOff>
    </xdr:from>
    <xdr:to>
      <xdr:col>15</xdr:col>
      <xdr:colOff>269875</xdr:colOff>
      <xdr:row>79</xdr:row>
      <xdr:rowOff>2671</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10388600" y="13547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120177</xdr:rowOff>
    </xdr:from>
    <xdr:ext cx="534377" cy="259045"/>
    <xdr:sp macro="" textlink="">
      <xdr:nvSpPr>
        <xdr:cNvPr id="400" name="商工費最大値テキスト">
          <a:extLst>
            <a:ext uri="{FF2B5EF4-FFF2-40B4-BE49-F238E27FC236}">
              <a16:creationId xmlns:a16="http://schemas.microsoft.com/office/drawing/2014/main" xmlns="" id="{00000000-0008-0000-0700-000090010000}"/>
            </a:ext>
          </a:extLst>
        </xdr:cNvPr>
        <xdr:cNvSpPr txBox="1"/>
      </xdr:nvSpPr>
      <xdr:spPr>
        <a:xfrm>
          <a:off x="10528300" y="1195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44,965</a:t>
          </a:r>
          <a:endParaRPr kumimoji="1" lang="ja-JP" altLang="en-US" sz="1000" b="1">
            <a:latin typeface="ＭＳ Ｐゴシック"/>
          </a:endParaRPr>
        </a:p>
      </xdr:txBody>
    </xdr:sp>
    <xdr:clientData/>
  </xdr:oneCellAnchor>
  <xdr:twoCellAnchor>
    <xdr:from>
      <xdr:col>15</xdr:col>
      <xdr:colOff>92075</xdr:colOff>
      <xdr:row>71</xdr:row>
      <xdr:rowOff>2050</xdr:rowOff>
    </xdr:from>
    <xdr:to>
      <xdr:col>15</xdr:col>
      <xdr:colOff>269875</xdr:colOff>
      <xdr:row>71</xdr:row>
      <xdr:rowOff>2050</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10388600" y="12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22330</xdr:rowOff>
    </xdr:from>
    <xdr:to>
      <xdr:col>15</xdr:col>
      <xdr:colOff>180975</xdr:colOff>
      <xdr:row>77</xdr:row>
      <xdr:rowOff>31996</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flipV="1">
          <a:off x="9639300" y="13223980"/>
          <a:ext cx="838200" cy="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108218</xdr:rowOff>
    </xdr:from>
    <xdr:ext cx="534377" cy="259045"/>
    <xdr:sp macro="" textlink="">
      <xdr:nvSpPr>
        <xdr:cNvPr id="403" name="商工費平均値テキスト">
          <a:extLst>
            <a:ext uri="{FF2B5EF4-FFF2-40B4-BE49-F238E27FC236}">
              <a16:creationId xmlns:a16="http://schemas.microsoft.com/office/drawing/2014/main" xmlns="" id="{00000000-0008-0000-0700-000093010000}"/>
            </a:ext>
          </a:extLst>
        </xdr:cNvPr>
        <xdr:cNvSpPr txBox="1"/>
      </xdr:nvSpPr>
      <xdr:spPr>
        <a:xfrm>
          <a:off x="10528300" y="12966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14,609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85341</xdr:rowOff>
    </xdr:from>
    <xdr:to>
      <xdr:col>15</xdr:col>
      <xdr:colOff>231775</xdr:colOff>
      <xdr:row>77</xdr:row>
      <xdr:rowOff>15491</xdr:rowOff>
    </xdr:to>
    <xdr:sp macro="" textlink="">
      <xdr:nvSpPr>
        <xdr:cNvPr id="404" name="フローチャート : 判断 403">
          <a:extLst>
            <a:ext uri="{FF2B5EF4-FFF2-40B4-BE49-F238E27FC236}">
              <a16:creationId xmlns:a16="http://schemas.microsoft.com/office/drawing/2014/main" xmlns="" id="{00000000-0008-0000-0700-000094010000}"/>
            </a:ext>
          </a:extLst>
        </xdr:cNvPr>
        <xdr:cNvSpPr/>
      </xdr:nvSpPr>
      <xdr:spPr>
        <a:xfrm>
          <a:off x="10426700" y="1311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31996</xdr:rowOff>
    </xdr:from>
    <xdr:to>
      <xdr:col>14</xdr:col>
      <xdr:colOff>28575</xdr:colOff>
      <xdr:row>77</xdr:row>
      <xdr:rowOff>105541</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flipV="1">
          <a:off x="8750300" y="13233646"/>
          <a:ext cx="889000" cy="7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32600</xdr:rowOff>
    </xdr:from>
    <xdr:to>
      <xdr:col>14</xdr:col>
      <xdr:colOff>79375</xdr:colOff>
      <xdr:row>76</xdr:row>
      <xdr:rowOff>134200</xdr:rowOff>
    </xdr:to>
    <xdr:sp macro="" textlink="">
      <xdr:nvSpPr>
        <xdr:cNvPr id="406" name="フローチャート : 判断 405">
          <a:extLst>
            <a:ext uri="{FF2B5EF4-FFF2-40B4-BE49-F238E27FC236}">
              <a16:creationId xmlns:a16="http://schemas.microsoft.com/office/drawing/2014/main" xmlns="" id="{00000000-0008-0000-0700-000096010000}"/>
            </a:ext>
          </a:extLst>
        </xdr:cNvPr>
        <xdr:cNvSpPr/>
      </xdr:nvSpPr>
      <xdr:spPr>
        <a:xfrm>
          <a:off x="9588500" y="1306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150726</xdr:rowOff>
    </xdr:from>
    <xdr:ext cx="534377" cy="259045"/>
    <xdr:sp macro="" textlink="">
      <xdr:nvSpPr>
        <xdr:cNvPr id="407" name="テキスト ボックス 406">
          <a:extLst>
            <a:ext uri="{FF2B5EF4-FFF2-40B4-BE49-F238E27FC236}">
              <a16:creationId xmlns:a16="http://schemas.microsoft.com/office/drawing/2014/main" xmlns="" id="{00000000-0008-0000-0700-000097010000}"/>
            </a:ext>
          </a:extLst>
        </xdr:cNvPr>
        <xdr:cNvSpPr txBox="1"/>
      </xdr:nvSpPr>
      <xdr:spPr>
        <a:xfrm>
          <a:off x="9372111" y="1283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16,224</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105541</xdr:rowOff>
    </xdr:from>
    <xdr:to>
      <xdr:col>12</xdr:col>
      <xdr:colOff>511175</xdr:colOff>
      <xdr:row>77</xdr:row>
      <xdr:rowOff>168928</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flipV="1">
          <a:off x="7861300" y="13307191"/>
          <a:ext cx="889000" cy="6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51964</xdr:rowOff>
    </xdr:from>
    <xdr:to>
      <xdr:col>12</xdr:col>
      <xdr:colOff>561975</xdr:colOff>
      <xdr:row>76</xdr:row>
      <xdr:rowOff>153564</xdr:rowOff>
    </xdr:to>
    <xdr:sp macro="" textlink="">
      <xdr:nvSpPr>
        <xdr:cNvPr id="409" name="フローチャート : 判断 408">
          <a:extLst>
            <a:ext uri="{FF2B5EF4-FFF2-40B4-BE49-F238E27FC236}">
              <a16:creationId xmlns:a16="http://schemas.microsoft.com/office/drawing/2014/main" xmlns="" id="{00000000-0008-0000-0700-000099010000}"/>
            </a:ext>
          </a:extLst>
        </xdr:cNvPr>
        <xdr:cNvSpPr/>
      </xdr:nvSpPr>
      <xdr:spPr>
        <a:xfrm>
          <a:off x="8699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170092</xdr:rowOff>
    </xdr:from>
    <xdr:ext cx="534377"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8483111" y="128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149856</xdr:rowOff>
    </xdr:from>
    <xdr:to>
      <xdr:col>11</xdr:col>
      <xdr:colOff>307975</xdr:colOff>
      <xdr:row>77</xdr:row>
      <xdr:rowOff>168928</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a:off x="6972300" y="13351506"/>
          <a:ext cx="889000" cy="1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90043</xdr:rowOff>
    </xdr:from>
    <xdr:to>
      <xdr:col>11</xdr:col>
      <xdr:colOff>358775</xdr:colOff>
      <xdr:row>77</xdr:row>
      <xdr:rowOff>20193</xdr:rowOff>
    </xdr:to>
    <xdr:sp macro="" textlink="">
      <xdr:nvSpPr>
        <xdr:cNvPr id="412" name="フローチャート : 判断 411">
          <a:extLst>
            <a:ext uri="{FF2B5EF4-FFF2-40B4-BE49-F238E27FC236}">
              <a16:creationId xmlns:a16="http://schemas.microsoft.com/office/drawing/2014/main" xmlns="" id="{00000000-0008-0000-0700-00009C010000}"/>
            </a:ext>
          </a:extLst>
        </xdr:cNvPr>
        <xdr:cNvSpPr/>
      </xdr:nvSpPr>
      <xdr:spPr>
        <a:xfrm>
          <a:off x="7810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36720</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7594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126326</xdr:rowOff>
    </xdr:from>
    <xdr:to>
      <xdr:col>10</xdr:col>
      <xdr:colOff>155575</xdr:colOff>
      <xdr:row>77</xdr:row>
      <xdr:rowOff>56476</xdr:rowOff>
    </xdr:to>
    <xdr:sp macro="" textlink="">
      <xdr:nvSpPr>
        <xdr:cNvPr id="414" name="フローチャート : 判断 413">
          <a:extLst>
            <a:ext uri="{FF2B5EF4-FFF2-40B4-BE49-F238E27FC236}">
              <a16:creationId xmlns:a16="http://schemas.microsoft.com/office/drawing/2014/main" xmlns="" id="{00000000-0008-0000-0700-00009E010000}"/>
            </a:ext>
          </a:extLst>
        </xdr:cNvPr>
        <xdr:cNvSpPr/>
      </xdr:nvSpPr>
      <xdr:spPr>
        <a:xfrm>
          <a:off x="6921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73002</xdr:rowOff>
    </xdr:from>
    <xdr:ext cx="534377"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6705111" y="1293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142980</xdr:rowOff>
    </xdr:from>
    <xdr:to>
      <xdr:col>15</xdr:col>
      <xdr:colOff>231775</xdr:colOff>
      <xdr:row>77</xdr:row>
      <xdr:rowOff>73130</xdr:rowOff>
    </xdr:to>
    <xdr:sp macro="" textlink="">
      <xdr:nvSpPr>
        <xdr:cNvPr id="421" name="円/楕円 420">
          <a:extLst>
            <a:ext uri="{FF2B5EF4-FFF2-40B4-BE49-F238E27FC236}">
              <a16:creationId xmlns:a16="http://schemas.microsoft.com/office/drawing/2014/main" xmlns="" id="{00000000-0008-0000-0700-0000A5010000}"/>
            </a:ext>
          </a:extLst>
        </xdr:cNvPr>
        <xdr:cNvSpPr/>
      </xdr:nvSpPr>
      <xdr:spPr>
        <a:xfrm>
          <a:off x="10426700" y="1317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121407</xdr:rowOff>
    </xdr:from>
    <xdr:ext cx="534377" cy="259045"/>
    <xdr:sp macro="" textlink="">
      <xdr:nvSpPr>
        <xdr:cNvPr id="422" name="商工費該当値テキスト">
          <a:extLst>
            <a:ext uri="{FF2B5EF4-FFF2-40B4-BE49-F238E27FC236}">
              <a16:creationId xmlns:a16="http://schemas.microsoft.com/office/drawing/2014/main" xmlns="" id="{00000000-0008-0000-0700-0000A6010000}"/>
            </a:ext>
          </a:extLst>
        </xdr:cNvPr>
        <xdr:cNvSpPr txBox="1"/>
      </xdr:nvSpPr>
      <xdr:spPr>
        <a:xfrm>
          <a:off x="10528300" y="13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12,844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152646</xdr:rowOff>
    </xdr:from>
    <xdr:to>
      <xdr:col>14</xdr:col>
      <xdr:colOff>79375</xdr:colOff>
      <xdr:row>77</xdr:row>
      <xdr:rowOff>82796</xdr:rowOff>
    </xdr:to>
    <xdr:sp macro="" textlink="">
      <xdr:nvSpPr>
        <xdr:cNvPr id="423" name="円/楕円 422">
          <a:extLst>
            <a:ext uri="{FF2B5EF4-FFF2-40B4-BE49-F238E27FC236}">
              <a16:creationId xmlns:a16="http://schemas.microsoft.com/office/drawing/2014/main" xmlns="" id="{00000000-0008-0000-0700-0000A7010000}"/>
            </a:ext>
          </a:extLst>
        </xdr:cNvPr>
        <xdr:cNvSpPr/>
      </xdr:nvSpPr>
      <xdr:spPr>
        <a:xfrm>
          <a:off x="9588500" y="1318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73923</xdr:rowOff>
    </xdr:from>
    <xdr:ext cx="534377"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9372111" y="1327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54741</xdr:rowOff>
    </xdr:from>
    <xdr:to>
      <xdr:col>12</xdr:col>
      <xdr:colOff>561975</xdr:colOff>
      <xdr:row>77</xdr:row>
      <xdr:rowOff>156341</xdr:rowOff>
    </xdr:to>
    <xdr:sp macro="" textlink="">
      <xdr:nvSpPr>
        <xdr:cNvPr id="425" name="円/楕円 424">
          <a:extLst>
            <a:ext uri="{FF2B5EF4-FFF2-40B4-BE49-F238E27FC236}">
              <a16:creationId xmlns:a16="http://schemas.microsoft.com/office/drawing/2014/main" xmlns="" id="{00000000-0008-0000-0700-0000A9010000}"/>
            </a:ext>
          </a:extLst>
        </xdr:cNvPr>
        <xdr:cNvSpPr/>
      </xdr:nvSpPr>
      <xdr:spPr>
        <a:xfrm>
          <a:off x="8699500" y="1325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147468</xdr:rowOff>
    </xdr:from>
    <xdr:ext cx="534377"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8483111" y="1334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118128</xdr:rowOff>
    </xdr:from>
    <xdr:to>
      <xdr:col>11</xdr:col>
      <xdr:colOff>358775</xdr:colOff>
      <xdr:row>78</xdr:row>
      <xdr:rowOff>48278</xdr:rowOff>
    </xdr:to>
    <xdr:sp macro="" textlink="">
      <xdr:nvSpPr>
        <xdr:cNvPr id="427" name="円/楕円 426">
          <a:extLst>
            <a:ext uri="{FF2B5EF4-FFF2-40B4-BE49-F238E27FC236}">
              <a16:creationId xmlns:a16="http://schemas.microsoft.com/office/drawing/2014/main" xmlns="" id="{00000000-0008-0000-0700-0000AB010000}"/>
            </a:ext>
          </a:extLst>
        </xdr:cNvPr>
        <xdr:cNvSpPr/>
      </xdr:nvSpPr>
      <xdr:spPr>
        <a:xfrm>
          <a:off x="7810500" y="1331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39405</xdr:rowOff>
    </xdr:from>
    <xdr:ext cx="469744"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7626427" y="1341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99056</xdr:rowOff>
    </xdr:from>
    <xdr:to>
      <xdr:col>10</xdr:col>
      <xdr:colOff>155575</xdr:colOff>
      <xdr:row>78</xdr:row>
      <xdr:rowOff>29206</xdr:rowOff>
    </xdr:to>
    <xdr:sp macro="" textlink="">
      <xdr:nvSpPr>
        <xdr:cNvPr id="429" name="円/楕円 428">
          <a:extLst>
            <a:ext uri="{FF2B5EF4-FFF2-40B4-BE49-F238E27FC236}">
              <a16:creationId xmlns:a16="http://schemas.microsoft.com/office/drawing/2014/main" xmlns="" id="{00000000-0008-0000-0700-0000AD010000}"/>
            </a:ext>
          </a:extLst>
        </xdr:cNvPr>
        <xdr:cNvSpPr/>
      </xdr:nvSpPr>
      <xdr:spPr>
        <a:xfrm>
          <a:off x="6921500" y="1330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20333</xdr:rowOff>
    </xdr:from>
    <xdr:ext cx="469744"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6737427" y="1339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a:extLst>
            <a:ext uri="{FF2B5EF4-FFF2-40B4-BE49-F238E27FC236}">
              <a16:creationId xmlns:a16="http://schemas.microsoft.com/office/drawing/2014/main" xmlns=""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a:extLst>
            <a:ext uri="{FF2B5EF4-FFF2-40B4-BE49-F238E27FC236}">
              <a16:creationId xmlns:a16="http://schemas.microsoft.com/office/drawing/2014/main" xmlns=""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a:extLst>
            <a:ext uri="{FF2B5EF4-FFF2-40B4-BE49-F238E27FC236}">
              <a16:creationId xmlns:a16="http://schemas.microsoft.com/office/drawing/2014/main" xmlns=""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2997</xdr:rowOff>
    </xdr:from>
    <xdr:to>
      <xdr:col>15</xdr:col>
      <xdr:colOff>180340</xdr:colOff>
      <xdr:row>99</xdr:row>
      <xdr:rowOff>51398</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flipV="1">
          <a:off x="10475595" y="15604947"/>
          <a:ext cx="1270" cy="1420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55225</xdr:rowOff>
    </xdr:from>
    <xdr:ext cx="534377" cy="259045"/>
    <xdr:sp macro="" textlink="">
      <xdr:nvSpPr>
        <xdr:cNvPr id="457" name="土木費最小値テキスト">
          <a:extLst>
            <a:ext uri="{FF2B5EF4-FFF2-40B4-BE49-F238E27FC236}">
              <a16:creationId xmlns:a16="http://schemas.microsoft.com/office/drawing/2014/main" xmlns="" id="{00000000-0008-0000-0700-0000C9010000}"/>
            </a:ext>
          </a:extLst>
        </xdr:cNvPr>
        <xdr:cNvSpPr txBox="1"/>
      </xdr:nvSpPr>
      <xdr:spPr>
        <a:xfrm>
          <a:off x="10528300" y="1702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14,539</a:t>
          </a:r>
          <a:endParaRPr kumimoji="1" lang="ja-JP" altLang="en-US" sz="1000" b="1">
            <a:latin typeface="ＭＳ Ｐゴシック"/>
          </a:endParaRPr>
        </a:p>
      </xdr:txBody>
    </xdr:sp>
    <xdr:clientData/>
  </xdr:oneCellAnchor>
  <xdr:twoCellAnchor>
    <xdr:from>
      <xdr:col>15</xdr:col>
      <xdr:colOff>92075</xdr:colOff>
      <xdr:row>99</xdr:row>
      <xdr:rowOff>51398</xdr:rowOff>
    </xdr:from>
    <xdr:to>
      <xdr:col>15</xdr:col>
      <xdr:colOff>269875</xdr:colOff>
      <xdr:row>99</xdr:row>
      <xdr:rowOff>51398</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10388600" y="1702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121124</xdr:rowOff>
    </xdr:from>
    <xdr:ext cx="599010" cy="259045"/>
    <xdr:sp macro="" textlink="">
      <xdr:nvSpPr>
        <xdr:cNvPr id="459" name="土木費最大値テキスト">
          <a:extLst>
            <a:ext uri="{FF2B5EF4-FFF2-40B4-BE49-F238E27FC236}">
              <a16:creationId xmlns:a16="http://schemas.microsoft.com/office/drawing/2014/main" xmlns="" id="{00000000-0008-0000-0700-0000CB010000}"/>
            </a:ext>
          </a:extLst>
        </xdr:cNvPr>
        <xdr:cNvSpPr txBox="1"/>
      </xdr:nvSpPr>
      <xdr:spPr>
        <a:xfrm>
          <a:off x="10528300" y="15380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449,360</a:t>
          </a:r>
          <a:endParaRPr kumimoji="1" lang="ja-JP" altLang="en-US" sz="1000" b="1">
            <a:latin typeface="ＭＳ Ｐゴシック"/>
          </a:endParaRPr>
        </a:p>
      </xdr:txBody>
    </xdr:sp>
    <xdr:clientData/>
  </xdr:oneCellAnchor>
  <xdr:twoCellAnchor>
    <xdr:from>
      <xdr:col>15</xdr:col>
      <xdr:colOff>92075</xdr:colOff>
      <xdr:row>91</xdr:row>
      <xdr:rowOff>2997</xdr:rowOff>
    </xdr:from>
    <xdr:to>
      <xdr:col>15</xdr:col>
      <xdr:colOff>269875</xdr:colOff>
      <xdr:row>91</xdr:row>
      <xdr:rowOff>2997</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10388600" y="1560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15599</xdr:rowOff>
    </xdr:from>
    <xdr:to>
      <xdr:col>15</xdr:col>
      <xdr:colOff>180975</xdr:colOff>
      <xdr:row>99</xdr:row>
      <xdr:rowOff>22968</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flipV="1">
          <a:off x="9639300" y="16989149"/>
          <a:ext cx="838200" cy="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70597</xdr:rowOff>
    </xdr:from>
    <xdr:ext cx="534377" cy="259045"/>
    <xdr:sp macro="" textlink="">
      <xdr:nvSpPr>
        <xdr:cNvPr id="462" name="土木費平均値テキスト">
          <a:extLst>
            <a:ext uri="{FF2B5EF4-FFF2-40B4-BE49-F238E27FC236}">
              <a16:creationId xmlns:a16="http://schemas.microsoft.com/office/drawing/2014/main" xmlns="" id="{00000000-0008-0000-0700-0000CE010000}"/>
            </a:ext>
          </a:extLst>
        </xdr:cNvPr>
        <xdr:cNvSpPr txBox="1"/>
      </xdr:nvSpPr>
      <xdr:spPr>
        <a:xfrm>
          <a:off x="10528300" y="16701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47720</xdr:rowOff>
    </xdr:from>
    <xdr:to>
      <xdr:col>15</xdr:col>
      <xdr:colOff>231775</xdr:colOff>
      <xdr:row>98</xdr:row>
      <xdr:rowOff>149320</xdr:rowOff>
    </xdr:to>
    <xdr:sp macro="" textlink="">
      <xdr:nvSpPr>
        <xdr:cNvPr id="463" name="フローチャート : 判断 462">
          <a:extLst>
            <a:ext uri="{FF2B5EF4-FFF2-40B4-BE49-F238E27FC236}">
              <a16:creationId xmlns:a16="http://schemas.microsoft.com/office/drawing/2014/main" xmlns="" id="{00000000-0008-0000-0700-0000CF010000}"/>
            </a:ext>
          </a:extLst>
        </xdr:cNvPr>
        <xdr:cNvSpPr/>
      </xdr:nvSpPr>
      <xdr:spPr>
        <a:xfrm>
          <a:off x="10426700" y="1684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8134</xdr:rowOff>
    </xdr:from>
    <xdr:to>
      <xdr:col>14</xdr:col>
      <xdr:colOff>28575</xdr:colOff>
      <xdr:row>99</xdr:row>
      <xdr:rowOff>22968</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a:off x="8750300" y="16981684"/>
          <a:ext cx="889000" cy="1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43585</xdr:rowOff>
    </xdr:from>
    <xdr:to>
      <xdr:col>14</xdr:col>
      <xdr:colOff>79375</xdr:colOff>
      <xdr:row>98</xdr:row>
      <xdr:rowOff>145185</xdr:rowOff>
    </xdr:to>
    <xdr:sp macro="" textlink="">
      <xdr:nvSpPr>
        <xdr:cNvPr id="465" name="フローチャート : 判断 464">
          <a:extLst>
            <a:ext uri="{FF2B5EF4-FFF2-40B4-BE49-F238E27FC236}">
              <a16:creationId xmlns:a16="http://schemas.microsoft.com/office/drawing/2014/main" xmlns="" id="{00000000-0008-0000-0700-0000D1010000}"/>
            </a:ext>
          </a:extLst>
        </xdr:cNvPr>
        <xdr:cNvSpPr/>
      </xdr:nvSpPr>
      <xdr:spPr>
        <a:xfrm>
          <a:off x="9588500" y="1684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161712</xdr:rowOff>
    </xdr:from>
    <xdr:ext cx="534377"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9372111" y="1662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53,876</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5812</xdr:rowOff>
    </xdr:from>
    <xdr:to>
      <xdr:col>12</xdr:col>
      <xdr:colOff>511175</xdr:colOff>
      <xdr:row>99</xdr:row>
      <xdr:rowOff>8134</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a:off x="7861300" y="16979362"/>
          <a:ext cx="889000" cy="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158659</xdr:rowOff>
    </xdr:from>
    <xdr:to>
      <xdr:col>12</xdr:col>
      <xdr:colOff>561975</xdr:colOff>
      <xdr:row>98</xdr:row>
      <xdr:rowOff>88809</xdr:rowOff>
    </xdr:to>
    <xdr:sp macro="" textlink="">
      <xdr:nvSpPr>
        <xdr:cNvPr id="468" name="フローチャート : 判断 467">
          <a:extLst>
            <a:ext uri="{FF2B5EF4-FFF2-40B4-BE49-F238E27FC236}">
              <a16:creationId xmlns:a16="http://schemas.microsoft.com/office/drawing/2014/main" xmlns="" id="{00000000-0008-0000-0700-0000D4010000}"/>
            </a:ext>
          </a:extLst>
        </xdr:cNvPr>
        <xdr:cNvSpPr/>
      </xdr:nvSpPr>
      <xdr:spPr>
        <a:xfrm>
          <a:off x="8699500" y="16789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105336</xdr:rowOff>
    </xdr:from>
    <xdr:ext cx="534377"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8483111" y="1656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141255</xdr:rowOff>
    </xdr:from>
    <xdr:to>
      <xdr:col>11</xdr:col>
      <xdr:colOff>307975</xdr:colOff>
      <xdr:row>99</xdr:row>
      <xdr:rowOff>5812</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a:off x="6972300" y="16943355"/>
          <a:ext cx="889000" cy="3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21760</xdr:rowOff>
    </xdr:from>
    <xdr:to>
      <xdr:col>11</xdr:col>
      <xdr:colOff>358775</xdr:colOff>
      <xdr:row>98</xdr:row>
      <xdr:rowOff>123360</xdr:rowOff>
    </xdr:to>
    <xdr:sp macro="" textlink="">
      <xdr:nvSpPr>
        <xdr:cNvPr id="471" name="フローチャート : 判断 470">
          <a:extLst>
            <a:ext uri="{FF2B5EF4-FFF2-40B4-BE49-F238E27FC236}">
              <a16:creationId xmlns:a16="http://schemas.microsoft.com/office/drawing/2014/main" xmlns="" id="{00000000-0008-0000-0700-0000D7010000}"/>
            </a:ext>
          </a:extLst>
        </xdr:cNvPr>
        <xdr:cNvSpPr/>
      </xdr:nvSpPr>
      <xdr:spPr>
        <a:xfrm>
          <a:off x="7810500" y="1682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139887</xdr:rowOff>
    </xdr:from>
    <xdr:ext cx="534377"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7594111" y="1659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44261</xdr:rowOff>
    </xdr:from>
    <xdr:to>
      <xdr:col>10</xdr:col>
      <xdr:colOff>155575</xdr:colOff>
      <xdr:row>98</xdr:row>
      <xdr:rowOff>145861</xdr:rowOff>
    </xdr:to>
    <xdr:sp macro="" textlink="">
      <xdr:nvSpPr>
        <xdr:cNvPr id="473" name="フローチャート : 判断 472">
          <a:extLst>
            <a:ext uri="{FF2B5EF4-FFF2-40B4-BE49-F238E27FC236}">
              <a16:creationId xmlns:a16="http://schemas.microsoft.com/office/drawing/2014/main" xmlns="" id="{00000000-0008-0000-0700-0000D9010000}"/>
            </a:ext>
          </a:extLst>
        </xdr:cNvPr>
        <xdr:cNvSpPr/>
      </xdr:nvSpPr>
      <xdr:spPr>
        <a:xfrm>
          <a:off x="6921500" y="1684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162388</xdr:rowOff>
    </xdr:from>
    <xdr:ext cx="534377"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6705111" y="1662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136249</xdr:rowOff>
    </xdr:from>
    <xdr:to>
      <xdr:col>15</xdr:col>
      <xdr:colOff>231775</xdr:colOff>
      <xdr:row>99</xdr:row>
      <xdr:rowOff>66399</xdr:rowOff>
    </xdr:to>
    <xdr:sp macro="" textlink="">
      <xdr:nvSpPr>
        <xdr:cNvPr id="480" name="円/楕円 479">
          <a:extLst>
            <a:ext uri="{FF2B5EF4-FFF2-40B4-BE49-F238E27FC236}">
              <a16:creationId xmlns:a16="http://schemas.microsoft.com/office/drawing/2014/main" xmlns="" id="{00000000-0008-0000-0700-0000E0010000}"/>
            </a:ext>
          </a:extLst>
        </xdr:cNvPr>
        <xdr:cNvSpPr/>
      </xdr:nvSpPr>
      <xdr:spPr>
        <a:xfrm>
          <a:off x="10426700" y="1693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51176</xdr:rowOff>
    </xdr:from>
    <xdr:ext cx="534377" cy="259045"/>
    <xdr:sp macro="" textlink="">
      <xdr:nvSpPr>
        <xdr:cNvPr id="481" name="土木費該当値テキスト">
          <a:extLst>
            <a:ext uri="{FF2B5EF4-FFF2-40B4-BE49-F238E27FC236}">
              <a16:creationId xmlns:a16="http://schemas.microsoft.com/office/drawing/2014/main" xmlns="" id="{00000000-0008-0000-0700-0000E1010000}"/>
            </a:ext>
          </a:extLst>
        </xdr:cNvPr>
        <xdr:cNvSpPr txBox="1"/>
      </xdr:nvSpPr>
      <xdr:spPr>
        <a:xfrm>
          <a:off x="10528300" y="1685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25,501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143618</xdr:rowOff>
    </xdr:from>
    <xdr:to>
      <xdr:col>14</xdr:col>
      <xdr:colOff>79375</xdr:colOff>
      <xdr:row>99</xdr:row>
      <xdr:rowOff>73768</xdr:rowOff>
    </xdr:to>
    <xdr:sp macro="" textlink="">
      <xdr:nvSpPr>
        <xdr:cNvPr id="482" name="円/楕円 481">
          <a:extLst>
            <a:ext uri="{FF2B5EF4-FFF2-40B4-BE49-F238E27FC236}">
              <a16:creationId xmlns:a16="http://schemas.microsoft.com/office/drawing/2014/main" xmlns="" id="{00000000-0008-0000-0700-0000E2010000}"/>
            </a:ext>
          </a:extLst>
        </xdr:cNvPr>
        <xdr:cNvSpPr/>
      </xdr:nvSpPr>
      <xdr:spPr>
        <a:xfrm>
          <a:off x="9588500" y="1694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64895</xdr:rowOff>
    </xdr:from>
    <xdr:ext cx="534377"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9372111" y="1703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23,245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128784</xdr:rowOff>
    </xdr:from>
    <xdr:to>
      <xdr:col>12</xdr:col>
      <xdr:colOff>561975</xdr:colOff>
      <xdr:row>99</xdr:row>
      <xdr:rowOff>58934</xdr:rowOff>
    </xdr:to>
    <xdr:sp macro="" textlink="">
      <xdr:nvSpPr>
        <xdr:cNvPr id="484" name="円/楕円 483">
          <a:extLst>
            <a:ext uri="{FF2B5EF4-FFF2-40B4-BE49-F238E27FC236}">
              <a16:creationId xmlns:a16="http://schemas.microsoft.com/office/drawing/2014/main" xmlns="" id="{00000000-0008-0000-0700-0000E4010000}"/>
            </a:ext>
          </a:extLst>
        </xdr:cNvPr>
        <xdr:cNvSpPr/>
      </xdr:nvSpPr>
      <xdr:spPr>
        <a:xfrm>
          <a:off x="8699500" y="1693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50061</xdr:rowOff>
    </xdr:from>
    <xdr:ext cx="534377"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8483111" y="1702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27,787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126462</xdr:rowOff>
    </xdr:from>
    <xdr:to>
      <xdr:col>11</xdr:col>
      <xdr:colOff>358775</xdr:colOff>
      <xdr:row>99</xdr:row>
      <xdr:rowOff>56612</xdr:rowOff>
    </xdr:to>
    <xdr:sp macro="" textlink="">
      <xdr:nvSpPr>
        <xdr:cNvPr id="486" name="円/楕円 485">
          <a:extLst>
            <a:ext uri="{FF2B5EF4-FFF2-40B4-BE49-F238E27FC236}">
              <a16:creationId xmlns:a16="http://schemas.microsoft.com/office/drawing/2014/main" xmlns="" id="{00000000-0008-0000-0700-0000E6010000}"/>
            </a:ext>
          </a:extLst>
        </xdr:cNvPr>
        <xdr:cNvSpPr/>
      </xdr:nvSpPr>
      <xdr:spPr>
        <a:xfrm>
          <a:off x="7810500" y="1692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47739</xdr:rowOff>
    </xdr:from>
    <xdr:ext cx="534377"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7594111" y="1702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28,498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90455</xdr:rowOff>
    </xdr:from>
    <xdr:to>
      <xdr:col>10</xdr:col>
      <xdr:colOff>155575</xdr:colOff>
      <xdr:row>99</xdr:row>
      <xdr:rowOff>20605</xdr:rowOff>
    </xdr:to>
    <xdr:sp macro="" textlink="">
      <xdr:nvSpPr>
        <xdr:cNvPr id="488" name="円/楕円 487">
          <a:extLst>
            <a:ext uri="{FF2B5EF4-FFF2-40B4-BE49-F238E27FC236}">
              <a16:creationId xmlns:a16="http://schemas.microsoft.com/office/drawing/2014/main" xmlns="" id="{00000000-0008-0000-0700-0000E8010000}"/>
            </a:ext>
          </a:extLst>
        </xdr:cNvPr>
        <xdr:cNvSpPr/>
      </xdr:nvSpPr>
      <xdr:spPr>
        <a:xfrm>
          <a:off x="6921500" y="1689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11732</xdr:rowOff>
    </xdr:from>
    <xdr:ext cx="534377"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6705111" y="169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39,524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a:extLst>
            <a:ext uri="{FF2B5EF4-FFF2-40B4-BE49-F238E27FC236}">
              <a16:creationId xmlns:a16="http://schemas.microsoft.com/office/drawing/2014/main" xmlns=""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a:extLst>
            <a:ext uri="{FF2B5EF4-FFF2-40B4-BE49-F238E27FC236}">
              <a16:creationId xmlns:a16="http://schemas.microsoft.com/office/drawing/2014/main" xmlns=""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a:extLst>
            <a:ext uri="{FF2B5EF4-FFF2-40B4-BE49-F238E27FC236}">
              <a16:creationId xmlns:a16="http://schemas.microsoft.com/office/drawing/2014/main" xmlns=""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121347</xdr:rowOff>
    </xdr:from>
    <xdr:to>
      <xdr:col>23</xdr:col>
      <xdr:colOff>516889</xdr:colOff>
      <xdr:row>39</xdr:row>
      <xdr:rowOff>133920</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flipV="1">
          <a:off x="16317595" y="5264847"/>
          <a:ext cx="1269" cy="1555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137747</xdr:rowOff>
    </xdr:from>
    <xdr:ext cx="469744" cy="259045"/>
    <xdr:sp macro="" textlink="">
      <xdr:nvSpPr>
        <xdr:cNvPr id="517" name="消防費最小値テキスト">
          <a:extLst>
            <a:ext uri="{FF2B5EF4-FFF2-40B4-BE49-F238E27FC236}">
              <a16:creationId xmlns:a16="http://schemas.microsoft.com/office/drawing/2014/main" xmlns="" id="{00000000-0008-0000-0700-000005020000}"/>
            </a:ext>
          </a:extLst>
        </xdr:cNvPr>
        <xdr:cNvSpPr txBox="1"/>
      </xdr:nvSpPr>
      <xdr:spPr>
        <a:xfrm>
          <a:off x="16370300" y="68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8,927</a:t>
          </a:r>
          <a:endParaRPr kumimoji="1" lang="ja-JP" altLang="en-US" sz="1000" b="1">
            <a:latin typeface="ＭＳ Ｐゴシック"/>
          </a:endParaRPr>
        </a:p>
      </xdr:txBody>
    </xdr:sp>
    <xdr:clientData/>
  </xdr:oneCellAnchor>
  <xdr:twoCellAnchor>
    <xdr:from>
      <xdr:col>23</xdr:col>
      <xdr:colOff>428625</xdr:colOff>
      <xdr:row>39</xdr:row>
      <xdr:rowOff>133920</xdr:rowOff>
    </xdr:from>
    <xdr:to>
      <xdr:col>23</xdr:col>
      <xdr:colOff>606425</xdr:colOff>
      <xdr:row>39</xdr:row>
      <xdr:rowOff>133920</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6230600" y="6820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68024</xdr:rowOff>
    </xdr:from>
    <xdr:ext cx="534377" cy="259045"/>
    <xdr:sp macro="" textlink="">
      <xdr:nvSpPr>
        <xdr:cNvPr id="519" name="消防費最大値テキスト">
          <a:extLst>
            <a:ext uri="{FF2B5EF4-FFF2-40B4-BE49-F238E27FC236}">
              <a16:creationId xmlns:a16="http://schemas.microsoft.com/office/drawing/2014/main" xmlns="" id="{00000000-0008-0000-0700-000007020000}"/>
            </a:ext>
          </a:extLst>
        </xdr:cNvPr>
        <xdr:cNvSpPr txBox="1"/>
      </xdr:nvSpPr>
      <xdr:spPr>
        <a:xfrm>
          <a:off x="16370300" y="504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56,562</a:t>
          </a:r>
          <a:endParaRPr kumimoji="1" lang="ja-JP" altLang="en-US" sz="1000" b="1">
            <a:latin typeface="ＭＳ Ｐゴシック"/>
          </a:endParaRPr>
        </a:p>
      </xdr:txBody>
    </xdr:sp>
    <xdr:clientData/>
  </xdr:oneCellAnchor>
  <xdr:twoCellAnchor>
    <xdr:from>
      <xdr:col>23</xdr:col>
      <xdr:colOff>428625</xdr:colOff>
      <xdr:row>30</xdr:row>
      <xdr:rowOff>121347</xdr:rowOff>
    </xdr:from>
    <xdr:to>
      <xdr:col>23</xdr:col>
      <xdr:colOff>606425</xdr:colOff>
      <xdr:row>30</xdr:row>
      <xdr:rowOff>121347</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a:off x="16230600" y="526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70500</xdr:rowOff>
    </xdr:from>
    <xdr:to>
      <xdr:col>23</xdr:col>
      <xdr:colOff>517525</xdr:colOff>
      <xdr:row>37</xdr:row>
      <xdr:rowOff>113542</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a:off x="15481300" y="6242700"/>
          <a:ext cx="838200" cy="21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15210</xdr:rowOff>
    </xdr:from>
    <xdr:ext cx="534377" cy="259045"/>
    <xdr:sp macro="" textlink="">
      <xdr:nvSpPr>
        <xdr:cNvPr id="522" name="消防費平均値テキスト">
          <a:extLst>
            <a:ext uri="{FF2B5EF4-FFF2-40B4-BE49-F238E27FC236}">
              <a16:creationId xmlns:a16="http://schemas.microsoft.com/office/drawing/2014/main" xmlns="" id="{00000000-0008-0000-0700-00000A020000}"/>
            </a:ext>
          </a:extLst>
        </xdr:cNvPr>
        <xdr:cNvSpPr txBox="1"/>
      </xdr:nvSpPr>
      <xdr:spPr>
        <a:xfrm>
          <a:off x="16370300" y="6187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163783</xdr:rowOff>
    </xdr:from>
    <xdr:to>
      <xdr:col>23</xdr:col>
      <xdr:colOff>568325</xdr:colOff>
      <xdr:row>37</xdr:row>
      <xdr:rowOff>93933</xdr:rowOff>
    </xdr:to>
    <xdr:sp macro="" textlink="">
      <xdr:nvSpPr>
        <xdr:cNvPr id="523" name="フローチャート : 判断 522">
          <a:extLst>
            <a:ext uri="{FF2B5EF4-FFF2-40B4-BE49-F238E27FC236}">
              <a16:creationId xmlns:a16="http://schemas.microsoft.com/office/drawing/2014/main" xmlns="" id="{00000000-0008-0000-0700-00000B020000}"/>
            </a:ext>
          </a:extLst>
        </xdr:cNvPr>
        <xdr:cNvSpPr/>
      </xdr:nvSpPr>
      <xdr:spPr>
        <a:xfrm>
          <a:off x="16268700" y="63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70500</xdr:rowOff>
    </xdr:from>
    <xdr:to>
      <xdr:col>22</xdr:col>
      <xdr:colOff>365125</xdr:colOff>
      <xdr:row>37</xdr:row>
      <xdr:rowOff>48195</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flipV="1">
          <a:off x="14592300" y="6242700"/>
          <a:ext cx="889000" cy="14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61762</xdr:rowOff>
    </xdr:from>
    <xdr:to>
      <xdr:col>22</xdr:col>
      <xdr:colOff>415925</xdr:colOff>
      <xdr:row>36</xdr:row>
      <xdr:rowOff>163362</xdr:rowOff>
    </xdr:to>
    <xdr:sp macro="" textlink="">
      <xdr:nvSpPr>
        <xdr:cNvPr id="525" name="フローチャート : 判断 524">
          <a:extLst>
            <a:ext uri="{FF2B5EF4-FFF2-40B4-BE49-F238E27FC236}">
              <a16:creationId xmlns:a16="http://schemas.microsoft.com/office/drawing/2014/main" xmlns="" id="{00000000-0008-0000-0700-00000D020000}"/>
            </a:ext>
          </a:extLst>
        </xdr:cNvPr>
        <xdr:cNvSpPr/>
      </xdr:nvSpPr>
      <xdr:spPr>
        <a:xfrm>
          <a:off x="15430500" y="623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154489</xdr:rowOff>
    </xdr:from>
    <xdr:ext cx="534377"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5214111" y="632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25,331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48195</xdr:rowOff>
    </xdr:from>
    <xdr:to>
      <xdr:col>21</xdr:col>
      <xdr:colOff>161925</xdr:colOff>
      <xdr:row>37</xdr:row>
      <xdr:rowOff>131046</xdr:rowOff>
    </xdr:to>
    <xdr:cxnSp macro="">
      <xdr:nvCxnSpPr>
        <xdr:cNvPr id="527" name="直線コネクタ 526">
          <a:extLst>
            <a:ext uri="{FF2B5EF4-FFF2-40B4-BE49-F238E27FC236}">
              <a16:creationId xmlns:a16="http://schemas.microsoft.com/office/drawing/2014/main" xmlns="" id="{00000000-0008-0000-0700-00000F020000}"/>
            </a:ext>
          </a:extLst>
        </xdr:cNvPr>
        <xdr:cNvCxnSpPr/>
      </xdr:nvCxnSpPr>
      <xdr:spPr>
        <a:xfrm flipV="1">
          <a:off x="13703300" y="6391845"/>
          <a:ext cx="889000" cy="8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75021</xdr:rowOff>
    </xdr:from>
    <xdr:to>
      <xdr:col>21</xdr:col>
      <xdr:colOff>212725</xdr:colOff>
      <xdr:row>37</xdr:row>
      <xdr:rowOff>5171</xdr:rowOff>
    </xdr:to>
    <xdr:sp macro="" textlink="">
      <xdr:nvSpPr>
        <xdr:cNvPr id="528" name="フローチャート : 判断 527">
          <a:extLst>
            <a:ext uri="{FF2B5EF4-FFF2-40B4-BE49-F238E27FC236}">
              <a16:creationId xmlns:a16="http://schemas.microsoft.com/office/drawing/2014/main" xmlns="" id="{00000000-0008-0000-0700-000010020000}"/>
            </a:ext>
          </a:extLst>
        </xdr:cNvPr>
        <xdr:cNvSpPr/>
      </xdr:nvSpPr>
      <xdr:spPr>
        <a:xfrm>
          <a:off x="14541500" y="624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21698</xdr:rowOff>
    </xdr:from>
    <xdr:ext cx="534377"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4325111" y="602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157269</xdr:rowOff>
    </xdr:from>
    <xdr:to>
      <xdr:col>19</xdr:col>
      <xdr:colOff>644525</xdr:colOff>
      <xdr:row>37</xdr:row>
      <xdr:rowOff>131046</xdr:rowOff>
    </xdr:to>
    <xdr:cxnSp macro="">
      <xdr:nvCxnSpPr>
        <xdr:cNvPr id="530" name="直線コネクタ 529">
          <a:extLst>
            <a:ext uri="{FF2B5EF4-FFF2-40B4-BE49-F238E27FC236}">
              <a16:creationId xmlns:a16="http://schemas.microsoft.com/office/drawing/2014/main" xmlns="" id="{00000000-0008-0000-0700-000012020000}"/>
            </a:ext>
          </a:extLst>
        </xdr:cNvPr>
        <xdr:cNvCxnSpPr/>
      </xdr:nvCxnSpPr>
      <xdr:spPr>
        <a:xfrm>
          <a:off x="12814300" y="6329469"/>
          <a:ext cx="889000" cy="14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103726</xdr:rowOff>
    </xdr:from>
    <xdr:to>
      <xdr:col>20</xdr:col>
      <xdr:colOff>9525</xdr:colOff>
      <xdr:row>37</xdr:row>
      <xdr:rowOff>33876</xdr:rowOff>
    </xdr:to>
    <xdr:sp macro="" textlink="">
      <xdr:nvSpPr>
        <xdr:cNvPr id="531" name="フローチャート : 判断 530">
          <a:extLst>
            <a:ext uri="{FF2B5EF4-FFF2-40B4-BE49-F238E27FC236}">
              <a16:creationId xmlns:a16="http://schemas.microsoft.com/office/drawing/2014/main" xmlns="" id="{00000000-0008-0000-0700-000013020000}"/>
            </a:ext>
          </a:extLst>
        </xdr:cNvPr>
        <xdr:cNvSpPr/>
      </xdr:nvSpPr>
      <xdr:spPr>
        <a:xfrm>
          <a:off x="13652500" y="62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50403</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3436111" y="605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2261</xdr:rowOff>
    </xdr:from>
    <xdr:to>
      <xdr:col>18</xdr:col>
      <xdr:colOff>492125</xdr:colOff>
      <xdr:row>37</xdr:row>
      <xdr:rowOff>103861</xdr:rowOff>
    </xdr:to>
    <xdr:sp macro="" textlink="">
      <xdr:nvSpPr>
        <xdr:cNvPr id="533" name="フローチャート : 判断 532">
          <a:extLst>
            <a:ext uri="{FF2B5EF4-FFF2-40B4-BE49-F238E27FC236}">
              <a16:creationId xmlns:a16="http://schemas.microsoft.com/office/drawing/2014/main" xmlns="" id="{00000000-0008-0000-0700-000015020000}"/>
            </a:ext>
          </a:extLst>
        </xdr:cNvPr>
        <xdr:cNvSpPr/>
      </xdr:nvSpPr>
      <xdr:spPr>
        <a:xfrm>
          <a:off x="12763500" y="634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94988</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2547111" y="643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62742</xdr:rowOff>
    </xdr:from>
    <xdr:to>
      <xdr:col>23</xdr:col>
      <xdr:colOff>568325</xdr:colOff>
      <xdr:row>37</xdr:row>
      <xdr:rowOff>164342</xdr:rowOff>
    </xdr:to>
    <xdr:sp macro="" textlink="">
      <xdr:nvSpPr>
        <xdr:cNvPr id="540" name="円/楕円 539">
          <a:extLst>
            <a:ext uri="{FF2B5EF4-FFF2-40B4-BE49-F238E27FC236}">
              <a16:creationId xmlns:a16="http://schemas.microsoft.com/office/drawing/2014/main" xmlns="" id="{00000000-0008-0000-0700-00001C020000}"/>
            </a:ext>
          </a:extLst>
        </xdr:cNvPr>
        <xdr:cNvSpPr/>
      </xdr:nvSpPr>
      <xdr:spPr>
        <a:xfrm>
          <a:off x="16268700" y="640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41169</xdr:rowOff>
    </xdr:from>
    <xdr:ext cx="534377" cy="259045"/>
    <xdr:sp macro="" textlink="">
      <xdr:nvSpPr>
        <xdr:cNvPr id="541" name="消防費該当値テキスト">
          <a:extLst>
            <a:ext uri="{FF2B5EF4-FFF2-40B4-BE49-F238E27FC236}">
              <a16:creationId xmlns:a16="http://schemas.microsoft.com/office/drawing/2014/main" xmlns="" id="{00000000-0008-0000-0700-00001D020000}"/>
            </a:ext>
          </a:extLst>
        </xdr:cNvPr>
        <xdr:cNvSpPr txBox="1"/>
      </xdr:nvSpPr>
      <xdr:spPr>
        <a:xfrm>
          <a:off x="16370300" y="638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20,051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19700</xdr:rowOff>
    </xdr:from>
    <xdr:to>
      <xdr:col>22</xdr:col>
      <xdr:colOff>415925</xdr:colOff>
      <xdr:row>36</xdr:row>
      <xdr:rowOff>121300</xdr:rowOff>
    </xdr:to>
    <xdr:sp macro="" textlink="">
      <xdr:nvSpPr>
        <xdr:cNvPr id="542" name="円/楕円 541">
          <a:extLst>
            <a:ext uri="{FF2B5EF4-FFF2-40B4-BE49-F238E27FC236}">
              <a16:creationId xmlns:a16="http://schemas.microsoft.com/office/drawing/2014/main" xmlns="" id="{00000000-0008-0000-0700-00001E020000}"/>
            </a:ext>
          </a:extLst>
        </xdr:cNvPr>
        <xdr:cNvSpPr/>
      </xdr:nvSpPr>
      <xdr:spPr>
        <a:xfrm>
          <a:off x="15430500" y="619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137827</xdr:rowOff>
    </xdr:from>
    <xdr:ext cx="534377"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5214111" y="596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26,619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168845</xdr:rowOff>
    </xdr:from>
    <xdr:to>
      <xdr:col>21</xdr:col>
      <xdr:colOff>212725</xdr:colOff>
      <xdr:row>37</xdr:row>
      <xdr:rowOff>98995</xdr:rowOff>
    </xdr:to>
    <xdr:sp macro="" textlink="">
      <xdr:nvSpPr>
        <xdr:cNvPr id="544" name="円/楕円 543">
          <a:extLst>
            <a:ext uri="{FF2B5EF4-FFF2-40B4-BE49-F238E27FC236}">
              <a16:creationId xmlns:a16="http://schemas.microsoft.com/office/drawing/2014/main" xmlns="" id="{00000000-0008-0000-0700-000020020000}"/>
            </a:ext>
          </a:extLst>
        </xdr:cNvPr>
        <xdr:cNvSpPr/>
      </xdr:nvSpPr>
      <xdr:spPr>
        <a:xfrm>
          <a:off x="14541500" y="634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90122</xdr:rowOff>
    </xdr:from>
    <xdr:ext cx="534377"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4325111" y="643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22,052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80246</xdr:rowOff>
    </xdr:from>
    <xdr:to>
      <xdr:col>20</xdr:col>
      <xdr:colOff>9525</xdr:colOff>
      <xdr:row>38</xdr:row>
      <xdr:rowOff>10396</xdr:rowOff>
    </xdr:to>
    <xdr:sp macro="" textlink="">
      <xdr:nvSpPr>
        <xdr:cNvPr id="546" name="円/楕円 545">
          <a:extLst>
            <a:ext uri="{FF2B5EF4-FFF2-40B4-BE49-F238E27FC236}">
              <a16:creationId xmlns:a16="http://schemas.microsoft.com/office/drawing/2014/main" xmlns="" id="{00000000-0008-0000-0700-000022020000}"/>
            </a:ext>
          </a:extLst>
        </xdr:cNvPr>
        <xdr:cNvSpPr/>
      </xdr:nvSpPr>
      <xdr:spPr>
        <a:xfrm>
          <a:off x="13652500" y="642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1522</xdr:rowOff>
    </xdr:from>
    <xdr:ext cx="534377"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3436111" y="651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19,515</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106469</xdr:rowOff>
    </xdr:from>
    <xdr:to>
      <xdr:col>18</xdr:col>
      <xdr:colOff>492125</xdr:colOff>
      <xdr:row>37</xdr:row>
      <xdr:rowOff>36619</xdr:rowOff>
    </xdr:to>
    <xdr:sp macro="" textlink="">
      <xdr:nvSpPr>
        <xdr:cNvPr id="548" name="円/楕円 547">
          <a:extLst>
            <a:ext uri="{FF2B5EF4-FFF2-40B4-BE49-F238E27FC236}">
              <a16:creationId xmlns:a16="http://schemas.microsoft.com/office/drawing/2014/main" xmlns="" id="{00000000-0008-0000-0700-000024020000}"/>
            </a:ext>
          </a:extLst>
        </xdr:cNvPr>
        <xdr:cNvSpPr/>
      </xdr:nvSpPr>
      <xdr:spPr>
        <a:xfrm>
          <a:off x="12763500" y="627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53146</xdr:rowOff>
    </xdr:from>
    <xdr:ext cx="534377" cy="259045"/>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2547111" y="605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23,962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a:extLst>
            <a:ext uri="{FF2B5EF4-FFF2-40B4-BE49-F238E27FC236}">
              <a16:creationId xmlns:a16="http://schemas.microsoft.com/office/drawing/2014/main" xmlns=""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150997</xdr:rowOff>
    </xdr:from>
    <xdr:to>
      <xdr:col>23</xdr:col>
      <xdr:colOff>516889</xdr:colOff>
      <xdr:row>58</xdr:row>
      <xdr:rowOff>55728</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flipV="1">
          <a:off x="16317595" y="8723497"/>
          <a:ext cx="1269" cy="127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59555</xdr:rowOff>
    </xdr:from>
    <xdr:ext cx="534377" cy="259045"/>
    <xdr:sp macro="" textlink="">
      <xdr:nvSpPr>
        <xdr:cNvPr id="575" name="教育費最小値テキスト">
          <a:extLst>
            <a:ext uri="{FF2B5EF4-FFF2-40B4-BE49-F238E27FC236}">
              <a16:creationId xmlns:a16="http://schemas.microsoft.com/office/drawing/2014/main" xmlns="" id="{00000000-0008-0000-0700-00003F020000}"/>
            </a:ext>
          </a:extLst>
        </xdr:cNvPr>
        <xdr:cNvSpPr txBox="1"/>
      </xdr:nvSpPr>
      <xdr:spPr>
        <a:xfrm>
          <a:off x="16370300" y="1000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28,408</a:t>
          </a:r>
          <a:endParaRPr kumimoji="1" lang="ja-JP" altLang="en-US" sz="1000" b="1">
            <a:latin typeface="ＭＳ Ｐゴシック"/>
          </a:endParaRPr>
        </a:p>
      </xdr:txBody>
    </xdr:sp>
    <xdr:clientData/>
  </xdr:oneCellAnchor>
  <xdr:twoCellAnchor>
    <xdr:from>
      <xdr:col>23</xdr:col>
      <xdr:colOff>428625</xdr:colOff>
      <xdr:row>58</xdr:row>
      <xdr:rowOff>55728</xdr:rowOff>
    </xdr:from>
    <xdr:to>
      <xdr:col>23</xdr:col>
      <xdr:colOff>606425</xdr:colOff>
      <xdr:row>58</xdr:row>
      <xdr:rowOff>55728</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6230600" y="999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97674</xdr:rowOff>
    </xdr:from>
    <xdr:ext cx="534377" cy="259045"/>
    <xdr:sp macro="" textlink="">
      <xdr:nvSpPr>
        <xdr:cNvPr id="577" name="教育費最大値テキスト">
          <a:extLst>
            <a:ext uri="{FF2B5EF4-FFF2-40B4-BE49-F238E27FC236}">
              <a16:creationId xmlns:a16="http://schemas.microsoft.com/office/drawing/2014/main" xmlns="" id="{00000000-0008-0000-0700-000041020000}"/>
            </a:ext>
          </a:extLst>
        </xdr:cNvPr>
        <xdr:cNvSpPr txBox="1"/>
      </xdr:nvSpPr>
      <xdr:spPr>
        <a:xfrm>
          <a:off x="16370300" y="849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95,407</a:t>
          </a:r>
          <a:endParaRPr kumimoji="1" lang="ja-JP" altLang="en-US" sz="1000" b="1">
            <a:latin typeface="ＭＳ Ｐゴシック"/>
          </a:endParaRPr>
        </a:p>
      </xdr:txBody>
    </xdr:sp>
    <xdr:clientData/>
  </xdr:oneCellAnchor>
  <xdr:twoCellAnchor>
    <xdr:from>
      <xdr:col>23</xdr:col>
      <xdr:colOff>428625</xdr:colOff>
      <xdr:row>50</xdr:row>
      <xdr:rowOff>150997</xdr:rowOff>
    </xdr:from>
    <xdr:to>
      <xdr:col>23</xdr:col>
      <xdr:colOff>606425</xdr:colOff>
      <xdr:row>50</xdr:row>
      <xdr:rowOff>150997</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6230600" y="872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25000</xdr:rowOff>
    </xdr:from>
    <xdr:to>
      <xdr:col>23</xdr:col>
      <xdr:colOff>517525</xdr:colOff>
      <xdr:row>56</xdr:row>
      <xdr:rowOff>81045</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flipV="1">
          <a:off x="15481300" y="9626200"/>
          <a:ext cx="838200" cy="5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136942</xdr:rowOff>
    </xdr:from>
    <xdr:ext cx="534377" cy="259045"/>
    <xdr:sp macro="" textlink="">
      <xdr:nvSpPr>
        <xdr:cNvPr id="580" name="教育費平均値テキスト">
          <a:extLst>
            <a:ext uri="{FF2B5EF4-FFF2-40B4-BE49-F238E27FC236}">
              <a16:creationId xmlns:a16="http://schemas.microsoft.com/office/drawing/2014/main" xmlns="" id="{00000000-0008-0000-0700-000044020000}"/>
            </a:ext>
          </a:extLst>
        </xdr:cNvPr>
        <xdr:cNvSpPr txBox="1"/>
      </xdr:nvSpPr>
      <xdr:spPr>
        <a:xfrm>
          <a:off x="16370300" y="9395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114065</xdr:rowOff>
    </xdr:from>
    <xdr:to>
      <xdr:col>23</xdr:col>
      <xdr:colOff>568325</xdr:colOff>
      <xdr:row>56</xdr:row>
      <xdr:rowOff>44215</xdr:rowOff>
    </xdr:to>
    <xdr:sp macro="" textlink="">
      <xdr:nvSpPr>
        <xdr:cNvPr id="581" name="フローチャート : 判断 580">
          <a:extLst>
            <a:ext uri="{FF2B5EF4-FFF2-40B4-BE49-F238E27FC236}">
              <a16:creationId xmlns:a16="http://schemas.microsoft.com/office/drawing/2014/main" xmlns="" id="{00000000-0008-0000-0700-000045020000}"/>
            </a:ext>
          </a:extLst>
        </xdr:cNvPr>
        <xdr:cNvSpPr/>
      </xdr:nvSpPr>
      <xdr:spPr>
        <a:xfrm>
          <a:off x="16268700" y="954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81045</xdr:rowOff>
    </xdr:from>
    <xdr:to>
      <xdr:col>22</xdr:col>
      <xdr:colOff>365125</xdr:colOff>
      <xdr:row>56</xdr:row>
      <xdr:rowOff>159531</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flipV="1">
          <a:off x="14592300" y="9682245"/>
          <a:ext cx="8890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5556</xdr:rowOff>
    </xdr:from>
    <xdr:to>
      <xdr:col>22</xdr:col>
      <xdr:colOff>415925</xdr:colOff>
      <xdr:row>56</xdr:row>
      <xdr:rowOff>107156</xdr:rowOff>
    </xdr:to>
    <xdr:sp macro="" textlink="">
      <xdr:nvSpPr>
        <xdr:cNvPr id="583" name="フローチャート : 判断 582">
          <a:extLst>
            <a:ext uri="{FF2B5EF4-FFF2-40B4-BE49-F238E27FC236}">
              <a16:creationId xmlns:a16="http://schemas.microsoft.com/office/drawing/2014/main" xmlns="" id="{00000000-0008-0000-0700-000047020000}"/>
            </a:ext>
          </a:extLst>
        </xdr:cNvPr>
        <xdr:cNvSpPr/>
      </xdr:nvSpPr>
      <xdr:spPr>
        <a:xfrm>
          <a:off x="15430500" y="960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123683</xdr:rowOff>
    </xdr:from>
    <xdr:ext cx="534377"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5214111" y="938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46,375</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159531</xdr:rowOff>
    </xdr:from>
    <xdr:to>
      <xdr:col>21</xdr:col>
      <xdr:colOff>161925</xdr:colOff>
      <xdr:row>57</xdr:row>
      <xdr:rowOff>31077</xdr:rowOff>
    </xdr:to>
    <xdr:cxnSp macro="">
      <xdr:nvCxnSpPr>
        <xdr:cNvPr id="585" name="直線コネクタ 584">
          <a:extLst>
            <a:ext uri="{FF2B5EF4-FFF2-40B4-BE49-F238E27FC236}">
              <a16:creationId xmlns:a16="http://schemas.microsoft.com/office/drawing/2014/main" xmlns="" id="{00000000-0008-0000-0700-000049020000}"/>
            </a:ext>
          </a:extLst>
        </xdr:cNvPr>
        <xdr:cNvCxnSpPr/>
      </xdr:nvCxnSpPr>
      <xdr:spPr>
        <a:xfrm flipV="1">
          <a:off x="13703300" y="9760731"/>
          <a:ext cx="889000" cy="4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75108</xdr:rowOff>
    </xdr:from>
    <xdr:to>
      <xdr:col>21</xdr:col>
      <xdr:colOff>212725</xdr:colOff>
      <xdr:row>55</xdr:row>
      <xdr:rowOff>5258</xdr:rowOff>
    </xdr:to>
    <xdr:sp macro="" textlink="">
      <xdr:nvSpPr>
        <xdr:cNvPr id="586" name="フローチャート : 判断 585">
          <a:extLst>
            <a:ext uri="{FF2B5EF4-FFF2-40B4-BE49-F238E27FC236}">
              <a16:creationId xmlns:a16="http://schemas.microsoft.com/office/drawing/2014/main" xmlns="" id="{00000000-0008-0000-0700-00004A020000}"/>
            </a:ext>
          </a:extLst>
        </xdr:cNvPr>
        <xdr:cNvSpPr/>
      </xdr:nvSpPr>
      <xdr:spPr>
        <a:xfrm>
          <a:off x="14541500" y="933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21785</xdr:rowOff>
    </xdr:from>
    <xdr:ext cx="534377"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4325111" y="910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78740</xdr:rowOff>
    </xdr:from>
    <xdr:to>
      <xdr:col>19</xdr:col>
      <xdr:colOff>644525</xdr:colOff>
      <xdr:row>57</xdr:row>
      <xdr:rowOff>31077</xdr:rowOff>
    </xdr:to>
    <xdr:cxnSp macro="">
      <xdr:nvCxnSpPr>
        <xdr:cNvPr id="588" name="直線コネクタ 587">
          <a:extLst>
            <a:ext uri="{FF2B5EF4-FFF2-40B4-BE49-F238E27FC236}">
              <a16:creationId xmlns:a16="http://schemas.microsoft.com/office/drawing/2014/main" xmlns="" id="{00000000-0008-0000-0700-00004C020000}"/>
            </a:ext>
          </a:extLst>
        </xdr:cNvPr>
        <xdr:cNvCxnSpPr/>
      </xdr:nvCxnSpPr>
      <xdr:spPr>
        <a:xfrm>
          <a:off x="12814300" y="9337040"/>
          <a:ext cx="889000" cy="46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4908</xdr:rowOff>
    </xdr:from>
    <xdr:to>
      <xdr:col>20</xdr:col>
      <xdr:colOff>9525</xdr:colOff>
      <xdr:row>55</xdr:row>
      <xdr:rowOff>106508</xdr:rowOff>
    </xdr:to>
    <xdr:sp macro="" textlink="">
      <xdr:nvSpPr>
        <xdr:cNvPr id="589" name="フローチャート : 判断 588">
          <a:extLst>
            <a:ext uri="{FF2B5EF4-FFF2-40B4-BE49-F238E27FC236}">
              <a16:creationId xmlns:a16="http://schemas.microsoft.com/office/drawing/2014/main" xmlns="" id="{00000000-0008-0000-0700-00004D020000}"/>
            </a:ext>
          </a:extLst>
        </xdr:cNvPr>
        <xdr:cNvSpPr/>
      </xdr:nvSpPr>
      <xdr:spPr>
        <a:xfrm>
          <a:off x="13652500" y="94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123035</xdr:rowOff>
    </xdr:from>
    <xdr:ext cx="534377"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3436111" y="920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38932</xdr:rowOff>
    </xdr:from>
    <xdr:to>
      <xdr:col>18</xdr:col>
      <xdr:colOff>492125</xdr:colOff>
      <xdr:row>55</xdr:row>
      <xdr:rowOff>140532</xdr:rowOff>
    </xdr:to>
    <xdr:sp macro="" textlink="">
      <xdr:nvSpPr>
        <xdr:cNvPr id="591" name="フローチャート : 判断 590">
          <a:extLst>
            <a:ext uri="{FF2B5EF4-FFF2-40B4-BE49-F238E27FC236}">
              <a16:creationId xmlns:a16="http://schemas.microsoft.com/office/drawing/2014/main" xmlns="" id="{00000000-0008-0000-0700-00004F020000}"/>
            </a:ext>
          </a:extLst>
        </xdr:cNvPr>
        <xdr:cNvSpPr/>
      </xdr:nvSpPr>
      <xdr:spPr>
        <a:xfrm>
          <a:off x="12763500" y="946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131659</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2547111" y="956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145650</xdr:rowOff>
    </xdr:from>
    <xdr:to>
      <xdr:col>23</xdr:col>
      <xdr:colOff>568325</xdr:colOff>
      <xdr:row>56</xdr:row>
      <xdr:rowOff>75800</xdr:rowOff>
    </xdr:to>
    <xdr:sp macro="" textlink="">
      <xdr:nvSpPr>
        <xdr:cNvPr id="598" name="円/楕円 597">
          <a:extLst>
            <a:ext uri="{FF2B5EF4-FFF2-40B4-BE49-F238E27FC236}">
              <a16:creationId xmlns:a16="http://schemas.microsoft.com/office/drawing/2014/main" xmlns="" id="{00000000-0008-0000-0700-000056020000}"/>
            </a:ext>
          </a:extLst>
        </xdr:cNvPr>
        <xdr:cNvSpPr/>
      </xdr:nvSpPr>
      <xdr:spPr>
        <a:xfrm>
          <a:off x="16268700" y="95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124077</xdr:rowOff>
    </xdr:from>
    <xdr:ext cx="534377" cy="259045"/>
    <xdr:sp macro="" textlink="">
      <xdr:nvSpPr>
        <xdr:cNvPr id="599" name="教育費該当値テキスト">
          <a:extLst>
            <a:ext uri="{FF2B5EF4-FFF2-40B4-BE49-F238E27FC236}">
              <a16:creationId xmlns:a16="http://schemas.microsoft.com/office/drawing/2014/main" xmlns="" id="{00000000-0008-0000-0700-000057020000}"/>
            </a:ext>
          </a:extLst>
        </xdr:cNvPr>
        <xdr:cNvSpPr txBox="1"/>
      </xdr:nvSpPr>
      <xdr:spPr>
        <a:xfrm>
          <a:off x="16370300" y="95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48,021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30245</xdr:rowOff>
    </xdr:from>
    <xdr:to>
      <xdr:col>22</xdr:col>
      <xdr:colOff>415925</xdr:colOff>
      <xdr:row>56</xdr:row>
      <xdr:rowOff>131845</xdr:rowOff>
    </xdr:to>
    <xdr:sp macro="" textlink="">
      <xdr:nvSpPr>
        <xdr:cNvPr id="600" name="円/楕円 599">
          <a:extLst>
            <a:ext uri="{FF2B5EF4-FFF2-40B4-BE49-F238E27FC236}">
              <a16:creationId xmlns:a16="http://schemas.microsoft.com/office/drawing/2014/main" xmlns="" id="{00000000-0008-0000-0700-000058020000}"/>
            </a:ext>
          </a:extLst>
        </xdr:cNvPr>
        <xdr:cNvSpPr/>
      </xdr:nvSpPr>
      <xdr:spPr>
        <a:xfrm>
          <a:off x="15430500" y="963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122972</xdr:rowOff>
    </xdr:from>
    <xdr:ext cx="534377"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5214111" y="972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45,079</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108731</xdr:rowOff>
    </xdr:from>
    <xdr:to>
      <xdr:col>21</xdr:col>
      <xdr:colOff>212725</xdr:colOff>
      <xdr:row>57</xdr:row>
      <xdr:rowOff>38881</xdr:rowOff>
    </xdr:to>
    <xdr:sp macro="" textlink="">
      <xdr:nvSpPr>
        <xdr:cNvPr id="602" name="円/楕円 601">
          <a:extLst>
            <a:ext uri="{FF2B5EF4-FFF2-40B4-BE49-F238E27FC236}">
              <a16:creationId xmlns:a16="http://schemas.microsoft.com/office/drawing/2014/main" xmlns="" id="{00000000-0008-0000-0700-00005A020000}"/>
            </a:ext>
          </a:extLst>
        </xdr:cNvPr>
        <xdr:cNvSpPr/>
      </xdr:nvSpPr>
      <xdr:spPr>
        <a:xfrm>
          <a:off x="14541500" y="97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30008</xdr:rowOff>
    </xdr:from>
    <xdr:ext cx="534377"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4325111" y="980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40,959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151727</xdr:rowOff>
    </xdr:from>
    <xdr:to>
      <xdr:col>20</xdr:col>
      <xdr:colOff>9525</xdr:colOff>
      <xdr:row>57</xdr:row>
      <xdr:rowOff>81877</xdr:rowOff>
    </xdr:to>
    <xdr:sp macro="" textlink="">
      <xdr:nvSpPr>
        <xdr:cNvPr id="604" name="円/楕円 603">
          <a:extLst>
            <a:ext uri="{FF2B5EF4-FFF2-40B4-BE49-F238E27FC236}">
              <a16:creationId xmlns:a16="http://schemas.microsoft.com/office/drawing/2014/main" xmlns="" id="{00000000-0008-0000-0700-00005C020000}"/>
            </a:ext>
          </a:extLst>
        </xdr:cNvPr>
        <xdr:cNvSpPr/>
      </xdr:nvSpPr>
      <xdr:spPr>
        <a:xfrm>
          <a:off x="13652500" y="975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73004</xdr:rowOff>
    </xdr:from>
    <xdr:ext cx="534377"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3436111" y="98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38,702</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27940</xdr:rowOff>
    </xdr:from>
    <xdr:to>
      <xdr:col>18</xdr:col>
      <xdr:colOff>492125</xdr:colOff>
      <xdr:row>54</xdr:row>
      <xdr:rowOff>129540</xdr:rowOff>
    </xdr:to>
    <xdr:sp macro="" textlink="">
      <xdr:nvSpPr>
        <xdr:cNvPr id="606" name="円/楕円 605">
          <a:extLst>
            <a:ext uri="{FF2B5EF4-FFF2-40B4-BE49-F238E27FC236}">
              <a16:creationId xmlns:a16="http://schemas.microsoft.com/office/drawing/2014/main" xmlns="" id="{00000000-0008-0000-0700-00005E020000}"/>
            </a:ext>
          </a:extLst>
        </xdr:cNvPr>
        <xdr:cNvSpPr/>
      </xdr:nvSpPr>
      <xdr:spPr>
        <a:xfrm>
          <a:off x="12763500" y="928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146067</xdr:rowOff>
    </xdr:from>
    <xdr:ext cx="534377"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2547111" y="906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63,200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3" name="テキスト ボックス 622">
          <a:extLst>
            <a:ext uri="{FF2B5EF4-FFF2-40B4-BE49-F238E27FC236}">
              <a16:creationId xmlns:a16="http://schemas.microsoft.com/office/drawing/2014/main" xmlns="" id="{00000000-0008-0000-0700-00006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5" name="テキスト ボックス 624">
          <a:extLst>
            <a:ext uri="{FF2B5EF4-FFF2-40B4-BE49-F238E27FC236}">
              <a16:creationId xmlns:a16="http://schemas.microsoft.com/office/drawing/2014/main" xmlns="" id="{00000000-0008-0000-0700-00007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9" name="テキスト ボックス 628">
          <a:extLst>
            <a:ext uri="{FF2B5EF4-FFF2-40B4-BE49-F238E27FC236}">
              <a16:creationId xmlns:a16="http://schemas.microsoft.com/office/drawing/2014/main" xmlns="" id="{00000000-0008-0000-07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a:extLst>
            <a:ext uri="{FF2B5EF4-FFF2-40B4-BE49-F238E27FC236}">
              <a16:creationId xmlns:a16="http://schemas.microsoft.com/office/drawing/2014/main" xmlns=""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a:extLst>
            <a:ext uri="{FF2B5EF4-FFF2-40B4-BE49-F238E27FC236}">
              <a16:creationId xmlns:a16="http://schemas.microsoft.com/office/drawing/2014/main" xmlns=""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144582</xdr:rowOff>
    </xdr:from>
    <xdr:to>
      <xdr:col>23</xdr:col>
      <xdr:colOff>516889</xdr:colOff>
      <xdr:row>79</xdr:row>
      <xdr:rowOff>98879</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flipV="1">
          <a:off x="16317595" y="12146082"/>
          <a:ext cx="1269" cy="1497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4" name="災害復旧費最小値テキスト">
          <a:extLst>
            <a:ext uri="{FF2B5EF4-FFF2-40B4-BE49-F238E27FC236}">
              <a16:creationId xmlns:a16="http://schemas.microsoft.com/office/drawing/2014/main" xmlns="" id="{00000000-0008-0000-0700-00007A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91259</xdr:rowOff>
    </xdr:from>
    <xdr:ext cx="534377" cy="259045"/>
    <xdr:sp macro="" textlink="">
      <xdr:nvSpPr>
        <xdr:cNvPr id="636" name="災害復旧費最大値テキスト">
          <a:extLst>
            <a:ext uri="{FF2B5EF4-FFF2-40B4-BE49-F238E27FC236}">
              <a16:creationId xmlns:a16="http://schemas.microsoft.com/office/drawing/2014/main" xmlns="" id="{00000000-0008-0000-0700-00007C020000}"/>
            </a:ext>
          </a:extLst>
        </xdr:cNvPr>
        <xdr:cNvSpPr txBox="1"/>
      </xdr:nvSpPr>
      <xdr:spPr>
        <a:xfrm>
          <a:off x="16370300" y="1192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91,701</a:t>
          </a:r>
          <a:endParaRPr kumimoji="1" lang="ja-JP" altLang="en-US" sz="1000" b="1">
            <a:latin typeface="ＭＳ Ｐゴシック"/>
          </a:endParaRPr>
        </a:p>
      </xdr:txBody>
    </xdr:sp>
    <xdr:clientData/>
  </xdr:oneCellAnchor>
  <xdr:twoCellAnchor>
    <xdr:from>
      <xdr:col>23</xdr:col>
      <xdr:colOff>428625</xdr:colOff>
      <xdr:row>70</xdr:row>
      <xdr:rowOff>144582</xdr:rowOff>
    </xdr:from>
    <xdr:to>
      <xdr:col>23</xdr:col>
      <xdr:colOff>606425</xdr:colOff>
      <xdr:row>70</xdr:row>
      <xdr:rowOff>144582</xdr:rowOff>
    </xdr:to>
    <xdr:cxnSp macro="">
      <xdr:nvCxnSpPr>
        <xdr:cNvPr id="637" name="直線コネクタ 636">
          <a:extLst>
            <a:ext uri="{FF2B5EF4-FFF2-40B4-BE49-F238E27FC236}">
              <a16:creationId xmlns:a16="http://schemas.microsoft.com/office/drawing/2014/main" xmlns="" id="{00000000-0008-0000-0700-00007D020000}"/>
            </a:ext>
          </a:extLst>
        </xdr:cNvPr>
        <xdr:cNvCxnSpPr/>
      </xdr:nvCxnSpPr>
      <xdr:spPr>
        <a:xfrm>
          <a:off x="16230600" y="12146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91546</xdr:rowOff>
    </xdr:from>
    <xdr:to>
      <xdr:col>23</xdr:col>
      <xdr:colOff>517525</xdr:colOff>
      <xdr:row>79</xdr:row>
      <xdr:rowOff>91563</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flipV="1">
          <a:off x="15481300" y="13636096"/>
          <a:ext cx="8382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170609</xdr:rowOff>
    </xdr:from>
    <xdr:ext cx="469744" cy="259045"/>
    <xdr:sp macro="" textlink="">
      <xdr:nvSpPr>
        <xdr:cNvPr id="639" name="災害復旧費平均値テキスト">
          <a:extLst>
            <a:ext uri="{FF2B5EF4-FFF2-40B4-BE49-F238E27FC236}">
              <a16:creationId xmlns:a16="http://schemas.microsoft.com/office/drawing/2014/main" xmlns="" id="{00000000-0008-0000-0700-00007F020000}"/>
            </a:ext>
          </a:extLst>
        </xdr:cNvPr>
        <xdr:cNvSpPr txBox="1"/>
      </xdr:nvSpPr>
      <xdr:spPr>
        <a:xfrm>
          <a:off x="16370300" y="1337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4,397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147732</xdr:rowOff>
    </xdr:from>
    <xdr:to>
      <xdr:col>23</xdr:col>
      <xdr:colOff>568325</xdr:colOff>
      <xdr:row>79</xdr:row>
      <xdr:rowOff>77882</xdr:rowOff>
    </xdr:to>
    <xdr:sp macro="" textlink="">
      <xdr:nvSpPr>
        <xdr:cNvPr id="640" name="フローチャート : 判断 639">
          <a:extLst>
            <a:ext uri="{FF2B5EF4-FFF2-40B4-BE49-F238E27FC236}">
              <a16:creationId xmlns:a16="http://schemas.microsoft.com/office/drawing/2014/main" xmlns="" id="{00000000-0008-0000-0700-000080020000}"/>
            </a:ext>
          </a:extLst>
        </xdr:cNvPr>
        <xdr:cNvSpPr/>
      </xdr:nvSpPr>
      <xdr:spPr>
        <a:xfrm>
          <a:off x="16268700" y="135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150820</xdr:rowOff>
    </xdr:from>
    <xdr:to>
      <xdr:col>22</xdr:col>
      <xdr:colOff>365125</xdr:colOff>
      <xdr:row>79</xdr:row>
      <xdr:rowOff>91563</xdr:rowOff>
    </xdr:to>
    <xdr:cxnSp macro="">
      <xdr:nvCxnSpPr>
        <xdr:cNvPr id="641" name="直線コネクタ 640">
          <a:extLst>
            <a:ext uri="{FF2B5EF4-FFF2-40B4-BE49-F238E27FC236}">
              <a16:creationId xmlns:a16="http://schemas.microsoft.com/office/drawing/2014/main" xmlns="" id="{00000000-0008-0000-0700-000081020000}"/>
            </a:ext>
          </a:extLst>
        </xdr:cNvPr>
        <xdr:cNvCxnSpPr/>
      </xdr:nvCxnSpPr>
      <xdr:spPr>
        <a:xfrm>
          <a:off x="14592300" y="13523920"/>
          <a:ext cx="889000" cy="1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163669</xdr:rowOff>
    </xdr:from>
    <xdr:to>
      <xdr:col>22</xdr:col>
      <xdr:colOff>415925</xdr:colOff>
      <xdr:row>79</xdr:row>
      <xdr:rowOff>93819</xdr:rowOff>
    </xdr:to>
    <xdr:sp macro="" textlink="">
      <xdr:nvSpPr>
        <xdr:cNvPr id="642" name="フローチャート : 判断 641">
          <a:extLst>
            <a:ext uri="{FF2B5EF4-FFF2-40B4-BE49-F238E27FC236}">
              <a16:creationId xmlns:a16="http://schemas.microsoft.com/office/drawing/2014/main" xmlns="" id="{00000000-0008-0000-0700-000082020000}"/>
            </a:ext>
          </a:extLst>
        </xdr:cNvPr>
        <xdr:cNvSpPr/>
      </xdr:nvSpPr>
      <xdr:spPr>
        <a:xfrm>
          <a:off x="15430500" y="1353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110346</xdr:rowOff>
    </xdr:from>
    <xdr:ext cx="469744"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5246427" y="1331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167442</xdr:rowOff>
    </xdr:from>
    <xdr:to>
      <xdr:col>21</xdr:col>
      <xdr:colOff>161925</xdr:colOff>
      <xdr:row>78</xdr:row>
      <xdr:rowOff>150820</xdr:rowOff>
    </xdr:to>
    <xdr:cxnSp macro="">
      <xdr:nvCxnSpPr>
        <xdr:cNvPr id="644" name="直線コネクタ 643">
          <a:extLst>
            <a:ext uri="{FF2B5EF4-FFF2-40B4-BE49-F238E27FC236}">
              <a16:creationId xmlns:a16="http://schemas.microsoft.com/office/drawing/2014/main" xmlns="" id="{00000000-0008-0000-0700-000084020000}"/>
            </a:ext>
          </a:extLst>
        </xdr:cNvPr>
        <xdr:cNvCxnSpPr/>
      </xdr:nvCxnSpPr>
      <xdr:spPr>
        <a:xfrm>
          <a:off x="13703300" y="13197642"/>
          <a:ext cx="889000" cy="32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87088</xdr:rowOff>
    </xdr:from>
    <xdr:to>
      <xdr:col>21</xdr:col>
      <xdr:colOff>212725</xdr:colOff>
      <xdr:row>79</xdr:row>
      <xdr:rowOff>17238</xdr:rowOff>
    </xdr:to>
    <xdr:sp macro="" textlink="">
      <xdr:nvSpPr>
        <xdr:cNvPr id="645" name="フローチャート : 判断 644">
          <a:extLst>
            <a:ext uri="{FF2B5EF4-FFF2-40B4-BE49-F238E27FC236}">
              <a16:creationId xmlns:a16="http://schemas.microsoft.com/office/drawing/2014/main" xmlns="" id="{00000000-0008-0000-0700-000085020000}"/>
            </a:ext>
          </a:extLst>
        </xdr:cNvPr>
        <xdr:cNvSpPr/>
      </xdr:nvSpPr>
      <xdr:spPr>
        <a:xfrm>
          <a:off x="14541500" y="1346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33765</xdr:rowOff>
    </xdr:from>
    <xdr:ext cx="469744"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4357427" y="1323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166283</xdr:rowOff>
    </xdr:from>
    <xdr:to>
      <xdr:col>19</xdr:col>
      <xdr:colOff>644525</xdr:colOff>
      <xdr:row>76</xdr:row>
      <xdr:rowOff>167442</xdr:rowOff>
    </xdr:to>
    <xdr:cxnSp macro="">
      <xdr:nvCxnSpPr>
        <xdr:cNvPr id="647" name="直線コネクタ 646">
          <a:extLst>
            <a:ext uri="{FF2B5EF4-FFF2-40B4-BE49-F238E27FC236}">
              <a16:creationId xmlns:a16="http://schemas.microsoft.com/office/drawing/2014/main" xmlns="" id="{00000000-0008-0000-0700-000087020000}"/>
            </a:ext>
          </a:extLst>
        </xdr:cNvPr>
        <xdr:cNvCxnSpPr/>
      </xdr:nvCxnSpPr>
      <xdr:spPr>
        <a:xfrm>
          <a:off x="12814300" y="12853583"/>
          <a:ext cx="889000" cy="34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90385</xdr:rowOff>
    </xdr:from>
    <xdr:to>
      <xdr:col>20</xdr:col>
      <xdr:colOff>9525</xdr:colOff>
      <xdr:row>79</xdr:row>
      <xdr:rowOff>20535</xdr:rowOff>
    </xdr:to>
    <xdr:sp macro="" textlink="">
      <xdr:nvSpPr>
        <xdr:cNvPr id="648" name="フローチャート : 判断 647">
          <a:extLst>
            <a:ext uri="{FF2B5EF4-FFF2-40B4-BE49-F238E27FC236}">
              <a16:creationId xmlns:a16="http://schemas.microsoft.com/office/drawing/2014/main" xmlns="" id="{00000000-0008-0000-0700-000088020000}"/>
            </a:ext>
          </a:extLst>
        </xdr:cNvPr>
        <xdr:cNvSpPr/>
      </xdr:nvSpPr>
      <xdr:spPr>
        <a:xfrm>
          <a:off x="13652500" y="134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11662</xdr:rowOff>
    </xdr:from>
    <xdr:ext cx="469744"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3468427" y="1355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36567</xdr:rowOff>
    </xdr:from>
    <xdr:to>
      <xdr:col>18</xdr:col>
      <xdr:colOff>492125</xdr:colOff>
      <xdr:row>78</xdr:row>
      <xdr:rowOff>138167</xdr:rowOff>
    </xdr:to>
    <xdr:sp macro="" textlink="">
      <xdr:nvSpPr>
        <xdr:cNvPr id="650" name="フローチャート : 判断 649">
          <a:extLst>
            <a:ext uri="{FF2B5EF4-FFF2-40B4-BE49-F238E27FC236}">
              <a16:creationId xmlns:a16="http://schemas.microsoft.com/office/drawing/2014/main" xmlns="" id="{00000000-0008-0000-0700-00008A020000}"/>
            </a:ext>
          </a:extLst>
        </xdr:cNvPr>
        <xdr:cNvSpPr/>
      </xdr:nvSpPr>
      <xdr:spPr>
        <a:xfrm>
          <a:off x="12763500" y="134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129294</xdr:rowOff>
    </xdr:from>
    <xdr:ext cx="534377"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2547111" y="1350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40746</xdr:rowOff>
    </xdr:from>
    <xdr:to>
      <xdr:col>23</xdr:col>
      <xdr:colOff>568325</xdr:colOff>
      <xdr:row>79</xdr:row>
      <xdr:rowOff>142346</xdr:rowOff>
    </xdr:to>
    <xdr:sp macro="" textlink="">
      <xdr:nvSpPr>
        <xdr:cNvPr id="657" name="円/楕円 656">
          <a:extLst>
            <a:ext uri="{FF2B5EF4-FFF2-40B4-BE49-F238E27FC236}">
              <a16:creationId xmlns:a16="http://schemas.microsoft.com/office/drawing/2014/main" xmlns="" id="{00000000-0008-0000-0700-000091020000}"/>
            </a:ext>
          </a:extLst>
        </xdr:cNvPr>
        <xdr:cNvSpPr/>
      </xdr:nvSpPr>
      <xdr:spPr>
        <a:xfrm>
          <a:off x="16268700" y="1358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127123</xdr:rowOff>
    </xdr:from>
    <xdr:ext cx="378565" cy="259045"/>
    <xdr:sp macro="" textlink="">
      <xdr:nvSpPr>
        <xdr:cNvPr id="658" name="災害復旧費該当値テキスト">
          <a:extLst>
            <a:ext uri="{FF2B5EF4-FFF2-40B4-BE49-F238E27FC236}">
              <a16:creationId xmlns:a16="http://schemas.microsoft.com/office/drawing/2014/main" xmlns="" id="{00000000-0008-0000-0700-000092020000}"/>
            </a:ext>
          </a:extLst>
        </xdr:cNvPr>
        <xdr:cNvSpPr txBox="1"/>
      </xdr:nvSpPr>
      <xdr:spPr>
        <a:xfrm>
          <a:off x="16370300" y="13500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40763</xdr:rowOff>
    </xdr:from>
    <xdr:to>
      <xdr:col>22</xdr:col>
      <xdr:colOff>415925</xdr:colOff>
      <xdr:row>79</xdr:row>
      <xdr:rowOff>142363</xdr:rowOff>
    </xdr:to>
    <xdr:sp macro="" textlink="">
      <xdr:nvSpPr>
        <xdr:cNvPr id="659" name="円/楕円 658">
          <a:extLst>
            <a:ext uri="{FF2B5EF4-FFF2-40B4-BE49-F238E27FC236}">
              <a16:creationId xmlns:a16="http://schemas.microsoft.com/office/drawing/2014/main" xmlns="" id="{00000000-0008-0000-0700-000093020000}"/>
            </a:ext>
          </a:extLst>
        </xdr:cNvPr>
        <xdr:cNvSpPr/>
      </xdr:nvSpPr>
      <xdr:spPr>
        <a:xfrm>
          <a:off x="15430500" y="1358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133490</xdr:rowOff>
    </xdr:from>
    <xdr:ext cx="378565"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5292017" y="13678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100020</xdr:rowOff>
    </xdr:from>
    <xdr:to>
      <xdr:col>21</xdr:col>
      <xdr:colOff>212725</xdr:colOff>
      <xdr:row>79</xdr:row>
      <xdr:rowOff>30170</xdr:rowOff>
    </xdr:to>
    <xdr:sp macro="" textlink="">
      <xdr:nvSpPr>
        <xdr:cNvPr id="661" name="円/楕円 660">
          <a:extLst>
            <a:ext uri="{FF2B5EF4-FFF2-40B4-BE49-F238E27FC236}">
              <a16:creationId xmlns:a16="http://schemas.microsoft.com/office/drawing/2014/main" xmlns="" id="{00000000-0008-0000-0700-000095020000}"/>
            </a:ext>
          </a:extLst>
        </xdr:cNvPr>
        <xdr:cNvSpPr/>
      </xdr:nvSpPr>
      <xdr:spPr>
        <a:xfrm>
          <a:off x="14541500" y="1347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21297</xdr:rowOff>
    </xdr:from>
    <xdr:ext cx="469744"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4357427" y="1356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116642</xdr:rowOff>
    </xdr:from>
    <xdr:to>
      <xdr:col>20</xdr:col>
      <xdr:colOff>9525</xdr:colOff>
      <xdr:row>77</xdr:row>
      <xdr:rowOff>46792</xdr:rowOff>
    </xdr:to>
    <xdr:sp macro="" textlink="">
      <xdr:nvSpPr>
        <xdr:cNvPr id="663" name="円/楕円 662">
          <a:extLst>
            <a:ext uri="{FF2B5EF4-FFF2-40B4-BE49-F238E27FC236}">
              <a16:creationId xmlns:a16="http://schemas.microsoft.com/office/drawing/2014/main" xmlns="" id="{00000000-0008-0000-0700-000097020000}"/>
            </a:ext>
          </a:extLst>
        </xdr:cNvPr>
        <xdr:cNvSpPr/>
      </xdr:nvSpPr>
      <xdr:spPr>
        <a:xfrm>
          <a:off x="13652500" y="1314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63319</xdr:rowOff>
    </xdr:from>
    <xdr:ext cx="534377"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3436111" y="1292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27,301</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115483</xdr:rowOff>
    </xdr:from>
    <xdr:to>
      <xdr:col>18</xdr:col>
      <xdr:colOff>492125</xdr:colOff>
      <xdr:row>75</xdr:row>
      <xdr:rowOff>45633</xdr:rowOff>
    </xdr:to>
    <xdr:sp macro="" textlink="">
      <xdr:nvSpPr>
        <xdr:cNvPr id="665" name="円/楕円 664">
          <a:extLst>
            <a:ext uri="{FF2B5EF4-FFF2-40B4-BE49-F238E27FC236}">
              <a16:creationId xmlns:a16="http://schemas.microsoft.com/office/drawing/2014/main" xmlns="" id="{00000000-0008-0000-0700-000099020000}"/>
            </a:ext>
          </a:extLst>
        </xdr:cNvPr>
        <xdr:cNvSpPr/>
      </xdr:nvSpPr>
      <xdr:spPr>
        <a:xfrm>
          <a:off x="12763500" y="1280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62160</xdr:rowOff>
    </xdr:from>
    <xdr:ext cx="534377"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2547111" y="1257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48,372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a:extLst>
            <a:ext uri="{FF2B5EF4-FFF2-40B4-BE49-F238E27FC236}">
              <a16:creationId xmlns:a16="http://schemas.microsoft.com/office/drawing/2014/main" xmlns=""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a:extLst>
            <a:ext uri="{FF2B5EF4-FFF2-40B4-BE49-F238E27FC236}">
              <a16:creationId xmlns:a16="http://schemas.microsoft.com/office/drawing/2014/main" xmlns=""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a:extLst>
            <a:ext uri="{FF2B5EF4-FFF2-40B4-BE49-F238E27FC236}">
              <a16:creationId xmlns:a16="http://schemas.microsoft.com/office/drawing/2014/main" xmlns=""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81491</xdr:rowOff>
    </xdr:from>
    <xdr:to>
      <xdr:col>23</xdr:col>
      <xdr:colOff>516889</xdr:colOff>
      <xdr:row>98</xdr:row>
      <xdr:rowOff>45608</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flipV="1">
          <a:off x="16317595" y="15683441"/>
          <a:ext cx="1269" cy="116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49435</xdr:rowOff>
    </xdr:from>
    <xdr:ext cx="534377" cy="259045"/>
    <xdr:sp macro="" textlink="">
      <xdr:nvSpPr>
        <xdr:cNvPr id="691" name="公債費最小値テキスト">
          <a:extLst>
            <a:ext uri="{FF2B5EF4-FFF2-40B4-BE49-F238E27FC236}">
              <a16:creationId xmlns:a16="http://schemas.microsoft.com/office/drawing/2014/main" xmlns="" id="{00000000-0008-0000-0700-0000B3020000}"/>
            </a:ext>
          </a:extLst>
        </xdr:cNvPr>
        <xdr:cNvSpPr txBox="1"/>
      </xdr:nvSpPr>
      <xdr:spPr>
        <a:xfrm>
          <a:off x="16370300" y="1685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23</xdr:col>
      <xdr:colOff>428625</xdr:colOff>
      <xdr:row>98</xdr:row>
      <xdr:rowOff>45608</xdr:rowOff>
    </xdr:from>
    <xdr:to>
      <xdr:col>23</xdr:col>
      <xdr:colOff>606425</xdr:colOff>
      <xdr:row>98</xdr:row>
      <xdr:rowOff>45608</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a:off x="16230600" y="1684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28168</xdr:rowOff>
    </xdr:from>
    <xdr:ext cx="599010" cy="259045"/>
    <xdr:sp macro="" textlink="">
      <xdr:nvSpPr>
        <xdr:cNvPr id="693" name="公債費最大値テキスト">
          <a:extLst>
            <a:ext uri="{FF2B5EF4-FFF2-40B4-BE49-F238E27FC236}">
              <a16:creationId xmlns:a16="http://schemas.microsoft.com/office/drawing/2014/main" xmlns="" id="{00000000-0008-0000-0700-0000B5020000}"/>
            </a:ext>
          </a:extLst>
        </xdr:cNvPr>
        <xdr:cNvSpPr txBox="1"/>
      </xdr:nvSpPr>
      <xdr:spPr>
        <a:xfrm>
          <a:off x="16370300" y="15458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175,139</a:t>
          </a:r>
          <a:endParaRPr kumimoji="1" lang="ja-JP" altLang="en-US" sz="1000" b="1">
            <a:latin typeface="ＭＳ Ｐゴシック"/>
          </a:endParaRPr>
        </a:p>
      </xdr:txBody>
    </xdr:sp>
    <xdr:clientData/>
  </xdr:oneCellAnchor>
  <xdr:twoCellAnchor>
    <xdr:from>
      <xdr:col>23</xdr:col>
      <xdr:colOff>428625</xdr:colOff>
      <xdr:row>91</xdr:row>
      <xdr:rowOff>81491</xdr:rowOff>
    </xdr:from>
    <xdr:to>
      <xdr:col>23</xdr:col>
      <xdr:colOff>606425</xdr:colOff>
      <xdr:row>91</xdr:row>
      <xdr:rowOff>81491</xdr:rowOff>
    </xdr:to>
    <xdr:cxnSp macro="">
      <xdr:nvCxnSpPr>
        <xdr:cNvPr id="694" name="直線コネクタ 693">
          <a:extLst>
            <a:ext uri="{FF2B5EF4-FFF2-40B4-BE49-F238E27FC236}">
              <a16:creationId xmlns:a16="http://schemas.microsoft.com/office/drawing/2014/main" xmlns="" id="{00000000-0008-0000-0700-0000B6020000}"/>
            </a:ext>
          </a:extLst>
        </xdr:cNvPr>
        <xdr:cNvCxnSpPr/>
      </xdr:nvCxnSpPr>
      <xdr:spPr>
        <a:xfrm>
          <a:off x="16230600" y="15683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34894</xdr:rowOff>
    </xdr:from>
    <xdr:to>
      <xdr:col>23</xdr:col>
      <xdr:colOff>517525</xdr:colOff>
      <xdr:row>95</xdr:row>
      <xdr:rowOff>57930</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flipV="1">
          <a:off x="15481300" y="16322644"/>
          <a:ext cx="838200" cy="2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28077</xdr:rowOff>
    </xdr:from>
    <xdr:ext cx="534377" cy="259045"/>
    <xdr:sp macro="" textlink="">
      <xdr:nvSpPr>
        <xdr:cNvPr id="696" name="公債費平均値テキスト">
          <a:extLst>
            <a:ext uri="{FF2B5EF4-FFF2-40B4-BE49-F238E27FC236}">
              <a16:creationId xmlns:a16="http://schemas.microsoft.com/office/drawing/2014/main" xmlns="" id="{00000000-0008-0000-0700-0000B8020000}"/>
            </a:ext>
          </a:extLst>
        </xdr:cNvPr>
        <xdr:cNvSpPr txBox="1"/>
      </xdr:nvSpPr>
      <xdr:spPr>
        <a:xfrm>
          <a:off x="16370300" y="1648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60,151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49650</xdr:rowOff>
    </xdr:from>
    <xdr:to>
      <xdr:col>23</xdr:col>
      <xdr:colOff>568325</xdr:colOff>
      <xdr:row>96</xdr:row>
      <xdr:rowOff>151250</xdr:rowOff>
    </xdr:to>
    <xdr:sp macro="" textlink="">
      <xdr:nvSpPr>
        <xdr:cNvPr id="697" name="フローチャート : 判断 696">
          <a:extLst>
            <a:ext uri="{FF2B5EF4-FFF2-40B4-BE49-F238E27FC236}">
              <a16:creationId xmlns:a16="http://schemas.microsoft.com/office/drawing/2014/main" xmlns="" id="{00000000-0008-0000-0700-0000B9020000}"/>
            </a:ext>
          </a:extLst>
        </xdr:cNvPr>
        <xdr:cNvSpPr/>
      </xdr:nvSpPr>
      <xdr:spPr>
        <a:xfrm>
          <a:off x="16268700" y="165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57930</xdr:rowOff>
    </xdr:from>
    <xdr:to>
      <xdr:col>22</xdr:col>
      <xdr:colOff>365125</xdr:colOff>
      <xdr:row>95</xdr:row>
      <xdr:rowOff>153347</xdr:rowOff>
    </xdr:to>
    <xdr:cxnSp macro="">
      <xdr:nvCxnSpPr>
        <xdr:cNvPr id="698" name="直線コネクタ 697">
          <a:extLst>
            <a:ext uri="{FF2B5EF4-FFF2-40B4-BE49-F238E27FC236}">
              <a16:creationId xmlns:a16="http://schemas.microsoft.com/office/drawing/2014/main" xmlns="" id="{00000000-0008-0000-0700-0000BA020000}"/>
            </a:ext>
          </a:extLst>
        </xdr:cNvPr>
        <xdr:cNvCxnSpPr/>
      </xdr:nvCxnSpPr>
      <xdr:spPr>
        <a:xfrm flipV="1">
          <a:off x="14592300" y="16345680"/>
          <a:ext cx="889000" cy="9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92275</xdr:rowOff>
    </xdr:from>
    <xdr:to>
      <xdr:col>22</xdr:col>
      <xdr:colOff>415925</xdr:colOff>
      <xdr:row>97</xdr:row>
      <xdr:rowOff>22425</xdr:rowOff>
    </xdr:to>
    <xdr:sp macro="" textlink="">
      <xdr:nvSpPr>
        <xdr:cNvPr id="699" name="フローチャート : 判断 698">
          <a:extLst>
            <a:ext uri="{FF2B5EF4-FFF2-40B4-BE49-F238E27FC236}">
              <a16:creationId xmlns:a16="http://schemas.microsoft.com/office/drawing/2014/main" xmlns="" id="{00000000-0008-0000-0700-0000BB020000}"/>
            </a:ext>
          </a:extLst>
        </xdr:cNvPr>
        <xdr:cNvSpPr/>
      </xdr:nvSpPr>
      <xdr:spPr>
        <a:xfrm>
          <a:off x="15430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13552</xdr:rowOff>
    </xdr:from>
    <xdr:ext cx="534377"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5214111" y="1664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153347</xdr:rowOff>
    </xdr:from>
    <xdr:to>
      <xdr:col>21</xdr:col>
      <xdr:colOff>161925</xdr:colOff>
      <xdr:row>96</xdr:row>
      <xdr:rowOff>8514</xdr:rowOff>
    </xdr:to>
    <xdr:cxnSp macro="">
      <xdr:nvCxnSpPr>
        <xdr:cNvPr id="701" name="直線コネクタ 700">
          <a:extLst>
            <a:ext uri="{FF2B5EF4-FFF2-40B4-BE49-F238E27FC236}">
              <a16:creationId xmlns:a16="http://schemas.microsoft.com/office/drawing/2014/main" xmlns="" id="{00000000-0008-0000-0700-0000BD020000}"/>
            </a:ext>
          </a:extLst>
        </xdr:cNvPr>
        <xdr:cNvCxnSpPr/>
      </xdr:nvCxnSpPr>
      <xdr:spPr>
        <a:xfrm flipV="1">
          <a:off x="13703300" y="16441097"/>
          <a:ext cx="889000" cy="2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162638</xdr:rowOff>
    </xdr:from>
    <xdr:to>
      <xdr:col>21</xdr:col>
      <xdr:colOff>212725</xdr:colOff>
      <xdr:row>96</xdr:row>
      <xdr:rowOff>92788</xdr:rowOff>
    </xdr:to>
    <xdr:sp macro="" textlink="">
      <xdr:nvSpPr>
        <xdr:cNvPr id="702" name="フローチャート : 判断 701">
          <a:extLst>
            <a:ext uri="{FF2B5EF4-FFF2-40B4-BE49-F238E27FC236}">
              <a16:creationId xmlns:a16="http://schemas.microsoft.com/office/drawing/2014/main" xmlns="" id="{00000000-0008-0000-0700-0000BE020000}"/>
            </a:ext>
          </a:extLst>
        </xdr:cNvPr>
        <xdr:cNvSpPr/>
      </xdr:nvSpPr>
      <xdr:spPr>
        <a:xfrm>
          <a:off x="14541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83915</xdr:rowOff>
    </xdr:from>
    <xdr:ext cx="534377"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4325111" y="165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8514</xdr:rowOff>
    </xdr:from>
    <xdr:to>
      <xdr:col>19</xdr:col>
      <xdr:colOff>644525</xdr:colOff>
      <xdr:row>96</xdr:row>
      <xdr:rowOff>52756</xdr:rowOff>
    </xdr:to>
    <xdr:cxnSp macro="">
      <xdr:nvCxnSpPr>
        <xdr:cNvPr id="704" name="直線コネクタ 703">
          <a:extLst>
            <a:ext uri="{FF2B5EF4-FFF2-40B4-BE49-F238E27FC236}">
              <a16:creationId xmlns:a16="http://schemas.microsoft.com/office/drawing/2014/main" xmlns="" id="{00000000-0008-0000-0700-0000C0020000}"/>
            </a:ext>
          </a:extLst>
        </xdr:cNvPr>
        <xdr:cNvCxnSpPr/>
      </xdr:nvCxnSpPr>
      <xdr:spPr>
        <a:xfrm flipV="1">
          <a:off x="12814300" y="16467714"/>
          <a:ext cx="889000" cy="4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158638</xdr:rowOff>
    </xdr:from>
    <xdr:to>
      <xdr:col>20</xdr:col>
      <xdr:colOff>9525</xdr:colOff>
      <xdr:row>96</xdr:row>
      <xdr:rowOff>88788</xdr:rowOff>
    </xdr:to>
    <xdr:sp macro="" textlink="">
      <xdr:nvSpPr>
        <xdr:cNvPr id="705" name="フローチャート : 判断 704">
          <a:extLst>
            <a:ext uri="{FF2B5EF4-FFF2-40B4-BE49-F238E27FC236}">
              <a16:creationId xmlns:a16="http://schemas.microsoft.com/office/drawing/2014/main" xmlns="" id="{00000000-0008-0000-0700-0000C1020000}"/>
            </a:ext>
          </a:extLst>
        </xdr:cNvPr>
        <xdr:cNvSpPr/>
      </xdr:nvSpPr>
      <xdr:spPr>
        <a:xfrm>
          <a:off x="13652500" y="1644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79915</xdr:rowOff>
    </xdr:from>
    <xdr:ext cx="534377"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3436111" y="1653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157145</xdr:rowOff>
    </xdr:from>
    <xdr:to>
      <xdr:col>18</xdr:col>
      <xdr:colOff>492125</xdr:colOff>
      <xdr:row>96</xdr:row>
      <xdr:rowOff>87295</xdr:rowOff>
    </xdr:to>
    <xdr:sp macro="" textlink="">
      <xdr:nvSpPr>
        <xdr:cNvPr id="707" name="フローチャート : 判断 706">
          <a:extLst>
            <a:ext uri="{FF2B5EF4-FFF2-40B4-BE49-F238E27FC236}">
              <a16:creationId xmlns:a16="http://schemas.microsoft.com/office/drawing/2014/main" xmlns="" id="{00000000-0008-0000-0700-0000C3020000}"/>
            </a:ext>
          </a:extLst>
        </xdr:cNvPr>
        <xdr:cNvSpPr/>
      </xdr:nvSpPr>
      <xdr:spPr>
        <a:xfrm>
          <a:off x="12763500" y="164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103822</xdr:rowOff>
    </xdr:from>
    <xdr:ext cx="534377"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2547111" y="1622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155544</xdr:rowOff>
    </xdr:from>
    <xdr:to>
      <xdr:col>23</xdr:col>
      <xdr:colOff>568325</xdr:colOff>
      <xdr:row>95</xdr:row>
      <xdr:rowOff>85694</xdr:rowOff>
    </xdr:to>
    <xdr:sp macro="" textlink="">
      <xdr:nvSpPr>
        <xdr:cNvPr id="714" name="円/楕円 713">
          <a:extLst>
            <a:ext uri="{FF2B5EF4-FFF2-40B4-BE49-F238E27FC236}">
              <a16:creationId xmlns:a16="http://schemas.microsoft.com/office/drawing/2014/main" xmlns="" id="{00000000-0008-0000-0700-0000CA020000}"/>
            </a:ext>
          </a:extLst>
        </xdr:cNvPr>
        <xdr:cNvSpPr/>
      </xdr:nvSpPr>
      <xdr:spPr>
        <a:xfrm>
          <a:off x="16268700" y="162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6971</xdr:rowOff>
    </xdr:from>
    <xdr:ext cx="534377" cy="259045"/>
    <xdr:sp macro="" textlink="">
      <xdr:nvSpPr>
        <xdr:cNvPr id="715" name="公債費該当値テキスト">
          <a:extLst>
            <a:ext uri="{FF2B5EF4-FFF2-40B4-BE49-F238E27FC236}">
              <a16:creationId xmlns:a16="http://schemas.microsoft.com/office/drawing/2014/main" xmlns="" id="{00000000-0008-0000-0700-0000CB020000}"/>
            </a:ext>
          </a:extLst>
        </xdr:cNvPr>
        <xdr:cNvSpPr txBox="1"/>
      </xdr:nvSpPr>
      <xdr:spPr>
        <a:xfrm>
          <a:off x="16370300" y="1612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91,254</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7130</xdr:rowOff>
    </xdr:from>
    <xdr:to>
      <xdr:col>22</xdr:col>
      <xdr:colOff>415925</xdr:colOff>
      <xdr:row>95</xdr:row>
      <xdr:rowOff>108730</xdr:rowOff>
    </xdr:to>
    <xdr:sp macro="" textlink="">
      <xdr:nvSpPr>
        <xdr:cNvPr id="716" name="円/楕円 715">
          <a:extLst>
            <a:ext uri="{FF2B5EF4-FFF2-40B4-BE49-F238E27FC236}">
              <a16:creationId xmlns:a16="http://schemas.microsoft.com/office/drawing/2014/main" xmlns="" id="{00000000-0008-0000-0700-0000CC020000}"/>
            </a:ext>
          </a:extLst>
        </xdr:cNvPr>
        <xdr:cNvSpPr/>
      </xdr:nvSpPr>
      <xdr:spPr>
        <a:xfrm>
          <a:off x="15430500" y="1629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125257</xdr:rowOff>
    </xdr:from>
    <xdr:ext cx="534377"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5214111" y="1607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88,231</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102547</xdr:rowOff>
    </xdr:from>
    <xdr:to>
      <xdr:col>21</xdr:col>
      <xdr:colOff>212725</xdr:colOff>
      <xdr:row>96</xdr:row>
      <xdr:rowOff>32697</xdr:rowOff>
    </xdr:to>
    <xdr:sp macro="" textlink="">
      <xdr:nvSpPr>
        <xdr:cNvPr id="718" name="円/楕円 717">
          <a:extLst>
            <a:ext uri="{FF2B5EF4-FFF2-40B4-BE49-F238E27FC236}">
              <a16:creationId xmlns:a16="http://schemas.microsoft.com/office/drawing/2014/main" xmlns="" id="{00000000-0008-0000-0700-0000CE020000}"/>
            </a:ext>
          </a:extLst>
        </xdr:cNvPr>
        <xdr:cNvSpPr/>
      </xdr:nvSpPr>
      <xdr:spPr>
        <a:xfrm>
          <a:off x="14541500" y="1639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49224</xdr:rowOff>
    </xdr:from>
    <xdr:ext cx="534377"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4325111" y="1616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75,709</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129164</xdr:rowOff>
    </xdr:from>
    <xdr:to>
      <xdr:col>20</xdr:col>
      <xdr:colOff>9525</xdr:colOff>
      <xdr:row>96</xdr:row>
      <xdr:rowOff>59314</xdr:rowOff>
    </xdr:to>
    <xdr:sp macro="" textlink="">
      <xdr:nvSpPr>
        <xdr:cNvPr id="720" name="円/楕円 719">
          <a:extLst>
            <a:ext uri="{FF2B5EF4-FFF2-40B4-BE49-F238E27FC236}">
              <a16:creationId xmlns:a16="http://schemas.microsoft.com/office/drawing/2014/main" xmlns="" id="{00000000-0008-0000-0700-0000D0020000}"/>
            </a:ext>
          </a:extLst>
        </xdr:cNvPr>
        <xdr:cNvSpPr/>
      </xdr:nvSpPr>
      <xdr:spPr>
        <a:xfrm>
          <a:off x="13652500" y="1641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75841</xdr:rowOff>
    </xdr:from>
    <xdr:ext cx="534377"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3436111" y="1619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72,216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1956</xdr:rowOff>
    </xdr:from>
    <xdr:to>
      <xdr:col>18</xdr:col>
      <xdr:colOff>492125</xdr:colOff>
      <xdr:row>96</xdr:row>
      <xdr:rowOff>103556</xdr:rowOff>
    </xdr:to>
    <xdr:sp macro="" textlink="">
      <xdr:nvSpPr>
        <xdr:cNvPr id="722" name="円/楕円 721">
          <a:extLst>
            <a:ext uri="{FF2B5EF4-FFF2-40B4-BE49-F238E27FC236}">
              <a16:creationId xmlns:a16="http://schemas.microsoft.com/office/drawing/2014/main" xmlns="" id="{00000000-0008-0000-0700-0000D2020000}"/>
            </a:ext>
          </a:extLst>
        </xdr:cNvPr>
        <xdr:cNvSpPr/>
      </xdr:nvSpPr>
      <xdr:spPr>
        <a:xfrm>
          <a:off x="12763500" y="1646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94683</xdr:rowOff>
    </xdr:from>
    <xdr:ext cx="534377"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2547111" y="1655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a:extLst>
            <a:ext uri="{FF2B5EF4-FFF2-40B4-BE49-F238E27FC236}">
              <a16:creationId xmlns:a16="http://schemas.microsoft.com/office/drawing/2014/main" xmlns=""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a:extLst>
            <a:ext uri="{FF2B5EF4-FFF2-40B4-BE49-F238E27FC236}">
              <a16:creationId xmlns:a16="http://schemas.microsoft.com/office/drawing/2014/main" xmlns=""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9" name="テキスト ボックス 738">
          <a:extLst>
            <a:ext uri="{FF2B5EF4-FFF2-40B4-BE49-F238E27FC236}">
              <a16:creationId xmlns:a16="http://schemas.microsoft.com/office/drawing/2014/main" xmlns="" id="{00000000-0008-0000-0700-0000E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3" name="テキスト ボックス 742">
          <a:extLst>
            <a:ext uri="{FF2B5EF4-FFF2-40B4-BE49-F238E27FC236}">
              <a16:creationId xmlns:a16="http://schemas.microsoft.com/office/drawing/2014/main" xmlns="" id="{00000000-0008-0000-0700-0000E7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5" name="テキスト ボックス 744">
          <a:extLst>
            <a:ext uri="{FF2B5EF4-FFF2-40B4-BE49-F238E27FC236}">
              <a16:creationId xmlns:a16="http://schemas.microsoft.com/office/drawing/2014/main" xmlns=""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a:extLst>
            <a:ext uri="{FF2B5EF4-FFF2-40B4-BE49-F238E27FC236}">
              <a16:creationId xmlns:a16="http://schemas.microsoft.com/office/drawing/2014/main" xmlns=""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89027</xdr:rowOff>
    </xdr:from>
    <xdr:to>
      <xdr:col>32</xdr:col>
      <xdr:colOff>186689</xdr:colOff>
      <xdr:row>39</xdr:row>
      <xdr:rowOff>44450</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flipV="1">
          <a:off x="22159595" y="5232527"/>
          <a:ext cx="1269" cy="149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57548</xdr:rowOff>
    </xdr:from>
    <xdr:ext cx="249299" cy="259045"/>
    <xdr:sp macro="" textlink="">
      <xdr:nvSpPr>
        <xdr:cNvPr id="748" name="諸支出金最小値テキスト">
          <a:extLst>
            <a:ext uri="{FF2B5EF4-FFF2-40B4-BE49-F238E27FC236}">
              <a16:creationId xmlns:a16="http://schemas.microsoft.com/office/drawing/2014/main" xmlns="" id="{00000000-0008-0000-0700-0000EC020000}"/>
            </a:ext>
          </a:extLst>
        </xdr:cNvPr>
        <xdr:cNvSpPr txBox="1"/>
      </xdr:nvSpPr>
      <xdr:spPr>
        <a:xfrm>
          <a:off x="22212300" y="6744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35704</xdr:rowOff>
    </xdr:from>
    <xdr:ext cx="469744" cy="259045"/>
    <xdr:sp macro="" textlink="">
      <xdr:nvSpPr>
        <xdr:cNvPr id="750" name="諸支出金最大値テキスト">
          <a:extLst>
            <a:ext uri="{FF2B5EF4-FFF2-40B4-BE49-F238E27FC236}">
              <a16:creationId xmlns:a16="http://schemas.microsoft.com/office/drawing/2014/main" xmlns="" id="{00000000-0008-0000-0700-0000EE020000}"/>
            </a:ext>
          </a:extLst>
        </xdr:cNvPr>
        <xdr:cNvSpPr txBox="1"/>
      </xdr:nvSpPr>
      <xdr:spPr>
        <a:xfrm>
          <a:off x="22212300" y="5007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3,933</a:t>
          </a:r>
          <a:endParaRPr kumimoji="1" lang="ja-JP" altLang="en-US" sz="1000" b="1">
            <a:latin typeface="ＭＳ Ｐゴシック"/>
          </a:endParaRPr>
        </a:p>
      </xdr:txBody>
    </xdr:sp>
    <xdr:clientData/>
  </xdr:oneCellAnchor>
  <xdr:twoCellAnchor>
    <xdr:from>
      <xdr:col>32</xdr:col>
      <xdr:colOff>98425</xdr:colOff>
      <xdr:row>30</xdr:row>
      <xdr:rowOff>89027</xdr:rowOff>
    </xdr:from>
    <xdr:to>
      <xdr:col>32</xdr:col>
      <xdr:colOff>276225</xdr:colOff>
      <xdr:row>30</xdr:row>
      <xdr:rowOff>89027</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22072600" y="523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146448</xdr:rowOff>
    </xdr:from>
    <xdr:ext cx="378565" cy="259045"/>
    <xdr:sp macro="" textlink="">
      <xdr:nvSpPr>
        <xdr:cNvPr id="753" name="諸支出金平均値テキスト">
          <a:extLst>
            <a:ext uri="{FF2B5EF4-FFF2-40B4-BE49-F238E27FC236}">
              <a16:creationId xmlns:a16="http://schemas.microsoft.com/office/drawing/2014/main" xmlns="" id="{00000000-0008-0000-0700-0000F1020000}"/>
            </a:ext>
          </a:extLst>
        </xdr:cNvPr>
        <xdr:cNvSpPr txBox="1"/>
      </xdr:nvSpPr>
      <xdr:spPr>
        <a:xfrm>
          <a:off x="22212300" y="6490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123571</xdr:rowOff>
    </xdr:from>
    <xdr:to>
      <xdr:col>32</xdr:col>
      <xdr:colOff>238125</xdr:colOff>
      <xdr:row>39</xdr:row>
      <xdr:rowOff>53721</xdr:rowOff>
    </xdr:to>
    <xdr:sp macro="" textlink="">
      <xdr:nvSpPr>
        <xdr:cNvPr id="754" name="フローチャート : 判断 753">
          <a:extLst>
            <a:ext uri="{FF2B5EF4-FFF2-40B4-BE49-F238E27FC236}">
              <a16:creationId xmlns:a16="http://schemas.microsoft.com/office/drawing/2014/main" xmlns="" id="{00000000-0008-0000-0700-0000F2020000}"/>
            </a:ext>
          </a:extLst>
        </xdr:cNvPr>
        <xdr:cNvSpPr/>
      </xdr:nvSpPr>
      <xdr:spPr>
        <a:xfrm>
          <a:off x="22110700" y="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5" name="直線コネクタ 754">
          <a:extLst>
            <a:ext uri="{FF2B5EF4-FFF2-40B4-BE49-F238E27FC236}">
              <a16:creationId xmlns:a16="http://schemas.microsoft.com/office/drawing/2014/main" xmlns="" id="{00000000-0008-0000-0700-0000F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144526</xdr:rowOff>
    </xdr:from>
    <xdr:to>
      <xdr:col>31</xdr:col>
      <xdr:colOff>85725</xdr:colOff>
      <xdr:row>39</xdr:row>
      <xdr:rowOff>74676</xdr:rowOff>
    </xdr:to>
    <xdr:sp macro="" textlink="">
      <xdr:nvSpPr>
        <xdr:cNvPr id="756" name="フローチャート : 判断 755">
          <a:extLst>
            <a:ext uri="{FF2B5EF4-FFF2-40B4-BE49-F238E27FC236}">
              <a16:creationId xmlns:a16="http://schemas.microsoft.com/office/drawing/2014/main" xmlns="" id="{00000000-0008-0000-0700-0000F4020000}"/>
            </a:ext>
          </a:extLst>
        </xdr:cNvPr>
        <xdr:cNvSpPr/>
      </xdr:nvSpPr>
      <xdr:spPr>
        <a:xfrm>
          <a:off x="21272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91203</xdr:rowOff>
    </xdr:from>
    <xdr:ext cx="313932"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21166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8" name="直線コネクタ 757">
          <a:extLst>
            <a:ext uri="{FF2B5EF4-FFF2-40B4-BE49-F238E27FC236}">
              <a16:creationId xmlns:a16="http://schemas.microsoft.com/office/drawing/2014/main" xmlns="" id="{00000000-0008-0000-0700-0000F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72898</xdr:rowOff>
    </xdr:from>
    <xdr:to>
      <xdr:col>29</xdr:col>
      <xdr:colOff>568325</xdr:colOff>
      <xdr:row>39</xdr:row>
      <xdr:rowOff>3048</xdr:rowOff>
    </xdr:to>
    <xdr:sp macro="" textlink="">
      <xdr:nvSpPr>
        <xdr:cNvPr id="759" name="フローチャート : 判断 758">
          <a:extLst>
            <a:ext uri="{FF2B5EF4-FFF2-40B4-BE49-F238E27FC236}">
              <a16:creationId xmlns:a16="http://schemas.microsoft.com/office/drawing/2014/main" xmlns="" id="{00000000-0008-0000-0700-0000F7020000}"/>
            </a:ext>
          </a:extLst>
        </xdr:cNvPr>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19575</xdr:rowOff>
    </xdr:from>
    <xdr:ext cx="378565"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0245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1" name="直線コネクタ 760">
          <a:extLst>
            <a:ext uri="{FF2B5EF4-FFF2-40B4-BE49-F238E27FC236}">
              <a16:creationId xmlns:a16="http://schemas.microsoft.com/office/drawing/2014/main" xmlns="" id="{00000000-0008-0000-0700-0000F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88138</xdr:rowOff>
    </xdr:from>
    <xdr:to>
      <xdr:col>28</xdr:col>
      <xdr:colOff>365125</xdr:colOff>
      <xdr:row>38</xdr:row>
      <xdr:rowOff>18288</xdr:rowOff>
    </xdr:to>
    <xdr:sp macro="" textlink="">
      <xdr:nvSpPr>
        <xdr:cNvPr id="762" name="フローチャート : 判断 761">
          <a:extLst>
            <a:ext uri="{FF2B5EF4-FFF2-40B4-BE49-F238E27FC236}">
              <a16:creationId xmlns:a16="http://schemas.microsoft.com/office/drawing/2014/main" xmlns="" id="{00000000-0008-0000-0700-0000FA020000}"/>
            </a:ext>
          </a:extLst>
        </xdr:cNvPr>
        <xdr:cNvSpPr/>
      </xdr:nvSpPr>
      <xdr:spPr>
        <a:xfrm>
          <a:off x="19494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34815</xdr:rowOff>
    </xdr:from>
    <xdr:ext cx="378565"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19356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144907</xdr:rowOff>
    </xdr:from>
    <xdr:to>
      <xdr:col>27</xdr:col>
      <xdr:colOff>161925</xdr:colOff>
      <xdr:row>38</xdr:row>
      <xdr:rowOff>75057</xdr:rowOff>
    </xdr:to>
    <xdr:sp macro="" textlink="">
      <xdr:nvSpPr>
        <xdr:cNvPr id="764" name="フローチャート : 判断 763">
          <a:extLst>
            <a:ext uri="{FF2B5EF4-FFF2-40B4-BE49-F238E27FC236}">
              <a16:creationId xmlns:a16="http://schemas.microsoft.com/office/drawing/2014/main" xmlns="" id="{00000000-0008-0000-0700-0000FC020000}"/>
            </a:ext>
          </a:extLst>
        </xdr:cNvPr>
        <xdr:cNvSpPr/>
      </xdr:nvSpPr>
      <xdr:spPr>
        <a:xfrm>
          <a:off x="18605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91584</xdr:rowOff>
    </xdr:from>
    <xdr:ext cx="378565"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18467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1" name="円/楕円 770">
          <a:extLst>
            <a:ext uri="{FF2B5EF4-FFF2-40B4-BE49-F238E27FC236}">
              <a16:creationId xmlns:a16="http://schemas.microsoft.com/office/drawing/2014/main" xmlns="" id="{00000000-0008-0000-0700-000003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101998</xdr:rowOff>
    </xdr:from>
    <xdr:ext cx="249299" cy="259045"/>
    <xdr:sp macro="" textlink="">
      <xdr:nvSpPr>
        <xdr:cNvPr id="772" name="諸支出金該当値テキスト">
          <a:extLst>
            <a:ext uri="{FF2B5EF4-FFF2-40B4-BE49-F238E27FC236}">
              <a16:creationId xmlns:a16="http://schemas.microsoft.com/office/drawing/2014/main" xmlns="" id="{00000000-0008-0000-0700-000004030000}"/>
            </a:ext>
          </a:extLst>
        </xdr:cNvPr>
        <xdr:cNvSpPr txBox="1"/>
      </xdr:nvSpPr>
      <xdr:spPr>
        <a:xfrm>
          <a:off x="22212300" y="6617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3" name="円/楕円 772">
          <a:extLst>
            <a:ext uri="{FF2B5EF4-FFF2-40B4-BE49-F238E27FC236}">
              <a16:creationId xmlns:a16="http://schemas.microsoft.com/office/drawing/2014/main" xmlns="" id="{00000000-0008-0000-0700-000005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5" name="円/楕円 774">
          <a:extLst>
            <a:ext uri="{FF2B5EF4-FFF2-40B4-BE49-F238E27FC236}">
              <a16:creationId xmlns:a16="http://schemas.microsoft.com/office/drawing/2014/main" xmlns="" id="{00000000-0008-0000-0700-000007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7" name="円/楕円 776">
          <a:extLst>
            <a:ext uri="{FF2B5EF4-FFF2-40B4-BE49-F238E27FC236}">
              <a16:creationId xmlns:a16="http://schemas.microsoft.com/office/drawing/2014/main" xmlns="" id="{00000000-0008-0000-0700-000009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9" name="円/楕円 778">
          <a:extLst>
            <a:ext uri="{FF2B5EF4-FFF2-40B4-BE49-F238E27FC236}">
              <a16:creationId xmlns:a16="http://schemas.microsoft.com/office/drawing/2014/main" xmlns="" id="{00000000-0008-0000-0700-00000B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a:extLst>
            <a:ext uri="{FF2B5EF4-FFF2-40B4-BE49-F238E27FC236}">
              <a16:creationId xmlns:a16="http://schemas.microsoft.com/office/drawing/2014/main" xmlns=""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a:extLst>
            <a:ext uri="{FF2B5EF4-FFF2-40B4-BE49-F238E27FC236}">
              <a16:creationId xmlns:a16="http://schemas.microsoft.com/office/drawing/2014/main" xmlns=""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a:extLst>
            <a:ext uri="{FF2B5EF4-FFF2-40B4-BE49-F238E27FC236}">
              <a16:creationId xmlns:a16="http://schemas.microsoft.com/office/drawing/2014/main" xmlns=""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a:extLst>
            <a:ext uri="{FF2B5EF4-FFF2-40B4-BE49-F238E27FC236}">
              <a16:creationId xmlns:a16="http://schemas.microsoft.com/office/drawing/2014/main" xmlns=""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a:extLst>
            <a:ext uri="{FF2B5EF4-FFF2-40B4-BE49-F238E27FC236}">
              <a16:creationId xmlns:a16="http://schemas.microsoft.com/office/drawing/2014/main" xmlns=""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2" name="テキスト ボックス 791">
          <a:extLst>
            <a:ext uri="{FF2B5EF4-FFF2-40B4-BE49-F238E27FC236}">
              <a16:creationId xmlns:a16="http://schemas.microsoft.com/office/drawing/2014/main" xmlns="" id="{00000000-0008-0000-0700-00001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94" name="テキスト ボックス 793">
          <a:extLst>
            <a:ext uri="{FF2B5EF4-FFF2-40B4-BE49-F238E27FC236}">
              <a16:creationId xmlns:a16="http://schemas.microsoft.com/office/drawing/2014/main" xmlns="" id="{00000000-0008-0000-0700-00001A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a:extLst>
            <a:ext uri="{FF2B5EF4-FFF2-40B4-BE49-F238E27FC236}">
              <a16:creationId xmlns:a16="http://schemas.microsoft.com/office/drawing/2014/main" xmlns=""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803" name="前年度繰上充用金最小値テキスト">
          <a:extLst>
            <a:ext uri="{FF2B5EF4-FFF2-40B4-BE49-F238E27FC236}">
              <a16:creationId xmlns:a16="http://schemas.microsoft.com/office/drawing/2014/main" xmlns="" id="{00000000-0008-0000-0700-000023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4" name="直線コネクタ 803">
          <a:extLst>
            <a:ext uri="{FF2B5EF4-FFF2-40B4-BE49-F238E27FC236}">
              <a16:creationId xmlns:a16="http://schemas.microsoft.com/office/drawing/2014/main" xmlns="" id="{00000000-0008-0000-0700-00002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5" name="前年度繰上充用金最大値テキスト">
          <a:extLst>
            <a:ext uri="{FF2B5EF4-FFF2-40B4-BE49-F238E27FC236}">
              <a16:creationId xmlns:a16="http://schemas.microsoft.com/office/drawing/2014/main" xmlns="" id="{00000000-0008-0000-0700-000025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6" name="直線コネクタ 805">
          <a:extLst>
            <a:ext uri="{FF2B5EF4-FFF2-40B4-BE49-F238E27FC236}">
              <a16:creationId xmlns:a16="http://schemas.microsoft.com/office/drawing/2014/main" xmlns="" id="{00000000-0008-0000-0700-000026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7" name="直線コネクタ 806">
          <a:extLst>
            <a:ext uri="{FF2B5EF4-FFF2-40B4-BE49-F238E27FC236}">
              <a16:creationId xmlns:a16="http://schemas.microsoft.com/office/drawing/2014/main" xmlns="" id="{00000000-0008-0000-0700-000027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8" name="前年度繰上充用金平均値テキスト">
          <a:extLst>
            <a:ext uri="{FF2B5EF4-FFF2-40B4-BE49-F238E27FC236}">
              <a16:creationId xmlns:a16="http://schemas.microsoft.com/office/drawing/2014/main" xmlns="" id="{00000000-0008-0000-0700-000028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9" name="フローチャート : 判断 808">
          <a:extLst>
            <a:ext uri="{FF2B5EF4-FFF2-40B4-BE49-F238E27FC236}">
              <a16:creationId xmlns:a16="http://schemas.microsoft.com/office/drawing/2014/main" xmlns="" id="{00000000-0008-0000-0700-000029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0" name="直線コネクタ 809">
          <a:extLst>
            <a:ext uri="{FF2B5EF4-FFF2-40B4-BE49-F238E27FC236}">
              <a16:creationId xmlns:a16="http://schemas.microsoft.com/office/drawing/2014/main" xmlns="" id="{00000000-0008-0000-0700-00002A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1" name="フローチャート : 判断 810">
          <a:extLst>
            <a:ext uri="{FF2B5EF4-FFF2-40B4-BE49-F238E27FC236}">
              <a16:creationId xmlns:a16="http://schemas.microsoft.com/office/drawing/2014/main" xmlns="" id="{00000000-0008-0000-0700-00002B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13" name="直線コネクタ 812">
          <a:extLst>
            <a:ext uri="{FF2B5EF4-FFF2-40B4-BE49-F238E27FC236}">
              <a16:creationId xmlns:a16="http://schemas.microsoft.com/office/drawing/2014/main" xmlns="" id="{00000000-0008-0000-0700-00002D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49</xdr:row>
      <xdr:rowOff>123190</xdr:rowOff>
    </xdr:from>
    <xdr:to>
      <xdr:col>29</xdr:col>
      <xdr:colOff>568325</xdr:colOff>
      <xdr:row>50</xdr:row>
      <xdr:rowOff>53340</xdr:rowOff>
    </xdr:to>
    <xdr:sp macro="" textlink="">
      <xdr:nvSpPr>
        <xdr:cNvPr id="814" name="フローチャート : 判断 813">
          <a:extLst>
            <a:ext uri="{FF2B5EF4-FFF2-40B4-BE49-F238E27FC236}">
              <a16:creationId xmlns:a16="http://schemas.microsoft.com/office/drawing/2014/main" xmlns="" id="{00000000-0008-0000-0700-00002E030000}"/>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69867</xdr:rowOff>
    </xdr:from>
    <xdr:ext cx="313932"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6" name="直線コネクタ 815">
          <a:extLst>
            <a:ext uri="{FF2B5EF4-FFF2-40B4-BE49-F238E27FC236}">
              <a16:creationId xmlns:a16="http://schemas.microsoft.com/office/drawing/2014/main" xmlns="" id="{00000000-0008-0000-0700-000030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51</xdr:row>
      <xdr:rowOff>100330</xdr:rowOff>
    </xdr:from>
    <xdr:to>
      <xdr:col>28</xdr:col>
      <xdr:colOff>365125</xdr:colOff>
      <xdr:row>52</xdr:row>
      <xdr:rowOff>30480</xdr:rowOff>
    </xdr:to>
    <xdr:sp macro="" textlink="">
      <xdr:nvSpPr>
        <xdr:cNvPr id="817" name="フローチャート : 判断 816">
          <a:extLst>
            <a:ext uri="{FF2B5EF4-FFF2-40B4-BE49-F238E27FC236}">
              <a16:creationId xmlns:a16="http://schemas.microsoft.com/office/drawing/2014/main" xmlns="" id="{00000000-0008-0000-0700-000031030000}"/>
            </a:ext>
          </a:extLst>
        </xdr:cNvPr>
        <xdr:cNvSpPr/>
      </xdr:nvSpPr>
      <xdr:spPr>
        <a:xfrm>
          <a:off x="19494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50</xdr:row>
      <xdr:rowOff>47007</xdr:rowOff>
    </xdr:from>
    <xdr:ext cx="313932"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19388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43180</xdr:rowOff>
    </xdr:from>
    <xdr:to>
      <xdr:col>27</xdr:col>
      <xdr:colOff>161925</xdr:colOff>
      <xdr:row>54</xdr:row>
      <xdr:rowOff>144780</xdr:rowOff>
    </xdr:to>
    <xdr:sp macro="" textlink="">
      <xdr:nvSpPr>
        <xdr:cNvPr id="819" name="フローチャート : 判断 818">
          <a:extLst>
            <a:ext uri="{FF2B5EF4-FFF2-40B4-BE49-F238E27FC236}">
              <a16:creationId xmlns:a16="http://schemas.microsoft.com/office/drawing/2014/main" xmlns="" id="{00000000-0008-0000-0700-000033030000}"/>
            </a:ext>
          </a:extLst>
        </xdr:cNvPr>
        <xdr:cNvSpPr/>
      </xdr:nvSpPr>
      <xdr:spPr>
        <a:xfrm>
          <a:off x="18605500" y="930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52</xdr:row>
      <xdr:rowOff>161307</xdr:rowOff>
    </xdr:from>
    <xdr:ext cx="313932"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8499333" y="90767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6" name="円/楕円 825">
          <a:extLst>
            <a:ext uri="{FF2B5EF4-FFF2-40B4-BE49-F238E27FC236}">
              <a16:creationId xmlns:a16="http://schemas.microsoft.com/office/drawing/2014/main" xmlns="" id="{00000000-0008-0000-0700-00003A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7" name="前年度繰上充用金該当値テキスト">
          <a:extLst>
            <a:ext uri="{FF2B5EF4-FFF2-40B4-BE49-F238E27FC236}">
              <a16:creationId xmlns:a16="http://schemas.microsoft.com/office/drawing/2014/main" xmlns="" id="{00000000-0008-0000-0700-00003B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8" name="円/楕円 827">
          <a:extLst>
            <a:ext uri="{FF2B5EF4-FFF2-40B4-BE49-F238E27FC236}">
              <a16:creationId xmlns:a16="http://schemas.microsoft.com/office/drawing/2014/main" xmlns="" id="{00000000-0008-0000-0700-00003C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9" name="テキスト ボックス 828">
          <a:extLst>
            <a:ext uri="{FF2B5EF4-FFF2-40B4-BE49-F238E27FC236}">
              <a16:creationId xmlns:a16="http://schemas.microsoft.com/office/drawing/2014/main" xmlns="" id="{00000000-0008-0000-0700-00003D030000}"/>
            </a:ext>
          </a:extLst>
        </xdr:cNvPr>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0" name="円/楕円 829">
          <a:extLst>
            <a:ext uri="{FF2B5EF4-FFF2-40B4-BE49-F238E27FC236}">
              <a16:creationId xmlns:a16="http://schemas.microsoft.com/office/drawing/2014/main" xmlns="" id="{00000000-0008-0000-0700-00003E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31" name="テキスト ボックス 830">
          <a:extLst>
            <a:ext uri="{FF2B5EF4-FFF2-40B4-BE49-F238E27FC236}">
              <a16:creationId xmlns:a16="http://schemas.microsoft.com/office/drawing/2014/main" xmlns="" id="{00000000-0008-0000-0700-00003F030000}"/>
            </a:ext>
          </a:extLst>
        </xdr:cNvPr>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2" name="円/楕円 831">
          <a:extLst>
            <a:ext uri="{FF2B5EF4-FFF2-40B4-BE49-F238E27FC236}">
              <a16:creationId xmlns:a16="http://schemas.microsoft.com/office/drawing/2014/main" xmlns="" id="{00000000-0008-0000-0700-000040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33" name="テキスト ボックス 832">
          <a:extLst>
            <a:ext uri="{FF2B5EF4-FFF2-40B4-BE49-F238E27FC236}">
              <a16:creationId xmlns:a16="http://schemas.microsoft.com/office/drawing/2014/main" xmlns="" id="{00000000-0008-0000-0700-000041030000}"/>
            </a:ext>
          </a:extLst>
        </xdr:cNvPr>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34" name="円/楕円 833">
          <a:extLst>
            <a:ext uri="{FF2B5EF4-FFF2-40B4-BE49-F238E27FC236}">
              <a16:creationId xmlns:a16="http://schemas.microsoft.com/office/drawing/2014/main" xmlns="" id="{00000000-0008-0000-0700-000042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5" name="テキスト ボックス 834">
          <a:extLst>
            <a:ext uri="{FF2B5EF4-FFF2-40B4-BE49-F238E27FC236}">
              <a16:creationId xmlns:a16="http://schemas.microsoft.com/office/drawing/2014/main" xmlns="" id="{00000000-0008-0000-0700-000043030000}"/>
            </a:ext>
          </a:extLst>
        </xdr:cNvPr>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a:extLst>
            <a:ext uri="{FF2B5EF4-FFF2-40B4-BE49-F238E27FC236}">
              <a16:creationId xmlns:a16="http://schemas.microsoft.com/office/drawing/2014/main" xmlns=""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a:extLst>
            <a:ext uri="{FF2B5EF4-FFF2-40B4-BE49-F238E27FC236}">
              <a16:creationId xmlns:a16="http://schemas.microsoft.com/office/drawing/2014/main" xmlns=""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a:extLst>
            <a:ext uri="{FF2B5EF4-FFF2-40B4-BE49-F238E27FC236}">
              <a16:creationId xmlns:a16="http://schemas.microsoft.com/office/drawing/2014/main" xmlns=""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目的別における住民一人当たりの決算額を見ても、公債費の住民一人当たりの額が類似団体、県平均と比べて高くなっている。これは、土地開発公社解散に伴う第三セクター等改革推進債、統合小学校建設や台風</a:t>
          </a:r>
          <a:r>
            <a:rPr kumimoji="1" lang="en-US" altLang="ja-JP" sz="1300">
              <a:latin typeface="ＭＳ Ｐゴシック"/>
            </a:rPr>
            <a:t>12</a:t>
          </a:r>
          <a:r>
            <a:rPr kumimoji="1" lang="ja-JP" altLang="en-US" sz="1300">
              <a:latin typeface="ＭＳ Ｐゴシック"/>
            </a:rPr>
            <a:t>号災害に伴う災害復旧事業などで借入れた過疎対策事業債や災害復旧事業債等の元利償還が要因と考えられる。</a:t>
          </a:r>
          <a:endParaRPr kumimoji="1" lang="en-US" altLang="ja-JP" sz="1300">
            <a:latin typeface="ＭＳ Ｐゴシック"/>
          </a:endParaRPr>
        </a:p>
        <a:p>
          <a:r>
            <a:rPr kumimoji="1" lang="ja-JP" altLang="en-US" sz="1300">
              <a:latin typeface="ＭＳ Ｐゴシック"/>
            </a:rPr>
            <a:t>　公債費以外では、総務費が庁舎建設事業に伴い平成２７、２８年度で類似団体平均より高くなり、生活保護費やクリーンセンターの維持管理経費の影響により、民生費と衛生費も高くなっている。</a:t>
          </a:r>
          <a:endParaRPr kumimoji="1" lang="en-US" altLang="ja-JP" sz="1300">
            <a:latin typeface="ＭＳ Ｐゴシック"/>
          </a:endParaRPr>
        </a:p>
        <a:p>
          <a:r>
            <a:rPr kumimoji="1" lang="ja-JP" altLang="en-US" sz="1300">
              <a:latin typeface="ＭＳ Ｐゴシック"/>
            </a:rPr>
            <a:t>　災害復旧費については、地域の特徴として、太平洋に面した温暖で多湿多雨な気候風土であることから台風などによる被害が度々発生しており、平成２３年９月に襲来した台風１２号による紀伊半島大水害では災害復旧費も多額になり、平成２４、２５年度は全国平均よりも高くなった。近年は甚大な被害をもたらす大きな災害もないことから全国平均より低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和歌山県新宮市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財政調整基金については、平成２３年度に台風１２号災害に伴い基金から繰入を行ったが、平成２４年度以降は庁舎建設や文化複合施設整などの大型事業に伴う公債費の増加、人口減少等を見据えた備余剰金の優先的な積立を行っており、２８年度は２億７千万円を積み立て、前年度に比べ２．８７％増となった。今後についても、現在事業を進めている文化複合施設整備などの大型事業の実施を踏まえ、収支見込みによる適切な事業計画を立て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和歌山県新宮市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新宮市医療センター病院事業会計については、２８年４月１日より地域包括ケア病棟を開設し、入院単価の増加を図った事などにより、入院収益が増収となった。</a:t>
          </a:r>
        </a:p>
        <a:p>
          <a:r>
            <a:rPr kumimoji="1" lang="ja-JP" altLang="en-US" sz="1400">
              <a:latin typeface="ＭＳ ゴシック" pitchFamily="49" charset="-128"/>
              <a:ea typeface="ＭＳ ゴシック" pitchFamily="49" charset="-128"/>
            </a:rPr>
            <a:t>　一般会計は庁舎建設事業や日足避難路設置工事など大型事業の実施、過疎対策事業債や臨時財政対策債などの元利償還金の増による公債費などが増となるものの、普通交付税の増や庁舎建設基金からの繰入などにより黒字となっている。</a:t>
          </a:r>
        </a:p>
        <a:p>
          <a:r>
            <a:rPr kumimoji="1" lang="ja-JP" altLang="en-US" sz="1400">
              <a:latin typeface="ＭＳ ゴシック" pitchFamily="49" charset="-128"/>
              <a:ea typeface="ＭＳ ゴシック" pitchFamily="49" charset="-128"/>
            </a:rPr>
            <a:t>　水道事業会計については、使用水量が給水人口の減少や節水機器の普及によりやや減少したが、今後も給水人口の減少や節水意識の侵透による使用水量の減少が予想されることから、財政の健全化を維持しながら、事業計画の見直しや事業の優先付けなどを行い、安全で安心な安定した経営を維持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和歌山県新宮市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元利償還金については、過疎対策事業債や臨時財政対策債などの元利償還金が増となったことに伴い増となった。</a:t>
          </a:r>
        </a:p>
        <a:p>
          <a:r>
            <a:rPr kumimoji="1" lang="ja-JP" altLang="en-US" sz="1400">
              <a:latin typeface="ＭＳ ゴシック" pitchFamily="49" charset="-128"/>
              <a:ea typeface="ＭＳ ゴシック" pitchFamily="49" charset="-128"/>
            </a:rPr>
            <a:t>　今後も小学校統合に伴う過疎対策事業債などの元利償還金や大型事業に伴う公債費の増加が見込まれることから、実質公債費比率も高い水準になると見込まれる。このため、事業の優先順位付け等絞り込みを徹底し、国費等の財源確保を第一に、地方債を活用する際は、財政措置の有利な地方債の活用等により、実質公債費比率の増加を抑制する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和歌山県新宮市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平成２８年度は過疎対策事業債や合併特例事業債など計３，５８４百万円を発行し、元金償還額が２，５３４万円であったことから、一般会計等に係る地方債残高が１，０５０百万円増加し、２６，４３３百万円になった。</a:t>
          </a:r>
        </a:p>
        <a:p>
          <a:r>
            <a:rPr kumimoji="1" lang="ja-JP" altLang="en-US" sz="1350">
              <a:latin typeface="ＭＳ ゴシック" pitchFamily="49" charset="-128"/>
              <a:ea typeface="ＭＳ ゴシック" pitchFamily="49" charset="-128"/>
            </a:rPr>
            <a:t>　充当可能財源のうち基金については、財政調整基金や減債基金への積立を行ったことから増となり、基準財政需要額算入見込額についても、過疎対策事業債など普通交付税の参入率が高い有利な地方債を活用していることから増となった。</a:t>
          </a:r>
        </a:p>
        <a:p>
          <a:r>
            <a:rPr kumimoji="1" lang="ja-JP" altLang="en-US" sz="1350">
              <a:latin typeface="ＭＳ ゴシック" pitchFamily="49" charset="-128"/>
              <a:ea typeface="ＭＳ ゴシック" pitchFamily="49" charset="-128"/>
            </a:rPr>
            <a:t>　今後も大型事業の実施により地方債残高が増加する見込みであるため、事業の優先順位付け等絞り込みを徹底し、国費等の財源確保を第一に、地方債を活用する際は、財政措置の有利な地方債を活用するなど、将来負担比率の増加を抑制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19554742</v>
      </c>
      <c r="BO4" s="381"/>
      <c r="BP4" s="381"/>
      <c r="BQ4" s="381"/>
      <c r="BR4" s="381"/>
      <c r="BS4" s="381"/>
      <c r="BT4" s="381"/>
      <c r="BU4" s="382"/>
      <c r="BV4" s="380">
        <v>19351656</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6.6</v>
      </c>
      <c r="CU4" s="558"/>
      <c r="CV4" s="558"/>
      <c r="CW4" s="558"/>
      <c r="CX4" s="558"/>
      <c r="CY4" s="558"/>
      <c r="CZ4" s="558"/>
      <c r="DA4" s="559"/>
      <c r="DB4" s="557">
        <v>10.1</v>
      </c>
      <c r="DC4" s="558"/>
      <c r="DD4" s="558"/>
      <c r="DE4" s="558"/>
      <c r="DF4" s="558"/>
      <c r="DG4" s="558"/>
      <c r="DH4" s="558"/>
      <c r="DI4" s="559"/>
      <c r="DJ4" s="139"/>
      <c r="DK4" s="139"/>
      <c r="DL4" s="139"/>
      <c r="DM4" s="139"/>
      <c r="DN4" s="139"/>
      <c r="DO4" s="139"/>
    </row>
    <row r="5" spans="1:119" ht="18.75" customHeight="1">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18818784</v>
      </c>
      <c r="BO5" s="386"/>
      <c r="BP5" s="386"/>
      <c r="BQ5" s="386"/>
      <c r="BR5" s="386"/>
      <c r="BS5" s="386"/>
      <c r="BT5" s="386"/>
      <c r="BU5" s="387"/>
      <c r="BV5" s="385">
        <v>18346749</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100.2</v>
      </c>
      <c r="CU5" s="356"/>
      <c r="CV5" s="356"/>
      <c r="CW5" s="356"/>
      <c r="CX5" s="356"/>
      <c r="CY5" s="356"/>
      <c r="CZ5" s="356"/>
      <c r="DA5" s="357"/>
      <c r="DB5" s="355">
        <v>96.5</v>
      </c>
      <c r="DC5" s="356"/>
      <c r="DD5" s="356"/>
      <c r="DE5" s="356"/>
      <c r="DF5" s="356"/>
      <c r="DG5" s="356"/>
      <c r="DH5" s="356"/>
      <c r="DI5" s="357"/>
      <c r="DJ5" s="139"/>
      <c r="DK5" s="139"/>
      <c r="DL5" s="139"/>
      <c r="DM5" s="139"/>
      <c r="DN5" s="139"/>
      <c r="DO5" s="139"/>
    </row>
    <row r="6" spans="1:119" ht="18.75" customHeight="1">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735958</v>
      </c>
      <c r="BO6" s="386"/>
      <c r="BP6" s="386"/>
      <c r="BQ6" s="386"/>
      <c r="BR6" s="386"/>
      <c r="BS6" s="386"/>
      <c r="BT6" s="386"/>
      <c r="BU6" s="387"/>
      <c r="BV6" s="385">
        <v>1004907</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105.3</v>
      </c>
      <c r="CU6" s="532"/>
      <c r="CV6" s="532"/>
      <c r="CW6" s="532"/>
      <c r="CX6" s="532"/>
      <c r="CY6" s="532"/>
      <c r="CZ6" s="532"/>
      <c r="DA6" s="533"/>
      <c r="DB6" s="531">
        <v>102.5</v>
      </c>
      <c r="DC6" s="532"/>
      <c r="DD6" s="532"/>
      <c r="DE6" s="532"/>
      <c r="DF6" s="532"/>
      <c r="DG6" s="532"/>
      <c r="DH6" s="532"/>
      <c r="DI6" s="533"/>
      <c r="DJ6" s="139"/>
      <c r="DK6" s="139"/>
      <c r="DL6" s="139"/>
      <c r="DM6" s="139"/>
      <c r="DN6" s="139"/>
      <c r="DO6" s="139"/>
    </row>
    <row r="7" spans="1:119" ht="18.75" customHeight="1">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114594</v>
      </c>
      <c r="BO7" s="386"/>
      <c r="BP7" s="386"/>
      <c r="BQ7" s="386"/>
      <c r="BR7" s="386"/>
      <c r="BS7" s="386"/>
      <c r="BT7" s="386"/>
      <c r="BU7" s="387"/>
      <c r="BV7" s="385">
        <v>51716</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9438486</v>
      </c>
      <c r="CU7" s="386"/>
      <c r="CV7" s="386"/>
      <c r="CW7" s="386"/>
      <c r="CX7" s="386"/>
      <c r="CY7" s="386"/>
      <c r="CZ7" s="386"/>
      <c r="DA7" s="387"/>
      <c r="DB7" s="385">
        <v>9445238</v>
      </c>
      <c r="DC7" s="386"/>
      <c r="DD7" s="386"/>
      <c r="DE7" s="386"/>
      <c r="DF7" s="386"/>
      <c r="DG7" s="386"/>
      <c r="DH7" s="386"/>
      <c r="DI7" s="387"/>
      <c r="DJ7" s="139"/>
      <c r="DK7" s="139"/>
      <c r="DL7" s="139"/>
      <c r="DM7" s="139"/>
      <c r="DN7" s="139"/>
      <c r="DO7" s="139"/>
    </row>
    <row r="8" spans="1:119" ht="18.75" customHeight="1" thickBot="1">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621364</v>
      </c>
      <c r="BO8" s="386"/>
      <c r="BP8" s="386"/>
      <c r="BQ8" s="386"/>
      <c r="BR8" s="386"/>
      <c r="BS8" s="386"/>
      <c r="BT8" s="386"/>
      <c r="BU8" s="387"/>
      <c r="BV8" s="385">
        <v>953191</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0.37</v>
      </c>
      <c r="CU8" s="495"/>
      <c r="CV8" s="495"/>
      <c r="CW8" s="495"/>
      <c r="CX8" s="495"/>
      <c r="CY8" s="495"/>
      <c r="CZ8" s="495"/>
      <c r="DA8" s="496"/>
      <c r="DB8" s="494">
        <v>0.37</v>
      </c>
      <c r="DC8" s="495"/>
      <c r="DD8" s="495"/>
      <c r="DE8" s="495"/>
      <c r="DF8" s="495"/>
      <c r="DG8" s="495"/>
      <c r="DH8" s="495"/>
      <c r="DI8" s="496"/>
      <c r="DJ8" s="139"/>
      <c r="DK8" s="139"/>
      <c r="DL8" s="139"/>
      <c r="DM8" s="139"/>
      <c r="DN8" s="139"/>
      <c r="DO8" s="139"/>
    </row>
    <row r="9" spans="1:119" ht="18.75" customHeight="1" thickBot="1">
      <c r="A9" s="140"/>
      <c r="B9" s="520" t="s">
        <v>96</v>
      </c>
      <c r="C9" s="521"/>
      <c r="D9" s="521"/>
      <c r="E9" s="521"/>
      <c r="F9" s="521"/>
      <c r="G9" s="521"/>
      <c r="H9" s="521"/>
      <c r="I9" s="521"/>
      <c r="J9" s="521"/>
      <c r="K9" s="448"/>
      <c r="L9" s="522" t="s">
        <v>97</v>
      </c>
      <c r="M9" s="523"/>
      <c r="N9" s="523"/>
      <c r="O9" s="523"/>
      <c r="P9" s="523"/>
      <c r="Q9" s="524"/>
      <c r="R9" s="525">
        <v>29331</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78</v>
      </c>
      <c r="AV9" s="443"/>
      <c r="AW9" s="443"/>
      <c r="AX9" s="443"/>
      <c r="AY9" s="365" t="s">
        <v>100</v>
      </c>
      <c r="AZ9" s="366"/>
      <c r="BA9" s="366"/>
      <c r="BB9" s="366"/>
      <c r="BC9" s="366"/>
      <c r="BD9" s="366"/>
      <c r="BE9" s="366"/>
      <c r="BF9" s="366"/>
      <c r="BG9" s="366"/>
      <c r="BH9" s="366"/>
      <c r="BI9" s="366"/>
      <c r="BJ9" s="366"/>
      <c r="BK9" s="366"/>
      <c r="BL9" s="366"/>
      <c r="BM9" s="367"/>
      <c r="BN9" s="385">
        <v>-331827</v>
      </c>
      <c r="BO9" s="386"/>
      <c r="BP9" s="386"/>
      <c r="BQ9" s="386"/>
      <c r="BR9" s="386"/>
      <c r="BS9" s="386"/>
      <c r="BT9" s="386"/>
      <c r="BU9" s="387"/>
      <c r="BV9" s="385">
        <v>126550</v>
      </c>
      <c r="BW9" s="386"/>
      <c r="BX9" s="386"/>
      <c r="BY9" s="386"/>
      <c r="BZ9" s="386"/>
      <c r="CA9" s="386"/>
      <c r="CB9" s="386"/>
      <c r="CC9" s="387"/>
      <c r="CD9" s="394" t="s">
        <v>101</v>
      </c>
      <c r="CE9" s="395"/>
      <c r="CF9" s="395"/>
      <c r="CG9" s="395"/>
      <c r="CH9" s="395"/>
      <c r="CI9" s="395"/>
      <c r="CJ9" s="395"/>
      <c r="CK9" s="395"/>
      <c r="CL9" s="395"/>
      <c r="CM9" s="395"/>
      <c r="CN9" s="395"/>
      <c r="CO9" s="395"/>
      <c r="CP9" s="395"/>
      <c r="CQ9" s="395"/>
      <c r="CR9" s="395"/>
      <c r="CS9" s="396"/>
      <c r="CT9" s="355">
        <v>22.3</v>
      </c>
      <c r="CU9" s="356"/>
      <c r="CV9" s="356"/>
      <c r="CW9" s="356"/>
      <c r="CX9" s="356"/>
      <c r="CY9" s="356"/>
      <c r="CZ9" s="356"/>
      <c r="DA9" s="357"/>
      <c r="DB9" s="355">
        <v>19.5</v>
      </c>
      <c r="DC9" s="356"/>
      <c r="DD9" s="356"/>
      <c r="DE9" s="356"/>
      <c r="DF9" s="356"/>
      <c r="DG9" s="356"/>
      <c r="DH9" s="356"/>
      <c r="DI9" s="357"/>
      <c r="DJ9" s="139"/>
      <c r="DK9" s="139"/>
      <c r="DL9" s="139"/>
      <c r="DM9" s="139"/>
      <c r="DN9" s="139"/>
      <c r="DO9" s="139"/>
    </row>
    <row r="10" spans="1:119" ht="18.75" customHeight="1" thickBot="1">
      <c r="A10" s="140"/>
      <c r="B10" s="520"/>
      <c r="C10" s="521"/>
      <c r="D10" s="521"/>
      <c r="E10" s="521"/>
      <c r="F10" s="521"/>
      <c r="G10" s="521"/>
      <c r="H10" s="521"/>
      <c r="I10" s="521"/>
      <c r="J10" s="521"/>
      <c r="K10" s="448"/>
      <c r="L10" s="358" t="s">
        <v>102</v>
      </c>
      <c r="M10" s="359"/>
      <c r="N10" s="359"/>
      <c r="O10" s="359"/>
      <c r="P10" s="359"/>
      <c r="Q10" s="360"/>
      <c r="R10" s="361">
        <v>31498</v>
      </c>
      <c r="S10" s="362"/>
      <c r="T10" s="362"/>
      <c r="U10" s="362"/>
      <c r="V10" s="364"/>
      <c r="W10" s="529"/>
      <c r="X10" s="347"/>
      <c r="Y10" s="347"/>
      <c r="Z10" s="347"/>
      <c r="AA10" s="347"/>
      <c r="AB10" s="347"/>
      <c r="AC10" s="347"/>
      <c r="AD10" s="347"/>
      <c r="AE10" s="347"/>
      <c r="AF10" s="347"/>
      <c r="AG10" s="347"/>
      <c r="AH10" s="347"/>
      <c r="AI10" s="347"/>
      <c r="AJ10" s="347"/>
      <c r="AK10" s="347"/>
      <c r="AL10" s="530"/>
      <c r="AM10" s="454" t="s">
        <v>103</v>
      </c>
      <c r="AN10" s="359"/>
      <c r="AO10" s="359"/>
      <c r="AP10" s="359"/>
      <c r="AQ10" s="359"/>
      <c r="AR10" s="359"/>
      <c r="AS10" s="359"/>
      <c r="AT10" s="360"/>
      <c r="AU10" s="442" t="s">
        <v>104</v>
      </c>
      <c r="AV10" s="443"/>
      <c r="AW10" s="443"/>
      <c r="AX10" s="443"/>
      <c r="AY10" s="365" t="s">
        <v>105</v>
      </c>
      <c r="AZ10" s="366"/>
      <c r="BA10" s="366"/>
      <c r="BB10" s="366"/>
      <c r="BC10" s="366"/>
      <c r="BD10" s="366"/>
      <c r="BE10" s="366"/>
      <c r="BF10" s="366"/>
      <c r="BG10" s="366"/>
      <c r="BH10" s="366"/>
      <c r="BI10" s="366"/>
      <c r="BJ10" s="366"/>
      <c r="BK10" s="366"/>
      <c r="BL10" s="366"/>
      <c r="BM10" s="367"/>
      <c r="BN10" s="385">
        <v>270000</v>
      </c>
      <c r="BO10" s="386"/>
      <c r="BP10" s="386"/>
      <c r="BQ10" s="386"/>
      <c r="BR10" s="386"/>
      <c r="BS10" s="386"/>
      <c r="BT10" s="386"/>
      <c r="BU10" s="387"/>
      <c r="BV10" s="385">
        <v>270000</v>
      </c>
      <c r="BW10" s="386"/>
      <c r="BX10" s="386"/>
      <c r="BY10" s="386"/>
      <c r="BZ10" s="386"/>
      <c r="CA10" s="386"/>
      <c r="CB10" s="386"/>
      <c r="CC10" s="38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20"/>
      <c r="C11" s="521"/>
      <c r="D11" s="521"/>
      <c r="E11" s="521"/>
      <c r="F11" s="521"/>
      <c r="G11" s="521"/>
      <c r="H11" s="521"/>
      <c r="I11" s="521"/>
      <c r="J11" s="521"/>
      <c r="K11" s="448"/>
      <c r="L11" s="431" t="s">
        <v>107</v>
      </c>
      <c r="M11" s="432"/>
      <c r="N11" s="432"/>
      <c r="O11" s="432"/>
      <c r="P11" s="432"/>
      <c r="Q11" s="433"/>
      <c r="R11" s="517" t="s">
        <v>108</v>
      </c>
      <c r="S11" s="518"/>
      <c r="T11" s="518"/>
      <c r="U11" s="518"/>
      <c r="V11" s="519"/>
      <c r="W11" s="529"/>
      <c r="X11" s="347"/>
      <c r="Y11" s="347"/>
      <c r="Z11" s="347"/>
      <c r="AA11" s="347"/>
      <c r="AB11" s="347"/>
      <c r="AC11" s="347"/>
      <c r="AD11" s="347"/>
      <c r="AE11" s="347"/>
      <c r="AF11" s="347"/>
      <c r="AG11" s="347"/>
      <c r="AH11" s="347"/>
      <c r="AI11" s="347"/>
      <c r="AJ11" s="347"/>
      <c r="AK11" s="347"/>
      <c r="AL11" s="530"/>
      <c r="AM11" s="454" t="s">
        <v>109</v>
      </c>
      <c r="AN11" s="359"/>
      <c r="AO11" s="359"/>
      <c r="AP11" s="359"/>
      <c r="AQ11" s="359"/>
      <c r="AR11" s="359"/>
      <c r="AS11" s="359"/>
      <c r="AT11" s="360"/>
      <c r="AU11" s="442" t="s">
        <v>110</v>
      </c>
      <c r="AV11" s="443"/>
      <c r="AW11" s="443"/>
      <c r="AX11" s="443"/>
      <c r="AY11" s="365" t="s">
        <v>111</v>
      </c>
      <c r="AZ11" s="366"/>
      <c r="BA11" s="366"/>
      <c r="BB11" s="366"/>
      <c r="BC11" s="366"/>
      <c r="BD11" s="366"/>
      <c r="BE11" s="366"/>
      <c r="BF11" s="366"/>
      <c r="BG11" s="366"/>
      <c r="BH11" s="366"/>
      <c r="BI11" s="366"/>
      <c r="BJ11" s="366"/>
      <c r="BK11" s="366"/>
      <c r="BL11" s="366"/>
      <c r="BM11" s="367"/>
      <c r="BN11" s="385" t="s">
        <v>112</v>
      </c>
      <c r="BO11" s="386"/>
      <c r="BP11" s="386"/>
      <c r="BQ11" s="386"/>
      <c r="BR11" s="386"/>
      <c r="BS11" s="386"/>
      <c r="BT11" s="386"/>
      <c r="BU11" s="387"/>
      <c r="BV11" s="385">
        <v>250000</v>
      </c>
      <c r="BW11" s="386"/>
      <c r="BX11" s="386"/>
      <c r="BY11" s="386"/>
      <c r="BZ11" s="386"/>
      <c r="CA11" s="386"/>
      <c r="CB11" s="386"/>
      <c r="CC11" s="387"/>
      <c r="CD11" s="394" t="s">
        <v>113</v>
      </c>
      <c r="CE11" s="395"/>
      <c r="CF11" s="395"/>
      <c r="CG11" s="395"/>
      <c r="CH11" s="395"/>
      <c r="CI11" s="395"/>
      <c r="CJ11" s="395"/>
      <c r="CK11" s="395"/>
      <c r="CL11" s="395"/>
      <c r="CM11" s="395"/>
      <c r="CN11" s="395"/>
      <c r="CO11" s="395"/>
      <c r="CP11" s="395"/>
      <c r="CQ11" s="395"/>
      <c r="CR11" s="395"/>
      <c r="CS11" s="396"/>
      <c r="CT11" s="494" t="s">
        <v>112</v>
      </c>
      <c r="CU11" s="495"/>
      <c r="CV11" s="495"/>
      <c r="CW11" s="495"/>
      <c r="CX11" s="495"/>
      <c r="CY11" s="495"/>
      <c r="CZ11" s="495"/>
      <c r="DA11" s="496"/>
      <c r="DB11" s="494" t="s">
        <v>112</v>
      </c>
      <c r="DC11" s="495"/>
      <c r="DD11" s="495"/>
      <c r="DE11" s="495"/>
      <c r="DF11" s="495"/>
      <c r="DG11" s="495"/>
      <c r="DH11" s="495"/>
      <c r="DI11" s="496"/>
      <c r="DJ11" s="139"/>
      <c r="DK11" s="139"/>
      <c r="DL11" s="139"/>
      <c r="DM11" s="139"/>
      <c r="DN11" s="139"/>
      <c r="DO11" s="139"/>
    </row>
    <row r="12" spans="1:119" ht="18.75" customHeight="1">
      <c r="A12" s="140"/>
      <c r="B12" s="497" t="s">
        <v>114</v>
      </c>
      <c r="C12" s="498"/>
      <c r="D12" s="498"/>
      <c r="E12" s="498"/>
      <c r="F12" s="498"/>
      <c r="G12" s="498"/>
      <c r="H12" s="498"/>
      <c r="I12" s="498"/>
      <c r="J12" s="498"/>
      <c r="K12" s="499"/>
      <c r="L12" s="506" t="s">
        <v>115</v>
      </c>
      <c r="M12" s="507"/>
      <c r="N12" s="507"/>
      <c r="O12" s="507"/>
      <c r="P12" s="507"/>
      <c r="Q12" s="508"/>
      <c r="R12" s="509">
        <v>29860</v>
      </c>
      <c r="S12" s="510"/>
      <c r="T12" s="510"/>
      <c r="U12" s="510"/>
      <c r="V12" s="511"/>
      <c r="W12" s="512" t="s">
        <v>1</v>
      </c>
      <c r="X12" s="443"/>
      <c r="Y12" s="443"/>
      <c r="Z12" s="443"/>
      <c r="AA12" s="443"/>
      <c r="AB12" s="513"/>
      <c r="AC12" s="442" t="s">
        <v>116</v>
      </c>
      <c r="AD12" s="443"/>
      <c r="AE12" s="443"/>
      <c r="AF12" s="443"/>
      <c r="AG12" s="513"/>
      <c r="AH12" s="442" t="s">
        <v>117</v>
      </c>
      <c r="AI12" s="443"/>
      <c r="AJ12" s="443"/>
      <c r="AK12" s="443"/>
      <c r="AL12" s="514"/>
      <c r="AM12" s="454" t="s">
        <v>118</v>
      </c>
      <c r="AN12" s="359"/>
      <c r="AO12" s="359"/>
      <c r="AP12" s="359"/>
      <c r="AQ12" s="359"/>
      <c r="AR12" s="359"/>
      <c r="AS12" s="359"/>
      <c r="AT12" s="360"/>
      <c r="AU12" s="442" t="s">
        <v>119</v>
      </c>
      <c r="AV12" s="443"/>
      <c r="AW12" s="443"/>
      <c r="AX12" s="443"/>
      <c r="AY12" s="365" t="s">
        <v>120</v>
      </c>
      <c r="AZ12" s="366"/>
      <c r="BA12" s="366"/>
      <c r="BB12" s="366"/>
      <c r="BC12" s="366"/>
      <c r="BD12" s="366"/>
      <c r="BE12" s="366"/>
      <c r="BF12" s="366"/>
      <c r="BG12" s="366"/>
      <c r="BH12" s="366"/>
      <c r="BI12" s="366"/>
      <c r="BJ12" s="366"/>
      <c r="BK12" s="366"/>
      <c r="BL12" s="366"/>
      <c r="BM12" s="367"/>
      <c r="BN12" s="385" t="s">
        <v>121</v>
      </c>
      <c r="BO12" s="386"/>
      <c r="BP12" s="386"/>
      <c r="BQ12" s="386"/>
      <c r="BR12" s="386"/>
      <c r="BS12" s="386"/>
      <c r="BT12" s="386"/>
      <c r="BU12" s="387"/>
      <c r="BV12" s="385" t="s">
        <v>121</v>
      </c>
      <c r="BW12" s="386"/>
      <c r="BX12" s="386"/>
      <c r="BY12" s="386"/>
      <c r="BZ12" s="386"/>
      <c r="CA12" s="386"/>
      <c r="CB12" s="386"/>
      <c r="CC12" s="387"/>
      <c r="CD12" s="394" t="s">
        <v>122</v>
      </c>
      <c r="CE12" s="395"/>
      <c r="CF12" s="395"/>
      <c r="CG12" s="395"/>
      <c r="CH12" s="395"/>
      <c r="CI12" s="395"/>
      <c r="CJ12" s="395"/>
      <c r="CK12" s="395"/>
      <c r="CL12" s="395"/>
      <c r="CM12" s="395"/>
      <c r="CN12" s="395"/>
      <c r="CO12" s="395"/>
      <c r="CP12" s="395"/>
      <c r="CQ12" s="395"/>
      <c r="CR12" s="395"/>
      <c r="CS12" s="396"/>
      <c r="CT12" s="494" t="s">
        <v>121</v>
      </c>
      <c r="CU12" s="495"/>
      <c r="CV12" s="495"/>
      <c r="CW12" s="495"/>
      <c r="CX12" s="495"/>
      <c r="CY12" s="495"/>
      <c r="CZ12" s="495"/>
      <c r="DA12" s="496"/>
      <c r="DB12" s="494" t="s">
        <v>121</v>
      </c>
      <c r="DC12" s="495"/>
      <c r="DD12" s="495"/>
      <c r="DE12" s="495"/>
      <c r="DF12" s="495"/>
      <c r="DG12" s="495"/>
      <c r="DH12" s="495"/>
      <c r="DI12" s="496"/>
      <c r="DJ12" s="139"/>
      <c r="DK12" s="139"/>
      <c r="DL12" s="139"/>
      <c r="DM12" s="139"/>
      <c r="DN12" s="139"/>
      <c r="DO12" s="139"/>
    </row>
    <row r="13" spans="1:119" ht="18.75" customHeight="1">
      <c r="A13" s="140"/>
      <c r="B13" s="500"/>
      <c r="C13" s="501"/>
      <c r="D13" s="501"/>
      <c r="E13" s="501"/>
      <c r="F13" s="501"/>
      <c r="G13" s="501"/>
      <c r="H13" s="501"/>
      <c r="I13" s="501"/>
      <c r="J13" s="501"/>
      <c r="K13" s="502"/>
      <c r="L13" s="150"/>
      <c r="M13" s="483" t="s">
        <v>123</v>
      </c>
      <c r="N13" s="484"/>
      <c r="O13" s="484"/>
      <c r="P13" s="484"/>
      <c r="Q13" s="485"/>
      <c r="R13" s="486">
        <v>29663</v>
      </c>
      <c r="S13" s="487"/>
      <c r="T13" s="487"/>
      <c r="U13" s="487"/>
      <c r="V13" s="488"/>
      <c r="W13" s="474" t="s">
        <v>124</v>
      </c>
      <c r="X13" s="398"/>
      <c r="Y13" s="398"/>
      <c r="Z13" s="398"/>
      <c r="AA13" s="398"/>
      <c r="AB13" s="399"/>
      <c r="AC13" s="361">
        <v>252</v>
      </c>
      <c r="AD13" s="362"/>
      <c r="AE13" s="362"/>
      <c r="AF13" s="362"/>
      <c r="AG13" s="363"/>
      <c r="AH13" s="361">
        <v>322</v>
      </c>
      <c r="AI13" s="362"/>
      <c r="AJ13" s="362"/>
      <c r="AK13" s="362"/>
      <c r="AL13" s="364"/>
      <c r="AM13" s="454" t="s">
        <v>125</v>
      </c>
      <c r="AN13" s="359"/>
      <c r="AO13" s="359"/>
      <c r="AP13" s="359"/>
      <c r="AQ13" s="359"/>
      <c r="AR13" s="359"/>
      <c r="AS13" s="359"/>
      <c r="AT13" s="360"/>
      <c r="AU13" s="442" t="s">
        <v>119</v>
      </c>
      <c r="AV13" s="443"/>
      <c r="AW13" s="443"/>
      <c r="AX13" s="443"/>
      <c r="AY13" s="365" t="s">
        <v>126</v>
      </c>
      <c r="AZ13" s="366"/>
      <c r="BA13" s="366"/>
      <c r="BB13" s="366"/>
      <c r="BC13" s="366"/>
      <c r="BD13" s="366"/>
      <c r="BE13" s="366"/>
      <c r="BF13" s="366"/>
      <c r="BG13" s="366"/>
      <c r="BH13" s="366"/>
      <c r="BI13" s="366"/>
      <c r="BJ13" s="366"/>
      <c r="BK13" s="366"/>
      <c r="BL13" s="366"/>
      <c r="BM13" s="367"/>
      <c r="BN13" s="385">
        <v>-61827</v>
      </c>
      <c r="BO13" s="386"/>
      <c r="BP13" s="386"/>
      <c r="BQ13" s="386"/>
      <c r="BR13" s="386"/>
      <c r="BS13" s="386"/>
      <c r="BT13" s="386"/>
      <c r="BU13" s="387"/>
      <c r="BV13" s="385">
        <v>646550</v>
      </c>
      <c r="BW13" s="386"/>
      <c r="BX13" s="386"/>
      <c r="BY13" s="386"/>
      <c r="BZ13" s="386"/>
      <c r="CA13" s="386"/>
      <c r="CB13" s="386"/>
      <c r="CC13" s="387"/>
      <c r="CD13" s="394" t="s">
        <v>127</v>
      </c>
      <c r="CE13" s="395"/>
      <c r="CF13" s="395"/>
      <c r="CG13" s="395"/>
      <c r="CH13" s="395"/>
      <c r="CI13" s="395"/>
      <c r="CJ13" s="395"/>
      <c r="CK13" s="395"/>
      <c r="CL13" s="395"/>
      <c r="CM13" s="395"/>
      <c r="CN13" s="395"/>
      <c r="CO13" s="395"/>
      <c r="CP13" s="395"/>
      <c r="CQ13" s="395"/>
      <c r="CR13" s="395"/>
      <c r="CS13" s="396"/>
      <c r="CT13" s="355">
        <v>15.9</v>
      </c>
      <c r="CU13" s="356"/>
      <c r="CV13" s="356"/>
      <c r="CW13" s="356"/>
      <c r="CX13" s="356"/>
      <c r="CY13" s="356"/>
      <c r="CZ13" s="356"/>
      <c r="DA13" s="357"/>
      <c r="DB13" s="355">
        <v>15.2</v>
      </c>
      <c r="DC13" s="356"/>
      <c r="DD13" s="356"/>
      <c r="DE13" s="356"/>
      <c r="DF13" s="356"/>
      <c r="DG13" s="356"/>
      <c r="DH13" s="356"/>
      <c r="DI13" s="357"/>
      <c r="DJ13" s="139"/>
      <c r="DK13" s="139"/>
      <c r="DL13" s="139"/>
      <c r="DM13" s="139"/>
      <c r="DN13" s="139"/>
      <c r="DO13" s="139"/>
    </row>
    <row r="14" spans="1:119" ht="18.75" customHeight="1" thickBot="1">
      <c r="A14" s="140"/>
      <c r="B14" s="500"/>
      <c r="C14" s="501"/>
      <c r="D14" s="501"/>
      <c r="E14" s="501"/>
      <c r="F14" s="501"/>
      <c r="G14" s="501"/>
      <c r="H14" s="501"/>
      <c r="I14" s="501"/>
      <c r="J14" s="501"/>
      <c r="K14" s="502"/>
      <c r="L14" s="476" t="s">
        <v>128</v>
      </c>
      <c r="M14" s="515"/>
      <c r="N14" s="515"/>
      <c r="O14" s="515"/>
      <c r="P14" s="515"/>
      <c r="Q14" s="516"/>
      <c r="R14" s="486">
        <v>30431</v>
      </c>
      <c r="S14" s="487"/>
      <c r="T14" s="487"/>
      <c r="U14" s="487"/>
      <c r="V14" s="488"/>
      <c r="W14" s="489"/>
      <c r="X14" s="401"/>
      <c r="Y14" s="401"/>
      <c r="Z14" s="401"/>
      <c r="AA14" s="401"/>
      <c r="AB14" s="402"/>
      <c r="AC14" s="479">
        <v>2.1</v>
      </c>
      <c r="AD14" s="480"/>
      <c r="AE14" s="480"/>
      <c r="AF14" s="480"/>
      <c r="AG14" s="481"/>
      <c r="AH14" s="479">
        <v>2.5</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129</v>
      </c>
      <c r="CE14" s="392"/>
      <c r="CF14" s="392"/>
      <c r="CG14" s="392"/>
      <c r="CH14" s="392"/>
      <c r="CI14" s="392"/>
      <c r="CJ14" s="392"/>
      <c r="CK14" s="392"/>
      <c r="CL14" s="392"/>
      <c r="CM14" s="392"/>
      <c r="CN14" s="392"/>
      <c r="CO14" s="392"/>
      <c r="CP14" s="392"/>
      <c r="CQ14" s="392"/>
      <c r="CR14" s="392"/>
      <c r="CS14" s="393"/>
      <c r="CT14" s="490">
        <v>87.2</v>
      </c>
      <c r="CU14" s="458"/>
      <c r="CV14" s="458"/>
      <c r="CW14" s="458"/>
      <c r="CX14" s="458"/>
      <c r="CY14" s="458"/>
      <c r="CZ14" s="458"/>
      <c r="DA14" s="459"/>
      <c r="DB14" s="490">
        <v>91.5</v>
      </c>
      <c r="DC14" s="458"/>
      <c r="DD14" s="458"/>
      <c r="DE14" s="458"/>
      <c r="DF14" s="458"/>
      <c r="DG14" s="458"/>
      <c r="DH14" s="458"/>
      <c r="DI14" s="459"/>
      <c r="DJ14" s="139"/>
      <c r="DK14" s="139"/>
      <c r="DL14" s="139"/>
      <c r="DM14" s="139"/>
      <c r="DN14" s="139"/>
      <c r="DO14" s="139"/>
    </row>
    <row r="15" spans="1:119" ht="18.75" customHeight="1">
      <c r="A15" s="140"/>
      <c r="B15" s="500"/>
      <c r="C15" s="501"/>
      <c r="D15" s="501"/>
      <c r="E15" s="501"/>
      <c r="F15" s="501"/>
      <c r="G15" s="501"/>
      <c r="H15" s="501"/>
      <c r="I15" s="501"/>
      <c r="J15" s="501"/>
      <c r="K15" s="502"/>
      <c r="L15" s="150"/>
      <c r="M15" s="483" t="s">
        <v>123</v>
      </c>
      <c r="N15" s="484"/>
      <c r="O15" s="484"/>
      <c r="P15" s="484"/>
      <c r="Q15" s="485"/>
      <c r="R15" s="486">
        <v>30242</v>
      </c>
      <c r="S15" s="487"/>
      <c r="T15" s="487"/>
      <c r="U15" s="487"/>
      <c r="V15" s="488"/>
      <c r="W15" s="474" t="s">
        <v>130</v>
      </c>
      <c r="X15" s="398"/>
      <c r="Y15" s="398"/>
      <c r="Z15" s="398"/>
      <c r="AA15" s="398"/>
      <c r="AB15" s="399"/>
      <c r="AC15" s="361">
        <v>2023</v>
      </c>
      <c r="AD15" s="362"/>
      <c r="AE15" s="362"/>
      <c r="AF15" s="362"/>
      <c r="AG15" s="363"/>
      <c r="AH15" s="361">
        <v>2128</v>
      </c>
      <c r="AI15" s="362"/>
      <c r="AJ15" s="362"/>
      <c r="AK15" s="362"/>
      <c r="AL15" s="364"/>
      <c r="AM15" s="454"/>
      <c r="AN15" s="359"/>
      <c r="AO15" s="359"/>
      <c r="AP15" s="359"/>
      <c r="AQ15" s="359"/>
      <c r="AR15" s="359"/>
      <c r="AS15" s="359"/>
      <c r="AT15" s="360"/>
      <c r="AU15" s="442"/>
      <c r="AV15" s="443"/>
      <c r="AW15" s="443"/>
      <c r="AX15" s="443"/>
      <c r="AY15" s="377" t="s">
        <v>131</v>
      </c>
      <c r="AZ15" s="378"/>
      <c r="BA15" s="378"/>
      <c r="BB15" s="378"/>
      <c r="BC15" s="378"/>
      <c r="BD15" s="378"/>
      <c r="BE15" s="378"/>
      <c r="BF15" s="378"/>
      <c r="BG15" s="378"/>
      <c r="BH15" s="378"/>
      <c r="BI15" s="378"/>
      <c r="BJ15" s="378"/>
      <c r="BK15" s="378"/>
      <c r="BL15" s="378"/>
      <c r="BM15" s="379"/>
      <c r="BN15" s="380">
        <v>2931851</v>
      </c>
      <c r="BO15" s="381"/>
      <c r="BP15" s="381"/>
      <c r="BQ15" s="381"/>
      <c r="BR15" s="381"/>
      <c r="BS15" s="381"/>
      <c r="BT15" s="381"/>
      <c r="BU15" s="382"/>
      <c r="BV15" s="380">
        <v>2901124</v>
      </c>
      <c r="BW15" s="381"/>
      <c r="BX15" s="381"/>
      <c r="BY15" s="381"/>
      <c r="BZ15" s="381"/>
      <c r="CA15" s="381"/>
      <c r="CB15" s="381"/>
      <c r="CC15" s="382"/>
      <c r="CD15" s="491" t="s">
        <v>132</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00"/>
      <c r="C16" s="501"/>
      <c r="D16" s="501"/>
      <c r="E16" s="501"/>
      <c r="F16" s="501"/>
      <c r="G16" s="501"/>
      <c r="H16" s="501"/>
      <c r="I16" s="501"/>
      <c r="J16" s="501"/>
      <c r="K16" s="502"/>
      <c r="L16" s="476" t="s">
        <v>133</v>
      </c>
      <c r="M16" s="477"/>
      <c r="N16" s="477"/>
      <c r="O16" s="477"/>
      <c r="P16" s="477"/>
      <c r="Q16" s="478"/>
      <c r="R16" s="471" t="s">
        <v>134</v>
      </c>
      <c r="S16" s="472"/>
      <c r="T16" s="472"/>
      <c r="U16" s="472"/>
      <c r="V16" s="473"/>
      <c r="W16" s="489"/>
      <c r="X16" s="401"/>
      <c r="Y16" s="401"/>
      <c r="Z16" s="401"/>
      <c r="AA16" s="401"/>
      <c r="AB16" s="402"/>
      <c r="AC16" s="479">
        <v>16.7</v>
      </c>
      <c r="AD16" s="480"/>
      <c r="AE16" s="480"/>
      <c r="AF16" s="480"/>
      <c r="AG16" s="481"/>
      <c r="AH16" s="479">
        <v>16.600000000000001</v>
      </c>
      <c r="AI16" s="480"/>
      <c r="AJ16" s="480"/>
      <c r="AK16" s="480"/>
      <c r="AL16" s="482"/>
      <c r="AM16" s="454"/>
      <c r="AN16" s="359"/>
      <c r="AO16" s="359"/>
      <c r="AP16" s="359"/>
      <c r="AQ16" s="359"/>
      <c r="AR16" s="359"/>
      <c r="AS16" s="359"/>
      <c r="AT16" s="360"/>
      <c r="AU16" s="442"/>
      <c r="AV16" s="443"/>
      <c r="AW16" s="443"/>
      <c r="AX16" s="443"/>
      <c r="AY16" s="365" t="s">
        <v>135</v>
      </c>
      <c r="AZ16" s="366"/>
      <c r="BA16" s="366"/>
      <c r="BB16" s="366"/>
      <c r="BC16" s="366"/>
      <c r="BD16" s="366"/>
      <c r="BE16" s="366"/>
      <c r="BF16" s="366"/>
      <c r="BG16" s="366"/>
      <c r="BH16" s="366"/>
      <c r="BI16" s="366"/>
      <c r="BJ16" s="366"/>
      <c r="BK16" s="366"/>
      <c r="BL16" s="366"/>
      <c r="BM16" s="367"/>
      <c r="BN16" s="385">
        <v>7998854</v>
      </c>
      <c r="BO16" s="386"/>
      <c r="BP16" s="386"/>
      <c r="BQ16" s="386"/>
      <c r="BR16" s="386"/>
      <c r="BS16" s="386"/>
      <c r="BT16" s="386"/>
      <c r="BU16" s="387"/>
      <c r="BV16" s="385">
        <v>7739928</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c r="A17" s="140"/>
      <c r="B17" s="503"/>
      <c r="C17" s="504"/>
      <c r="D17" s="504"/>
      <c r="E17" s="504"/>
      <c r="F17" s="504"/>
      <c r="G17" s="504"/>
      <c r="H17" s="504"/>
      <c r="I17" s="504"/>
      <c r="J17" s="504"/>
      <c r="K17" s="505"/>
      <c r="L17" s="155"/>
      <c r="M17" s="468" t="s">
        <v>136</v>
      </c>
      <c r="N17" s="469"/>
      <c r="O17" s="469"/>
      <c r="P17" s="469"/>
      <c r="Q17" s="470"/>
      <c r="R17" s="471" t="s">
        <v>134</v>
      </c>
      <c r="S17" s="472"/>
      <c r="T17" s="472"/>
      <c r="U17" s="472"/>
      <c r="V17" s="473"/>
      <c r="W17" s="474" t="s">
        <v>137</v>
      </c>
      <c r="X17" s="398"/>
      <c r="Y17" s="398"/>
      <c r="Z17" s="398"/>
      <c r="AA17" s="398"/>
      <c r="AB17" s="399"/>
      <c r="AC17" s="361">
        <v>9845</v>
      </c>
      <c r="AD17" s="362"/>
      <c r="AE17" s="362"/>
      <c r="AF17" s="362"/>
      <c r="AG17" s="363"/>
      <c r="AH17" s="361">
        <v>10399</v>
      </c>
      <c r="AI17" s="362"/>
      <c r="AJ17" s="362"/>
      <c r="AK17" s="362"/>
      <c r="AL17" s="364"/>
      <c r="AM17" s="454"/>
      <c r="AN17" s="359"/>
      <c r="AO17" s="359"/>
      <c r="AP17" s="359"/>
      <c r="AQ17" s="359"/>
      <c r="AR17" s="359"/>
      <c r="AS17" s="359"/>
      <c r="AT17" s="360"/>
      <c r="AU17" s="442"/>
      <c r="AV17" s="443"/>
      <c r="AW17" s="443"/>
      <c r="AX17" s="443"/>
      <c r="AY17" s="365" t="s">
        <v>138</v>
      </c>
      <c r="AZ17" s="366"/>
      <c r="BA17" s="366"/>
      <c r="BB17" s="366"/>
      <c r="BC17" s="366"/>
      <c r="BD17" s="366"/>
      <c r="BE17" s="366"/>
      <c r="BF17" s="366"/>
      <c r="BG17" s="366"/>
      <c r="BH17" s="366"/>
      <c r="BI17" s="366"/>
      <c r="BJ17" s="366"/>
      <c r="BK17" s="366"/>
      <c r="BL17" s="366"/>
      <c r="BM17" s="367"/>
      <c r="BN17" s="385">
        <v>3740373</v>
      </c>
      <c r="BO17" s="386"/>
      <c r="BP17" s="386"/>
      <c r="BQ17" s="386"/>
      <c r="BR17" s="386"/>
      <c r="BS17" s="386"/>
      <c r="BT17" s="386"/>
      <c r="BU17" s="387"/>
      <c r="BV17" s="385">
        <v>3697448</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c r="A18" s="140"/>
      <c r="B18" s="447" t="s">
        <v>139</v>
      </c>
      <c r="C18" s="448"/>
      <c r="D18" s="448"/>
      <c r="E18" s="449"/>
      <c r="F18" s="449"/>
      <c r="G18" s="449"/>
      <c r="H18" s="449"/>
      <c r="I18" s="449"/>
      <c r="J18" s="449"/>
      <c r="K18" s="449"/>
      <c r="L18" s="450">
        <v>255.23</v>
      </c>
      <c r="M18" s="450"/>
      <c r="N18" s="450"/>
      <c r="O18" s="450"/>
      <c r="P18" s="450"/>
      <c r="Q18" s="450"/>
      <c r="R18" s="451"/>
      <c r="S18" s="451"/>
      <c r="T18" s="451"/>
      <c r="U18" s="451"/>
      <c r="V18" s="452"/>
      <c r="W18" s="466"/>
      <c r="X18" s="467"/>
      <c r="Y18" s="467"/>
      <c r="Z18" s="467"/>
      <c r="AA18" s="467"/>
      <c r="AB18" s="475"/>
      <c r="AC18" s="349">
        <v>81.2</v>
      </c>
      <c r="AD18" s="350"/>
      <c r="AE18" s="350"/>
      <c r="AF18" s="350"/>
      <c r="AG18" s="453"/>
      <c r="AH18" s="349">
        <v>80.900000000000006</v>
      </c>
      <c r="AI18" s="350"/>
      <c r="AJ18" s="350"/>
      <c r="AK18" s="350"/>
      <c r="AL18" s="351"/>
      <c r="AM18" s="454"/>
      <c r="AN18" s="359"/>
      <c r="AO18" s="359"/>
      <c r="AP18" s="359"/>
      <c r="AQ18" s="359"/>
      <c r="AR18" s="359"/>
      <c r="AS18" s="359"/>
      <c r="AT18" s="360"/>
      <c r="AU18" s="442"/>
      <c r="AV18" s="443"/>
      <c r="AW18" s="443"/>
      <c r="AX18" s="443"/>
      <c r="AY18" s="365" t="s">
        <v>140</v>
      </c>
      <c r="AZ18" s="366"/>
      <c r="BA18" s="366"/>
      <c r="BB18" s="366"/>
      <c r="BC18" s="366"/>
      <c r="BD18" s="366"/>
      <c r="BE18" s="366"/>
      <c r="BF18" s="366"/>
      <c r="BG18" s="366"/>
      <c r="BH18" s="366"/>
      <c r="BI18" s="366"/>
      <c r="BJ18" s="366"/>
      <c r="BK18" s="366"/>
      <c r="BL18" s="366"/>
      <c r="BM18" s="367"/>
      <c r="BN18" s="385">
        <v>9606147</v>
      </c>
      <c r="BO18" s="386"/>
      <c r="BP18" s="386"/>
      <c r="BQ18" s="386"/>
      <c r="BR18" s="386"/>
      <c r="BS18" s="386"/>
      <c r="BT18" s="386"/>
      <c r="BU18" s="387"/>
      <c r="BV18" s="385">
        <v>9437808</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c r="A19" s="140"/>
      <c r="B19" s="447" t="s">
        <v>141</v>
      </c>
      <c r="C19" s="448"/>
      <c r="D19" s="448"/>
      <c r="E19" s="449"/>
      <c r="F19" s="449"/>
      <c r="G19" s="449"/>
      <c r="H19" s="449"/>
      <c r="I19" s="449"/>
      <c r="J19" s="449"/>
      <c r="K19" s="449"/>
      <c r="L19" s="455">
        <v>115</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142</v>
      </c>
      <c r="AZ19" s="366"/>
      <c r="BA19" s="366"/>
      <c r="BB19" s="366"/>
      <c r="BC19" s="366"/>
      <c r="BD19" s="366"/>
      <c r="BE19" s="366"/>
      <c r="BF19" s="366"/>
      <c r="BG19" s="366"/>
      <c r="BH19" s="366"/>
      <c r="BI19" s="366"/>
      <c r="BJ19" s="366"/>
      <c r="BK19" s="366"/>
      <c r="BL19" s="366"/>
      <c r="BM19" s="367"/>
      <c r="BN19" s="385">
        <v>11987267</v>
      </c>
      <c r="BO19" s="386"/>
      <c r="BP19" s="386"/>
      <c r="BQ19" s="386"/>
      <c r="BR19" s="386"/>
      <c r="BS19" s="386"/>
      <c r="BT19" s="386"/>
      <c r="BU19" s="387"/>
      <c r="BV19" s="385">
        <v>12202033</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c r="A20" s="140"/>
      <c r="B20" s="447" t="s">
        <v>143</v>
      </c>
      <c r="C20" s="448"/>
      <c r="D20" s="448"/>
      <c r="E20" s="449"/>
      <c r="F20" s="449"/>
      <c r="G20" s="449"/>
      <c r="H20" s="449"/>
      <c r="I20" s="449"/>
      <c r="J20" s="449"/>
      <c r="K20" s="449"/>
      <c r="L20" s="455">
        <v>13617</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c r="A21" s="140"/>
      <c r="B21" s="444" t="s">
        <v>144</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c r="A22" s="140"/>
      <c r="B22" s="414" t="s">
        <v>145</v>
      </c>
      <c r="C22" s="415"/>
      <c r="D22" s="416"/>
      <c r="E22" s="423" t="s">
        <v>1</v>
      </c>
      <c r="F22" s="398"/>
      <c r="G22" s="398"/>
      <c r="H22" s="398"/>
      <c r="I22" s="398"/>
      <c r="J22" s="398"/>
      <c r="K22" s="399"/>
      <c r="L22" s="423" t="s">
        <v>146</v>
      </c>
      <c r="M22" s="398"/>
      <c r="N22" s="398"/>
      <c r="O22" s="398"/>
      <c r="P22" s="399"/>
      <c r="Q22" s="408" t="s">
        <v>147</v>
      </c>
      <c r="R22" s="409"/>
      <c r="S22" s="409"/>
      <c r="T22" s="409"/>
      <c r="U22" s="409"/>
      <c r="V22" s="424"/>
      <c r="W22" s="426" t="s">
        <v>148</v>
      </c>
      <c r="X22" s="415"/>
      <c r="Y22" s="416"/>
      <c r="Z22" s="423" t="s">
        <v>1</v>
      </c>
      <c r="AA22" s="398"/>
      <c r="AB22" s="398"/>
      <c r="AC22" s="398"/>
      <c r="AD22" s="398"/>
      <c r="AE22" s="398"/>
      <c r="AF22" s="398"/>
      <c r="AG22" s="399"/>
      <c r="AH22" s="397" t="s">
        <v>149</v>
      </c>
      <c r="AI22" s="398"/>
      <c r="AJ22" s="398"/>
      <c r="AK22" s="398"/>
      <c r="AL22" s="399"/>
      <c r="AM22" s="397" t="s">
        <v>150</v>
      </c>
      <c r="AN22" s="403"/>
      <c r="AO22" s="403"/>
      <c r="AP22" s="403"/>
      <c r="AQ22" s="403"/>
      <c r="AR22" s="404"/>
      <c r="AS22" s="408" t="s">
        <v>147</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151</v>
      </c>
      <c r="AZ23" s="378"/>
      <c r="BA23" s="378"/>
      <c r="BB23" s="378"/>
      <c r="BC23" s="378"/>
      <c r="BD23" s="378"/>
      <c r="BE23" s="378"/>
      <c r="BF23" s="378"/>
      <c r="BG23" s="378"/>
      <c r="BH23" s="378"/>
      <c r="BI23" s="378"/>
      <c r="BJ23" s="378"/>
      <c r="BK23" s="378"/>
      <c r="BL23" s="378"/>
      <c r="BM23" s="379"/>
      <c r="BN23" s="385">
        <v>26432997</v>
      </c>
      <c r="BO23" s="386"/>
      <c r="BP23" s="386"/>
      <c r="BQ23" s="386"/>
      <c r="BR23" s="386"/>
      <c r="BS23" s="386"/>
      <c r="BT23" s="386"/>
      <c r="BU23" s="387"/>
      <c r="BV23" s="385">
        <v>25383055</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c r="A24" s="140"/>
      <c r="B24" s="417"/>
      <c r="C24" s="418"/>
      <c r="D24" s="419"/>
      <c r="E24" s="358" t="s">
        <v>152</v>
      </c>
      <c r="F24" s="359"/>
      <c r="G24" s="359"/>
      <c r="H24" s="359"/>
      <c r="I24" s="359"/>
      <c r="J24" s="359"/>
      <c r="K24" s="360"/>
      <c r="L24" s="361">
        <v>1</v>
      </c>
      <c r="M24" s="362"/>
      <c r="N24" s="362"/>
      <c r="O24" s="362"/>
      <c r="P24" s="363"/>
      <c r="Q24" s="361">
        <v>6300</v>
      </c>
      <c r="R24" s="362"/>
      <c r="S24" s="362"/>
      <c r="T24" s="362"/>
      <c r="U24" s="362"/>
      <c r="V24" s="363"/>
      <c r="W24" s="427"/>
      <c r="X24" s="418"/>
      <c r="Y24" s="419"/>
      <c r="Z24" s="358" t="s">
        <v>153</v>
      </c>
      <c r="AA24" s="359"/>
      <c r="AB24" s="359"/>
      <c r="AC24" s="359"/>
      <c r="AD24" s="359"/>
      <c r="AE24" s="359"/>
      <c r="AF24" s="359"/>
      <c r="AG24" s="360"/>
      <c r="AH24" s="361">
        <v>290</v>
      </c>
      <c r="AI24" s="362"/>
      <c r="AJ24" s="362"/>
      <c r="AK24" s="362"/>
      <c r="AL24" s="363"/>
      <c r="AM24" s="361">
        <v>898420</v>
      </c>
      <c r="AN24" s="362"/>
      <c r="AO24" s="362"/>
      <c r="AP24" s="362"/>
      <c r="AQ24" s="362"/>
      <c r="AR24" s="363"/>
      <c r="AS24" s="361">
        <v>3098</v>
      </c>
      <c r="AT24" s="362"/>
      <c r="AU24" s="362"/>
      <c r="AV24" s="362"/>
      <c r="AW24" s="362"/>
      <c r="AX24" s="364"/>
      <c r="AY24" s="352" t="s">
        <v>154</v>
      </c>
      <c r="AZ24" s="353"/>
      <c r="BA24" s="353"/>
      <c r="BB24" s="353"/>
      <c r="BC24" s="353"/>
      <c r="BD24" s="353"/>
      <c r="BE24" s="353"/>
      <c r="BF24" s="353"/>
      <c r="BG24" s="353"/>
      <c r="BH24" s="353"/>
      <c r="BI24" s="353"/>
      <c r="BJ24" s="353"/>
      <c r="BK24" s="353"/>
      <c r="BL24" s="353"/>
      <c r="BM24" s="354"/>
      <c r="BN24" s="385">
        <v>19420283</v>
      </c>
      <c r="BO24" s="386"/>
      <c r="BP24" s="386"/>
      <c r="BQ24" s="386"/>
      <c r="BR24" s="386"/>
      <c r="BS24" s="386"/>
      <c r="BT24" s="386"/>
      <c r="BU24" s="387"/>
      <c r="BV24" s="385">
        <v>18257271</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c r="A25" s="140"/>
      <c r="B25" s="417"/>
      <c r="C25" s="418"/>
      <c r="D25" s="419"/>
      <c r="E25" s="358" t="s">
        <v>155</v>
      </c>
      <c r="F25" s="359"/>
      <c r="G25" s="359"/>
      <c r="H25" s="359"/>
      <c r="I25" s="359"/>
      <c r="J25" s="359"/>
      <c r="K25" s="360"/>
      <c r="L25" s="361">
        <v>1</v>
      </c>
      <c r="M25" s="362"/>
      <c r="N25" s="362"/>
      <c r="O25" s="362"/>
      <c r="P25" s="363"/>
      <c r="Q25" s="361">
        <v>5464</v>
      </c>
      <c r="R25" s="362"/>
      <c r="S25" s="362"/>
      <c r="T25" s="362"/>
      <c r="U25" s="362"/>
      <c r="V25" s="363"/>
      <c r="W25" s="427"/>
      <c r="X25" s="418"/>
      <c r="Y25" s="419"/>
      <c r="Z25" s="358" t="s">
        <v>156</v>
      </c>
      <c r="AA25" s="359"/>
      <c r="AB25" s="359"/>
      <c r="AC25" s="359"/>
      <c r="AD25" s="359"/>
      <c r="AE25" s="359"/>
      <c r="AF25" s="359"/>
      <c r="AG25" s="360"/>
      <c r="AH25" s="361">
        <v>55</v>
      </c>
      <c r="AI25" s="362"/>
      <c r="AJ25" s="362"/>
      <c r="AK25" s="362"/>
      <c r="AL25" s="363"/>
      <c r="AM25" s="361">
        <v>174295</v>
      </c>
      <c r="AN25" s="362"/>
      <c r="AO25" s="362"/>
      <c r="AP25" s="362"/>
      <c r="AQ25" s="362"/>
      <c r="AR25" s="363"/>
      <c r="AS25" s="361">
        <v>3169</v>
      </c>
      <c r="AT25" s="362"/>
      <c r="AU25" s="362"/>
      <c r="AV25" s="362"/>
      <c r="AW25" s="362"/>
      <c r="AX25" s="364"/>
      <c r="AY25" s="377" t="s">
        <v>157</v>
      </c>
      <c r="AZ25" s="378"/>
      <c r="BA25" s="378"/>
      <c r="BB25" s="378"/>
      <c r="BC25" s="378"/>
      <c r="BD25" s="378"/>
      <c r="BE25" s="378"/>
      <c r="BF25" s="378"/>
      <c r="BG25" s="378"/>
      <c r="BH25" s="378"/>
      <c r="BI25" s="378"/>
      <c r="BJ25" s="378"/>
      <c r="BK25" s="378"/>
      <c r="BL25" s="378"/>
      <c r="BM25" s="379"/>
      <c r="BN25" s="380">
        <v>1186225</v>
      </c>
      <c r="BO25" s="381"/>
      <c r="BP25" s="381"/>
      <c r="BQ25" s="381"/>
      <c r="BR25" s="381"/>
      <c r="BS25" s="381"/>
      <c r="BT25" s="381"/>
      <c r="BU25" s="382"/>
      <c r="BV25" s="380">
        <v>3477194</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c r="A26" s="140"/>
      <c r="B26" s="417"/>
      <c r="C26" s="418"/>
      <c r="D26" s="419"/>
      <c r="E26" s="358" t="s">
        <v>158</v>
      </c>
      <c r="F26" s="359"/>
      <c r="G26" s="359"/>
      <c r="H26" s="359"/>
      <c r="I26" s="359"/>
      <c r="J26" s="359"/>
      <c r="K26" s="360"/>
      <c r="L26" s="361">
        <v>1</v>
      </c>
      <c r="M26" s="362"/>
      <c r="N26" s="362"/>
      <c r="O26" s="362"/>
      <c r="P26" s="363"/>
      <c r="Q26" s="361">
        <v>5082</v>
      </c>
      <c r="R26" s="362"/>
      <c r="S26" s="362"/>
      <c r="T26" s="362"/>
      <c r="U26" s="362"/>
      <c r="V26" s="363"/>
      <c r="W26" s="427"/>
      <c r="X26" s="418"/>
      <c r="Y26" s="419"/>
      <c r="Z26" s="358" t="s">
        <v>159</v>
      </c>
      <c r="AA26" s="440"/>
      <c r="AB26" s="440"/>
      <c r="AC26" s="440"/>
      <c r="AD26" s="440"/>
      <c r="AE26" s="440"/>
      <c r="AF26" s="440"/>
      <c r="AG26" s="441"/>
      <c r="AH26" s="361" t="s">
        <v>121</v>
      </c>
      <c r="AI26" s="362"/>
      <c r="AJ26" s="362"/>
      <c r="AK26" s="362"/>
      <c r="AL26" s="363"/>
      <c r="AM26" s="361" t="s">
        <v>121</v>
      </c>
      <c r="AN26" s="362"/>
      <c r="AO26" s="362"/>
      <c r="AP26" s="362"/>
      <c r="AQ26" s="362"/>
      <c r="AR26" s="363"/>
      <c r="AS26" s="361" t="s">
        <v>121</v>
      </c>
      <c r="AT26" s="362"/>
      <c r="AU26" s="362"/>
      <c r="AV26" s="362"/>
      <c r="AW26" s="362"/>
      <c r="AX26" s="364"/>
      <c r="AY26" s="394" t="s">
        <v>160</v>
      </c>
      <c r="AZ26" s="395"/>
      <c r="BA26" s="395"/>
      <c r="BB26" s="395"/>
      <c r="BC26" s="395"/>
      <c r="BD26" s="395"/>
      <c r="BE26" s="395"/>
      <c r="BF26" s="395"/>
      <c r="BG26" s="395"/>
      <c r="BH26" s="395"/>
      <c r="BI26" s="395"/>
      <c r="BJ26" s="395"/>
      <c r="BK26" s="395"/>
      <c r="BL26" s="395"/>
      <c r="BM26" s="396"/>
      <c r="BN26" s="385" t="s">
        <v>121</v>
      </c>
      <c r="BO26" s="386"/>
      <c r="BP26" s="386"/>
      <c r="BQ26" s="386"/>
      <c r="BR26" s="386"/>
      <c r="BS26" s="386"/>
      <c r="BT26" s="386"/>
      <c r="BU26" s="387"/>
      <c r="BV26" s="385" t="s">
        <v>121</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c r="A27" s="140"/>
      <c r="B27" s="417"/>
      <c r="C27" s="418"/>
      <c r="D27" s="419"/>
      <c r="E27" s="358" t="s">
        <v>161</v>
      </c>
      <c r="F27" s="359"/>
      <c r="G27" s="359"/>
      <c r="H27" s="359"/>
      <c r="I27" s="359"/>
      <c r="J27" s="359"/>
      <c r="K27" s="360"/>
      <c r="L27" s="361">
        <v>1</v>
      </c>
      <c r="M27" s="362"/>
      <c r="N27" s="362"/>
      <c r="O27" s="362"/>
      <c r="P27" s="363"/>
      <c r="Q27" s="361">
        <v>4070</v>
      </c>
      <c r="R27" s="362"/>
      <c r="S27" s="362"/>
      <c r="T27" s="362"/>
      <c r="U27" s="362"/>
      <c r="V27" s="363"/>
      <c r="W27" s="427"/>
      <c r="X27" s="418"/>
      <c r="Y27" s="419"/>
      <c r="Z27" s="358" t="s">
        <v>162</v>
      </c>
      <c r="AA27" s="359"/>
      <c r="AB27" s="359"/>
      <c r="AC27" s="359"/>
      <c r="AD27" s="359"/>
      <c r="AE27" s="359"/>
      <c r="AF27" s="359"/>
      <c r="AG27" s="360"/>
      <c r="AH27" s="361">
        <v>10</v>
      </c>
      <c r="AI27" s="362"/>
      <c r="AJ27" s="362"/>
      <c r="AK27" s="362"/>
      <c r="AL27" s="363"/>
      <c r="AM27" s="361">
        <v>24820</v>
      </c>
      <c r="AN27" s="362"/>
      <c r="AO27" s="362"/>
      <c r="AP27" s="362"/>
      <c r="AQ27" s="362"/>
      <c r="AR27" s="363"/>
      <c r="AS27" s="361">
        <v>2482</v>
      </c>
      <c r="AT27" s="362"/>
      <c r="AU27" s="362"/>
      <c r="AV27" s="362"/>
      <c r="AW27" s="362"/>
      <c r="AX27" s="364"/>
      <c r="AY27" s="391" t="s">
        <v>163</v>
      </c>
      <c r="AZ27" s="392"/>
      <c r="BA27" s="392"/>
      <c r="BB27" s="392"/>
      <c r="BC27" s="392"/>
      <c r="BD27" s="392"/>
      <c r="BE27" s="392"/>
      <c r="BF27" s="392"/>
      <c r="BG27" s="392"/>
      <c r="BH27" s="392"/>
      <c r="BI27" s="392"/>
      <c r="BJ27" s="392"/>
      <c r="BK27" s="392"/>
      <c r="BL27" s="392"/>
      <c r="BM27" s="393"/>
      <c r="BN27" s="388" t="s">
        <v>121</v>
      </c>
      <c r="BO27" s="389"/>
      <c r="BP27" s="389"/>
      <c r="BQ27" s="389"/>
      <c r="BR27" s="389"/>
      <c r="BS27" s="389"/>
      <c r="BT27" s="389"/>
      <c r="BU27" s="390"/>
      <c r="BV27" s="388" t="s">
        <v>121</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c r="A28" s="140"/>
      <c r="B28" s="417"/>
      <c r="C28" s="418"/>
      <c r="D28" s="419"/>
      <c r="E28" s="358" t="s">
        <v>164</v>
      </c>
      <c r="F28" s="359"/>
      <c r="G28" s="359"/>
      <c r="H28" s="359"/>
      <c r="I28" s="359"/>
      <c r="J28" s="359"/>
      <c r="K28" s="360"/>
      <c r="L28" s="361">
        <v>1</v>
      </c>
      <c r="M28" s="362"/>
      <c r="N28" s="362"/>
      <c r="O28" s="362"/>
      <c r="P28" s="363"/>
      <c r="Q28" s="361">
        <v>3740</v>
      </c>
      <c r="R28" s="362"/>
      <c r="S28" s="362"/>
      <c r="T28" s="362"/>
      <c r="U28" s="362"/>
      <c r="V28" s="363"/>
      <c r="W28" s="427"/>
      <c r="X28" s="418"/>
      <c r="Y28" s="419"/>
      <c r="Z28" s="358" t="s">
        <v>165</v>
      </c>
      <c r="AA28" s="359"/>
      <c r="AB28" s="359"/>
      <c r="AC28" s="359"/>
      <c r="AD28" s="359"/>
      <c r="AE28" s="359"/>
      <c r="AF28" s="359"/>
      <c r="AG28" s="360"/>
      <c r="AH28" s="361" t="s">
        <v>121</v>
      </c>
      <c r="AI28" s="362"/>
      <c r="AJ28" s="362"/>
      <c r="AK28" s="362"/>
      <c r="AL28" s="363"/>
      <c r="AM28" s="361" t="s">
        <v>121</v>
      </c>
      <c r="AN28" s="362"/>
      <c r="AO28" s="362"/>
      <c r="AP28" s="362"/>
      <c r="AQ28" s="362"/>
      <c r="AR28" s="363"/>
      <c r="AS28" s="361" t="s">
        <v>121</v>
      </c>
      <c r="AT28" s="362"/>
      <c r="AU28" s="362"/>
      <c r="AV28" s="362"/>
      <c r="AW28" s="362"/>
      <c r="AX28" s="364"/>
      <c r="AY28" s="368" t="s">
        <v>166</v>
      </c>
      <c r="AZ28" s="369"/>
      <c r="BA28" s="369"/>
      <c r="BB28" s="370"/>
      <c r="BC28" s="377" t="s">
        <v>167</v>
      </c>
      <c r="BD28" s="378"/>
      <c r="BE28" s="378"/>
      <c r="BF28" s="378"/>
      <c r="BG28" s="378"/>
      <c r="BH28" s="378"/>
      <c r="BI28" s="378"/>
      <c r="BJ28" s="378"/>
      <c r="BK28" s="378"/>
      <c r="BL28" s="378"/>
      <c r="BM28" s="379"/>
      <c r="BN28" s="380">
        <v>2050000</v>
      </c>
      <c r="BO28" s="381"/>
      <c r="BP28" s="381"/>
      <c r="BQ28" s="381"/>
      <c r="BR28" s="381"/>
      <c r="BS28" s="381"/>
      <c r="BT28" s="381"/>
      <c r="BU28" s="382"/>
      <c r="BV28" s="380">
        <v>1780000</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c r="A29" s="140"/>
      <c r="B29" s="417"/>
      <c r="C29" s="418"/>
      <c r="D29" s="419"/>
      <c r="E29" s="358" t="s">
        <v>168</v>
      </c>
      <c r="F29" s="359"/>
      <c r="G29" s="359"/>
      <c r="H29" s="359"/>
      <c r="I29" s="359"/>
      <c r="J29" s="359"/>
      <c r="K29" s="360"/>
      <c r="L29" s="361">
        <v>15</v>
      </c>
      <c r="M29" s="362"/>
      <c r="N29" s="362"/>
      <c r="O29" s="362"/>
      <c r="P29" s="363"/>
      <c r="Q29" s="361">
        <v>3520</v>
      </c>
      <c r="R29" s="362"/>
      <c r="S29" s="362"/>
      <c r="T29" s="362"/>
      <c r="U29" s="362"/>
      <c r="V29" s="363"/>
      <c r="W29" s="428"/>
      <c r="X29" s="429"/>
      <c r="Y29" s="430"/>
      <c r="Z29" s="358" t="s">
        <v>169</v>
      </c>
      <c r="AA29" s="359"/>
      <c r="AB29" s="359"/>
      <c r="AC29" s="359"/>
      <c r="AD29" s="359"/>
      <c r="AE29" s="359"/>
      <c r="AF29" s="359"/>
      <c r="AG29" s="360"/>
      <c r="AH29" s="361">
        <v>300</v>
      </c>
      <c r="AI29" s="362"/>
      <c r="AJ29" s="362"/>
      <c r="AK29" s="362"/>
      <c r="AL29" s="363"/>
      <c r="AM29" s="361">
        <v>923240</v>
      </c>
      <c r="AN29" s="362"/>
      <c r="AO29" s="362"/>
      <c r="AP29" s="362"/>
      <c r="AQ29" s="362"/>
      <c r="AR29" s="363"/>
      <c r="AS29" s="361">
        <v>3077</v>
      </c>
      <c r="AT29" s="362"/>
      <c r="AU29" s="362"/>
      <c r="AV29" s="362"/>
      <c r="AW29" s="362"/>
      <c r="AX29" s="364"/>
      <c r="AY29" s="371"/>
      <c r="AZ29" s="372"/>
      <c r="BA29" s="372"/>
      <c r="BB29" s="373"/>
      <c r="BC29" s="365" t="s">
        <v>170</v>
      </c>
      <c r="BD29" s="366"/>
      <c r="BE29" s="366"/>
      <c r="BF29" s="366"/>
      <c r="BG29" s="366"/>
      <c r="BH29" s="366"/>
      <c r="BI29" s="366"/>
      <c r="BJ29" s="366"/>
      <c r="BK29" s="366"/>
      <c r="BL29" s="366"/>
      <c r="BM29" s="367"/>
      <c r="BN29" s="385">
        <v>1793000</v>
      </c>
      <c r="BO29" s="386"/>
      <c r="BP29" s="386"/>
      <c r="BQ29" s="386"/>
      <c r="BR29" s="386"/>
      <c r="BS29" s="386"/>
      <c r="BT29" s="386"/>
      <c r="BU29" s="387"/>
      <c r="BV29" s="385">
        <v>1643000</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171</v>
      </c>
      <c r="X30" s="438"/>
      <c r="Y30" s="438"/>
      <c r="Z30" s="438"/>
      <c r="AA30" s="438"/>
      <c r="AB30" s="438"/>
      <c r="AC30" s="438"/>
      <c r="AD30" s="438"/>
      <c r="AE30" s="438"/>
      <c r="AF30" s="438"/>
      <c r="AG30" s="439"/>
      <c r="AH30" s="349">
        <v>96.8</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172</v>
      </c>
      <c r="BD30" s="353"/>
      <c r="BE30" s="353"/>
      <c r="BF30" s="353"/>
      <c r="BG30" s="353"/>
      <c r="BH30" s="353"/>
      <c r="BI30" s="353"/>
      <c r="BJ30" s="353"/>
      <c r="BK30" s="353"/>
      <c r="BL30" s="353"/>
      <c r="BM30" s="354"/>
      <c r="BN30" s="388">
        <v>4407881</v>
      </c>
      <c r="BO30" s="389"/>
      <c r="BP30" s="389"/>
      <c r="BQ30" s="389"/>
      <c r="BR30" s="389"/>
      <c r="BS30" s="389"/>
      <c r="BT30" s="389"/>
      <c r="BU30" s="390"/>
      <c r="BV30" s="388">
        <v>4792827</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48" t="s">
        <v>179</v>
      </c>
      <c r="D33" s="348"/>
      <c r="E33" s="347" t="s">
        <v>180</v>
      </c>
      <c r="F33" s="347"/>
      <c r="G33" s="347"/>
      <c r="H33" s="347"/>
      <c r="I33" s="347"/>
      <c r="J33" s="347"/>
      <c r="K33" s="347"/>
      <c r="L33" s="347"/>
      <c r="M33" s="347"/>
      <c r="N33" s="347"/>
      <c r="O33" s="347"/>
      <c r="P33" s="347"/>
      <c r="Q33" s="347"/>
      <c r="R33" s="347"/>
      <c r="S33" s="347"/>
      <c r="T33" s="169"/>
      <c r="U33" s="348" t="s">
        <v>179</v>
      </c>
      <c r="V33" s="348"/>
      <c r="W33" s="347" t="s">
        <v>180</v>
      </c>
      <c r="X33" s="347"/>
      <c r="Y33" s="347"/>
      <c r="Z33" s="347"/>
      <c r="AA33" s="347"/>
      <c r="AB33" s="347"/>
      <c r="AC33" s="347"/>
      <c r="AD33" s="347"/>
      <c r="AE33" s="347"/>
      <c r="AF33" s="347"/>
      <c r="AG33" s="347"/>
      <c r="AH33" s="347"/>
      <c r="AI33" s="347"/>
      <c r="AJ33" s="347"/>
      <c r="AK33" s="347"/>
      <c r="AL33" s="169"/>
      <c r="AM33" s="348" t="s">
        <v>179</v>
      </c>
      <c r="AN33" s="348"/>
      <c r="AO33" s="347" t="s">
        <v>180</v>
      </c>
      <c r="AP33" s="347"/>
      <c r="AQ33" s="347"/>
      <c r="AR33" s="347"/>
      <c r="AS33" s="347"/>
      <c r="AT33" s="347"/>
      <c r="AU33" s="347"/>
      <c r="AV33" s="347"/>
      <c r="AW33" s="347"/>
      <c r="AX33" s="347"/>
      <c r="AY33" s="347"/>
      <c r="AZ33" s="347"/>
      <c r="BA33" s="347"/>
      <c r="BB33" s="347"/>
      <c r="BC33" s="347"/>
      <c r="BD33" s="170"/>
      <c r="BE33" s="347" t="s">
        <v>181</v>
      </c>
      <c r="BF33" s="347"/>
      <c r="BG33" s="347" t="s">
        <v>182</v>
      </c>
      <c r="BH33" s="347"/>
      <c r="BI33" s="347"/>
      <c r="BJ33" s="347"/>
      <c r="BK33" s="347"/>
      <c r="BL33" s="347"/>
      <c r="BM33" s="347"/>
      <c r="BN33" s="347"/>
      <c r="BO33" s="347"/>
      <c r="BP33" s="347"/>
      <c r="BQ33" s="347"/>
      <c r="BR33" s="347"/>
      <c r="BS33" s="347"/>
      <c r="BT33" s="347"/>
      <c r="BU33" s="347"/>
      <c r="BV33" s="170"/>
      <c r="BW33" s="348" t="s">
        <v>181</v>
      </c>
      <c r="BX33" s="348"/>
      <c r="BY33" s="347" t="s">
        <v>183</v>
      </c>
      <c r="BZ33" s="347"/>
      <c r="CA33" s="347"/>
      <c r="CB33" s="347"/>
      <c r="CC33" s="347"/>
      <c r="CD33" s="347"/>
      <c r="CE33" s="347"/>
      <c r="CF33" s="347"/>
      <c r="CG33" s="347"/>
      <c r="CH33" s="347"/>
      <c r="CI33" s="347"/>
      <c r="CJ33" s="347"/>
      <c r="CK33" s="347"/>
      <c r="CL33" s="347"/>
      <c r="CM33" s="347"/>
      <c r="CN33" s="169"/>
      <c r="CO33" s="348" t="s">
        <v>179</v>
      </c>
      <c r="CP33" s="348"/>
      <c r="CQ33" s="347" t="s">
        <v>184</v>
      </c>
      <c r="CR33" s="347"/>
      <c r="CS33" s="347"/>
      <c r="CT33" s="347"/>
      <c r="CU33" s="347"/>
      <c r="CV33" s="347"/>
      <c r="CW33" s="347"/>
      <c r="CX33" s="347"/>
      <c r="CY33" s="347"/>
      <c r="CZ33" s="347"/>
      <c r="DA33" s="347"/>
      <c r="DB33" s="347"/>
      <c r="DC33" s="347"/>
      <c r="DD33" s="347"/>
      <c r="DE33" s="347"/>
      <c r="DF33" s="169"/>
      <c r="DG33" s="347" t="s">
        <v>185</v>
      </c>
      <c r="DH33" s="347"/>
      <c r="DI33" s="171"/>
      <c r="DJ33" s="139"/>
      <c r="DK33" s="139"/>
      <c r="DL33" s="139"/>
      <c r="DM33" s="139"/>
      <c r="DN33" s="139"/>
      <c r="DO33" s="139"/>
    </row>
    <row r="34" spans="1:119" ht="32.25" customHeight="1">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5</v>
      </c>
      <c r="V34" s="345"/>
      <c r="W34" s="344" t="str">
        <f>IF('各会計、関係団体の財政状況及び健全化判断比率'!B28="","",'各会計、関係団体の財政状況及び健全化判断比率'!B28)</f>
        <v>国民健康保険特別会計（事業勘定）</v>
      </c>
      <c r="X34" s="344"/>
      <c r="Y34" s="344"/>
      <c r="Z34" s="344"/>
      <c r="AA34" s="344"/>
      <c r="AB34" s="344"/>
      <c r="AC34" s="344"/>
      <c r="AD34" s="344"/>
      <c r="AE34" s="344"/>
      <c r="AF34" s="344"/>
      <c r="AG34" s="344"/>
      <c r="AH34" s="344"/>
      <c r="AI34" s="344"/>
      <c r="AJ34" s="344"/>
      <c r="AK34" s="344"/>
      <c r="AL34" s="167"/>
      <c r="AM34" s="345">
        <f>IF(AO34="","",MAX(C34:D43,U34:V43)+1)</f>
        <v>10</v>
      </c>
      <c r="AN34" s="345"/>
      <c r="AO34" s="344" t="str">
        <f>IF('各会計、関係団体の財政状況及び健全化判断比率'!B33="","",'各会計、関係団体の財政状況及び健全化判断比率'!B33)</f>
        <v>新宮市立医療センター病院事業会計</v>
      </c>
      <c r="AP34" s="344"/>
      <c r="AQ34" s="344"/>
      <c r="AR34" s="344"/>
      <c r="AS34" s="344"/>
      <c r="AT34" s="344"/>
      <c r="AU34" s="344"/>
      <c r="AV34" s="344"/>
      <c r="AW34" s="344"/>
      <c r="AX34" s="344"/>
      <c r="AY34" s="344"/>
      <c r="AZ34" s="344"/>
      <c r="BA34" s="344"/>
      <c r="BB34" s="344"/>
      <c r="BC34" s="344"/>
      <c r="BD34" s="167"/>
      <c r="BE34" s="345">
        <f>IF(BG34="","",MAX(C34:D43,U34:V43,AM34:AN43)+1)</f>
        <v>12</v>
      </c>
      <c r="BF34" s="345"/>
      <c r="BG34" s="344" t="str">
        <f>IF('各会計、関係団体の財政状況及び健全化判断比率'!B35="","",'各会計、関係団体の財政状況及び健全化判断比率'!B35)</f>
        <v>簡易水道事業特別会計</v>
      </c>
      <c r="BH34" s="344"/>
      <c r="BI34" s="344"/>
      <c r="BJ34" s="344"/>
      <c r="BK34" s="344"/>
      <c r="BL34" s="344"/>
      <c r="BM34" s="344"/>
      <c r="BN34" s="344"/>
      <c r="BO34" s="344"/>
      <c r="BP34" s="344"/>
      <c r="BQ34" s="344"/>
      <c r="BR34" s="344"/>
      <c r="BS34" s="344"/>
      <c r="BT34" s="344"/>
      <c r="BU34" s="344"/>
      <c r="BV34" s="167"/>
      <c r="BW34" s="345">
        <f>IF(BY34="","",MAX(C34:D43,U34:V43,AM34:AN43,BE34:BF43)+1)</f>
        <v>14</v>
      </c>
      <c r="BX34" s="345"/>
      <c r="BY34" s="344" t="str">
        <f>IF('各会計、関係団体の財政状況及び健全化判断比率'!B68="","",'各会計、関係団体の財政状況及び健全化判断比率'!B68)</f>
        <v>和歌山県市町村総合事務組合</v>
      </c>
      <c r="BZ34" s="344"/>
      <c r="CA34" s="344"/>
      <c r="CB34" s="344"/>
      <c r="CC34" s="344"/>
      <c r="CD34" s="344"/>
      <c r="CE34" s="344"/>
      <c r="CF34" s="344"/>
      <c r="CG34" s="344"/>
      <c r="CH34" s="344"/>
      <c r="CI34" s="344"/>
      <c r="CJ34" s="344"/>
      <c r="CK34" s="344"/>
      <c r="CL34" s="344"/>
      <c r="CM34" s="344"/>
      <c r="CN34" s="167"/>
      <c r="CO34" s="345">
        <f>IF(CQ34="","",MAX(C34:D43,U34:V43,AM34:AN43,BE34:BF43,BW34:BX43)+1)</f>
        <v>24</v>
      </c>
      <c r="CP34" s="345"/>
      <c r="CQ34" s="344" t="str">
        <f>IF('各会計、関係団体の財政状況及び健全化判断比率'!BS7="","",'各会計、関係団体の財政状況及び健全化判断比率'!BS7)</f>
        <v>(財)新宮徐福協会</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c r="A35" s="140"/>
      <c r="B35" s="166"/>
      <c r="C35" s="345">
        <f>IF(E35="","",C34+1)</f>
        <v>2</v>
      </c>
      <c r="D35" s="345"/>
      <c r="E35" s="344" t="str">
        <f>IF('各会計、関係団体の財政状況及び健全化判断比率'!B8="","",'各会計、関係団体の財政状況及び健全化判断比率'!B8)</f>
        <v>住宅資金貸付事業特別会計</v>
      </c>
      <c r="F35" s="344"/>
      <c r="G35" s="344"/>
      <c r="H35" s="344"/>
      <c r="I35" s="344"/>
      <c r="J35" s="344"/>
      <c r="K35" s="344"/>
      <c r="L35" s="344"/>
      <c r="M35" s="344"/>
      <c r="N35" s="344"/>
      <c r="O35" s="344"/>
      <c r="P35" s="344"/>
      <c r="Q35" s="344"/>
      <c r="R35" s="344"/>
      <c r="S35" s="344"/>
      <c r="T35" s="167"/>
      <c r="U35" s="345">
        <f>IF(W35="","",U34+1)</f>
        <v>6</v>
      </c>
      <c r="V35" s="345"/>
      <c r="W35" s="344" t="str">
        <f>IF('各会計、関係団体の財政状況及び健全化判断比率'!B29="","",'各会計、関係団体の財政状況及び健全化判断比率'!B29)</f>
        <v>国民健康保険特別会計（直診勘定）</v>
      </c>
      <c r="X35" s="344"/>
      <c r="Y35" s="344"/>
      <c r="Z35" s="344"/>
      <c r="AA35" s="344"/>
      <c r="AB35" s="344"/>
      <c r="AC35" s="344"/>
      <c r="AD35" s="344"/>
      <c r="AE35" s="344"/>
      <c r="AF35" s="344"/>
      <c r="AG35" s="344"/>
      <c r="AH35" s="344"/>
      <c r="AI35" s="344"/>
      <c r="AJ35" s="344"/>
      <c r="AK35" s="344"/>
      <c r="AL35" s="167"/>
      <c r="AM35" s="345">
        <f t="shared" ref="AM35:AM43" si="0">IF(AO35="","",AM34+1)</f>
        <v>11</v>
      </c>
      <c r="AN35" s="345"/>
      <c r="AO35" s="344" t="str">
        <f>IF('各会計、関係団体の財政状況及び健全化判断比率'!B34="","",'各会計、関係団体の財政状況及び健全化判断比率'!B34)</f>
        <v>水道事業会計</v>
      </c>
      <c r="AP35" s="344"/>
      <c r="AQ35" s="344"/>
      <c r="AR35" s="344"/>
      <c r="AS35" s="344"/>
      <c r="AT35" s="344"/>
      <c r="AU35" s="344"/>
      <c r="AV35" s="344"/>
      <c r="AW35" s="344"/>
      <c r="AX35" s="344"/>
      <c r="AY35" s="344"/>
      <c r="AZ35" s="344"/>
      <c r="BA35" s="344"/>
      <c r="BB35" s="344"/>
      <c r="BC35" s="344"/>
      <c r="BD35" s="167"/>
      <c r="BE35" s="345">
        <f t="shared" ref="BE35:BE43" si="1">IF(BG35="","",BE34+1)</f>
        <v>13</v>
      </c>
      <c r="BF35" s="345"/>
      <c r="BG35" s="344" t="str">
        <f>IF('各会計、関係団体の財政状況及び健全化判断比率'!B36="","",'各会計、関係団体の財政状況及び健全化判断比率'!B36)</f>
        <v>と畜場特別会計</v>
      </c>
      <c r="BH35" s="344"/>
      <c r="BI35" s="344"/>
      <c r="BJ35" s="344"/>
      <c r="BK35" s="344"/>
      <c r="BL35" s="344"/>
      <c r="BM35" s="344"/>
      <c r="BN35" s="344"/>
      <c r="BO35" s="344"/>
      <c r="BP35" s="344"/>
      <c r="BQ35" s="344"/>
      <c r="BR35" s="344"/>
      <c r="BS35" s="344"/>
      <c r="BT35" s="344"/>
      <c r="BU35" s="344"/>
      <c r="BV35" s="167"/>
      <c r="BW35" s="345">
        <f t="shared" ref="BW35:BW43" si="2">IF(BY35="","",BW34+1)</f>
        <v>15</v>
      </c>
      <c r="BX35" s="345"/>
      <c r="BY35" s="344" t="str">
        <f>IF('各会計、関係団体の財政状況及び健全化判断比率'!B69="","",'各会計、関係団体の財政状況及び健全化判断比率'!B69)</f>
        <v>紀南学園事務組合</v>
      </c>
      <c r="BZ35" s="344"/>
      <c r="CA35" s="344"/>
      <c r="CB35" s="344"/>
      <c r="CC35" s="344"/>
      <c r="CD35" s="344"/>
      <c r="CE35" s="344"/>
      <c r="CF35" s="344"/>
      <c r="CG35" s="344"/>
      <c r="CH35" s="344"/>
      <c r="CI35" s="344"/>
      <c r="CJ35" s="344"/>
      <c r="CK35" s="344"/>
      <c r="CL35" s="344"/>
      <c r="CM35" s="344"/>
      <c r="CN35" s="167"/>
      <c r="CO35" s="345">
        <f t="shared" ref="CO35:CO43" si="3">IF(CQ35="","",CO34+1)</f>
        <v>25</v>
      </c>
      <c r="CP35" s="345"/>
      <c r="CQ35" s="344" t="str">
        <f>IF('各会計、関係団体の財政状況及び健全化判断比率'!BS8="","",'各会計、関係団体の財政状況及び健全化判断比率'!BS8)</f>
        <v>(財)新熊野体験研修協会</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c r="A36" s="140"/>
      <c r="B36" s="166"/>
      <c r="C36" s="345">
        <f>IF(E36="","",C35+1)</f>
        <v>3</v>
      </c>
      <c r="D36" s="345"/>
      <c r="E36" s="344" t="str">
        <f>IF('各会計、関係団体の財政状況及び健全化判断比率'!B9="","",'各会計、関係団体の財政状況及び健全化判断比率'!B9)</f>
        <v>土地取得特別会計</v>
      </c>
      <c r="F36" s="344"/>
      <c r="G36" s="344"/>
      <c r="H36" s="344"/>
      <c r="I36" s="344"/>
      <c r="J36" s="344"/>
      <c r="K36" s="344"/>
      <c r="L36" s="344"/>
      <c r="M36" s="344"/>
      <c r="N36" s="344"/>
      <c r="O36" s="344"/>
      <c r="P36" s="344"/>
      <c r="Q36" s="344"/>
      <c r="R36" s="344"/>
      <c r="S36" s="344"/>
      <c r="T36" s="167"/>
      <c r="U36" s="345">
        <f t="shared" ref="U36:U43" si="4">IF(W36="","",U35+1)</f>
        <v>7</v>
      </c>
      <c r="V36" s="345"/>
      <c r="W36" s="344" t="str">
        <f>IF('各会計、関係団体の財政状況及び健全化判断比率'!B30="","",'各会計、関係団体の財政状況及び健全化判断比率'!B30)</f>
        <v>介護保険特別会計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16</v>
      </c>
      <c r="BX36" s="345"/>
      <c r="BY36" s="344" t="str">
        <f>IF('各会計、関係団体の財政状況及び健全化判断比率'!B70="","",'各会計、関係団体の財政状況及び健全化判断比率'!B70)</f>
        <v>紀南環境衛生施設事務組合</v>
      </c>
      <c r="BZ36" s="344"/>
      <c r="CA36" s="344"/>
      <c r="CB36" s="344"/>
      <c r="CC36" s="344"/>
      <c r="CD36" s="344"/>
      <c r="CE36" s="344"/>
      <c r="CF36" s="344"/>
      <c r="CG36" s="344"/>
      <c r="CH36" s="344"/>
      <c r="CI36" s="344"/>
      <c r="CJ36" s="344"/>
      <c r="CK36" s="344"/>
      <c r="CL36" s="344"/>
      <c r="CM36" s="344"/>
      <c r="CN36" s="167"/>
      <c r="CO36" s="345">
        <f t="shared" si="3"/>
        <v>26</v>
      </c>
      <c r="CP36" s="345"/>
      <c r="CQ36" s="344" t="str">
        <f>IF('各会計、関係団体の財政状況及び健全化判断比率'!BS9="","",'各会計、関係団体の財政状況及び健全化判断比率'!BS9)</f>
        <v>(財)佐藤春夫記念会</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c r="A37" s="140"/>
      <c r="B37" s="166"/>
      <c r="C37" s="345">
        <f>IF(E37="","",C36+1)</f>
        <v>4</v>
      </c>
      <c r="D37" s="345"/>
      <c r="E37" s="344" t="str">
        <f>IF('各会計、関係団体の財政状況及び健全化判断比率'!B10="","",'各会計、関係団体の財政状況及び健全化判断比率'!B10)</f>
        <v>蜂伏団地共同汚水処理施設事業特別会計</v>
      </c>
      <c r="F37" s="344"/>
      <c r="G37" s="344"/>
      <c r="H37" s="344"/>
      <c r="I37" s="344"/>
      <c r="J37" s="344"/>
      <c r="K37" s="344"/>
      <c r="L37" s="344"/>
      <c r="M37" s="344"/>
      <c r="N37" s="344"/>
      <c r="O37" s="344"/>
      <c r="P37" s="344"/>
      <c r="Q37" s="344"/>
      <c r="R37" s="344"/>
      <c r="S37" s="344"/>
      <c r="T37" s="167"/>
      <c r="U37" s="345">
        <f t="shared" si="4"/>
        <v>8</v>
      </c>
      <c r="V37" s="345"/>
      <c r="W37" s="344" t="str">
        <f>IF('各会計、関係団体の財政状況及び健全化判断比率'!B31="","",'各会計、関係団体の財政状況及び健全化判断比率'!B31)</f>
        <v>後期高齢者医療特別会計</v>
      </c>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17</v>
      </c>
      <c r="BX37" s="345"/>
      <c r="BY37" s="344" t="str">
        <f>IF('各会計、関係団体の財政状況及び健全化判断比率'!B71="","",'各会計、関係団体の財政状況及び健全化判断比率'!B71)</f>
        <v>東牟婁郡新宮市老人福祉施設事務組合（普通会計）</v>
      </c>
      <c r="BZ37" s="344"/>
      <c r="CA37" s="344"/>
      <c r="CB37" s="344"/>
      <c r="CC37" s="344"/>
      <c r="CD37" s="344"/>
      <c r="CE37" s="344"/>
      <c r="CF37" s="344"/>
      <c r="CG37" s="344"/>
      <c r="CH37" s="344"/>
      <c r="CI37" s="344"/>
      <c r="CJ37" s="344"/>
      <c r="CK37" s="344"/>
      <c r="CL37" s="344"/>
      <c r="CM37" s="344"/>
      <c r="CN37" s="167"/>
      <c r="CO37" s="345">
        <f t="shared" si="3"/>
        <v>27</v>
      </c>
      <c r="CP37" s="345"/>
      <c r="CQ37" s="344" t="str">
        <f>IF('各会計、関係団体の財政状況及び健全化判断比率'!BS10="","",'各会計、関係団体の財政状況及び健全化判断比率'!BS10)</f>
        <v>新宮港埠頭(株)</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f t="shared" si="4"/>
        <v>9</v>
      </c>
      <c r="V38" s="345"/>
      <c r="W38" s="344" t="str">
        <f>IF('各会計、関係団体の財政状況及び健全化判断比率'!B32="","",'各会計、関係団体の財政状況及び健全化判断比率'!B32)</f>
        <v>駐車場事業特別会計</v>
      </c>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18</v>
      </c>
      <c r="BX38" s="345"/>
      <c r="BY38" s="344" t="str">
        <f>IF('各会計、関係団体の財政状況及び健全化判断比率'!B72="","",'各会計、関係団体の財政状況及び健全化判断比率'!B72)</f>
        <v>東牟婁郡新宮市老人福祉施設事務組合（公営企業会計）</v>
      </c>
      <c r="BZ38" s="344"/>
      <c r="CA38" s="344"/>
      <c r="CB38" s="344"/>
      <c r="CC38" s="344"/>
      <c r="CD38" s="344"/>
      <c r="CE38" s="344"/>
      <c r="CF38" s="344"/>
      <c r="CG38" s="344"/>
      <c r="CH38" s="344"/>
      <c r="CI38" s="344"/>
      <c r="CJ38" s="344"/>
      <c r="CK38" s="344"/>
      <c r="CL38" s="344"/>
      <c r="CM38" s="344"/>
      <c r="CN38" s="167"/>
      <c r="CO38" s="345">
        <f t="shared" si="3"/>
        <v>28</v>
      </c>
      <c r="CP38" s="345"/>
      <c r="CQ38" s="344" t="str">
        <f>IF('各会計、関係団体の財政状況及び健全化判断比率'!BS11="","",'各会計、関係団体の財政状況及び健全化判断比率'!BS11)</f>
        <v>(株)紀南ヘリポート</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19</v>
      </c>
      <c r="BX39" s="345"/>
      <c r="BY39" s="344" t="str">
        <f>IF('各会計、関係団体の財政状況及び健全化判断比率'!B73="","",'各会計、関係団体の財政状況及び健全化判断比率'!B73)</f>
        <v>新宮周辺広域市町村圏事務組合（普通会計）</v>
      </c>
      <c r="BZ39" s="344"/>
      <c r="CA39" s="344"/>
      <c r="CB39" s="344"/>
      <c r="CC39" s="344"/>
      <c r="CD39" s="344"/>
      <c r="CE39" s="344"/>
      <c r="CF39" s="344"/>
      <c r="CG39" s="344"/>
      <c r="CH39" s="344"/>
      <c r="CI39" s="344"/>
      <c r="CJ39" s="344"/>
      <c r="CK39" s="344"/>
      <c r="CL39" s="344"/>
      <c r="CM39" s="344"/>
      <c r="CN39" s="167"/>
      <c r="CO39" s="345">
        <f t="shared" si="3"/>
        <v>29</v>
      </c>
      <c r="CP39" s="345"/>
      <c r="CQ39" s="344" t="str">
        <f>IF('各会計、関係団体の財政状況及び健全化判断比率'!BS12="","",'各会計、関係団体の財政状況及び健全化判断比率'!BS12)</f>
        <v>(財)熊野川町ふれあい公社</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20</v>
      </c>
      <c r="BX40" s="345"/>
      <c r="BY40" s="344" t="str">
        <f>IF('各会計、関係団体の財政状況及び健全化判断比率'!B74="","",'各会計、関係団体の財政状況及び健全化判断比率'!B74)</f>
        <v>新宮周辺広域市町村圏事務組合（公営企業会計）</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21</v>
      </c>
      <c r="BX41" s="345"/>
      <c r="BY41" s="344" t="str">
        <f>IF('各会計、関係団体の財政状況及び健全化判断比率'!B75="","",'各会計、関係団体の財政状況及び健全化判断比率'!B75)</f>
        <v>和歌山県地方税回収機構</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f t="shared" si="2"/>
        <v>22</v>
      </c>
      <c r="BX42" s="345"/>
      <c r="BY42" s="344" t="str">
        <f>IF('各会計、関係団体の財政状況及び健全化判断比率'!B76="","",'各会計、関係団体の財政状況及び健全化判断比率'!B76)</f>
        <v>和歌山県後期高齢者医療広域連合（普通会計</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f t="shared" si="2"/>
        <v>23</v>
      </c>
      <c r="BX43" s="345"/>
      <c r="BY43" s="344" t="str">
        <f>IF('各会計、関係団体の財政状況及び健全化判断比率'!B77="","",'各会計、関係団体の財政状況及び健全化判断比率'!B77)</f>
        <v>和歌山県後期高齢者医療広域連合（特別会計）</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194</v>
      </c>
      <c r="DI1" s="704"/>
      <c r="DJ1" s="704"/>
      <c r="DK1" s="704"/>
      <c r="DL1" s="704"/>
      <c r="DM1" s="704"/>
      <c r="DN1" s="705"/>
      <c r="DP1" s="703" t="s">
        <v>195</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50" t="s">
        <v>197</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198</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199</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c r="B4" s="650" t="s">
        <v>1</v>
      </c>
      <c r="C4" s="651"/>
      <c r="D4" s="651"/>
      <c r="E4" s="651"/>
      <c r="F4" s="651"/>
      <c r="G4" s="651"/>
      <c r="H4" s="651"/>
      <c r="I4" s="651"/>
      <c r="J4" s="651"/>
      <c r="K4" s="651"/>
      <c r="L4" s="651"/>
      <c r="M4" s="651"/>
      <c r="N4" s="651"/>
      <c r="O4" s="651"/>
      <c r="P4" s="651"/>
      <c r="Q4" s="652"/>
      <c r="R4" s="650" t="s">
        <v>200</v>
      </c>
      <c r="S4" s="651"/>
      <c r="T4" s="651"/>
      <c r="U4" s="651"/>
      <c r="V4" s="651"/>
      <c r="W4" s="651"/>
      <c r="X4" s="651"/>
      <c r="Y4" s="652"/>
      <c r="Z4" s="650" t="s">
        <v>201</v>
      </c>
      <c r="AA4" s="651"/>
      <c r="AB4" s="651"/>
      <c r="AC4" s="652"/>
      <c r="AD4" s="650" t="s">
        <v>202</v>
      </c>
      <c r="AE4" s="651"/>
      <c r="AF4" s="651"/>
      <c r="AG4" s="651"/>
      <c r="AH4" s="651"/>
      <c r="AI4" s="651"/>
      <c r="AJ4" s="651"/>
      <c r="AK4" s="652"/>
      <c r="AL4" s="650" t="s">
        <v>201</v>
      </c>
      <c r="AM4" s="651"/>
      <c r="AN4" s="651"/>
      <c r="AO4" s="652"/>
      <c r="AP4" s="706" t="s">
        <v>203</v>
      </c>
      <c r="AQ4" s="706"/>
      <c r="AR4" s="706"/>
      <c r="AS4" s="706"/>
      <c r="AT4" s="706"/>
      <c r="AU4" s="706"/>
      <c r="AV4" s="706"/>
      <c r="AW4" s="706"/>
      <c r="AX4" s="706"/>
      <c r="AY4" s="706"/>
      <c r="AZ4" s="706"/>
      <c r="BA4" s="706"/>
      <c r="BB4" s="706"/>
      <c r="BC4" s="706"/>
      <c r="BD4" s="706"/>
      <c r="BE4" s="706"/>
      <c r="BF4" s="706"/>
      <c r="BG4" s="706" t="s">
        <v>204</v>
      </c>
      <c r="BH4" s="706"/>
      <c r="BI4" s="706"/>
      <c r="BJ4" s="706"/>
      <c r="BK4" s="706"/>
      <c r="BL4" s="706"/>
      <c r="BM4" s="706"/>
      <c r="BN4" s="706"/>
      <c r="BO4" s="706" t="s">
        <v>201</v>
      </c>
      <c r="BP4" s="706"/>
      <c r="BQ4" s="706"/>
      <c r="BR4" s="706"/>
      <c r="BS4" s="706" t="s">
        <v>205</v>
      </c>
      <c r="BT4" s="706"/>
      <c r="BU4" s="706"/>
      <c r="BV4" s="706"/>
      <c r="BW4" s="706"/>
      <c r="BX4" s="706"/>
      <c r="BY4" s="706"/>
      <c r="BZ4" s="706"/>
      <c r="CA4" s="706"/>
      <c r="CB4" s="706"/>
      <c r="CD4" s="695" t="s">
        <v>206</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c r="B5" s="677" t="s">
        <v>207</v>
      </c>
      <c r="C5" s="678"/>
      <c r="D5" s="678"/>
      <c r="E5" s="678"/>
      <c r="F5" s="678"/>
      <c r="G5" s="678"/>
      <c r="H5" s="678"/>
      <c r="I5" s="678"/>
      <c r="J5" s="678"/>
      <c r="K5" s="678"/>
      <c r="L5" s="678"/>
      <c r="M5" s="678"/>
      <c r="N5" s="678"/>
      <c r="O5" s="678"/>
      <c r="P5" s="678"/>
      <c r="Q5" s="679"/>
      <c r="R5" s="640">
        <v>3156179</v>
      </c>
      <c r="S5" s="641"/>
      <c r="T5" s="641"/>
      <c r="U5" s="641"/>
      <c r="V5" s="641"/>
      <c r="W5" s="641"/>
      <c r="X5" s="641"/>
      <c r="Y5" s="688"/>
      <c r="Z5" s="701">
        <v>16.100000000000001</v>
      </c>
      <c r="AA5" s="701"/>
      <c r="AB5" s="701"/>
      <c r="AC5" s="701"/>
      <c r="AD5" s="702">
        <v>3156179</v>
      </c>
      <c r="AE5" s="702"/>
      <c r="AF5" s="702"/>
      <c r="AG5" s="702"/>
      <c r="AH5" s="702"/>
      <c r="AI5" s="702"/>
      <c r="AJ5" s="702"/>
      <c r="AK5" s="702"/>
      <c r="AL5" s="689">
        <v>34.6</v>
      </c>
      <c r="AM5" s="658"/>
      <c r="AN5" s="658"/>
      <c r="AO5" s="690"/>
      <c r="AP5" s="677" t="s">
        <v>208</v>
      </c>
      <c r="AQ5" s="678"/>
      <c r="AR5" s="678"/>
      <c r="AS5" s="678"/>
      <c r="AT5" s="678"/>
      <c r="AU5" s="678"/>
      <c r="AV5" s="678"/>
      <c r="AW5" s="678"/>
      <c r="AX5" s="678"/>
      <c r="AY5" s="678"/>
      <c r="AZ5" s="678"/>
      <c r="BA5" s="678"/>
      <c r="BB5" s="678"/>
      <c r="BC5" s="678"/>
      <c r="BD5" s="678"/>
      <c r="BE5" s="678"/>
      <c r="BF5" s="679"/>
      <c r="BG5" s="590">
        <v>3150745</v>
      </c>
      <c r="BH5" s="591"/>
      <c r="BI5" s="591"/>
      <c r="BJ5" s="591"/>
      <c r="BK5" s="591"/>
      <c r="BL5" s="591"/>
      <c r="BM5" s="591"/>
      <c r="BN5" s="592"/>
      <c r="BO5" s="643">
        <v>99.8</v>
      </c>
      <c r="BP5" s="643"/>
      <c r="BQ5" s="643"/>
      <c r="BR5" s="643"/>
      <c r="BS5" s="644">
        <v>129785</v>
      </c>
      <c r="BT5" s="644"/>
      <c r="BU5" s="644"/>
      <c r="BV5" s="644"/>
      <c r="BW5" s="644"/>
      <c r="BX5" s="644"/>
      <c r="BY5" s="644"/>
      <c r="BZ5" s="644"/>
      <c r="CA5" s="644"/>
      <c r="CB5" s="680"/>
      <c r="CD5" s="695" t="s">
        <v>203</v>
      </c>
      <c r="CE5" s="696"/>
      <c r="CF5" s="696"/>
      <c r="CG5" s="696"/>
      <c r="CH5" s="696"/>
      <c r="CI5" s="696"/>
      <c r="CJ5" s="696"/>
      <c r="CK5" s="696"/>
      <c r="CL5" s="696"/>
      <c r="CM5" s="696"/>
      <c r="CN5" s="696"/>
      <c r="CO5" s="696"/>
      <c r="CP5" s="696"/>
      <c r="CQ5" s="697"/>
      <c r="CR5" s="695" t="s">
        <v>209</v>
      </c>
      <c r="CS5" s="696"/>
      <c r="CT5" s="696"/>
      <c r="CU5" s="696"/>
      <c r="CV5" s="696"/>
      <c r="CW5" s="696"/>
      <c r="CX5" s="696"/>
      <c r="CY5" s="697"/>
      <c r="CZ5" s="695" t="s">
        <v>201</v>
      </c>
      <c r="DA5" s="696"/>
      <c r="DB5" s="696"/>
      <c r="DC5" s="697"/>
      <c r="DD5" s="695" t="s">
        <v>210</v>
      </c>
      <c r="DE5" s="696"/>
      <c r="DF5" s="696"/>
      <c r="DG5" s="696"/>
      <c r="DH5" s="696"/>
      <c r="DI5" s="696"/>
      <c r="DJ5" s="696"/>
      <c r="DK5" s="696"/>
      <c r="DL5" s="696"/>
      <c r="DM5" s="696"/>
      <c r="DN5" s="696"/>
      <c r="DO5" s="696"/>
      <c r="DP5" s="697"/>
      <c r="DQ5" s="695" t="s">
        <v>211</v>
      </c>
      <c r="DR5" s="696"/>
      <c r="DS5" s="696"/>
      <c r="DT5" s="696"/>
      <c r="DU5" s="696"/>
      <c r="DV5" s="696"/>
      <c r="DW5" s="696"/>
      <c r="DX5" s="696"/>
      <c r="DY5" s="696"/>
      <c r="DZ5" s="696"/>
      <c r="EA5" s="696"/>
      <c r="EB5" s="696"/>
      <c r="EC5" s="697"/>
    </row>
    <row r="6" spans="2:143" ht="11.25" customHeight="1">
      <c r="B6" s="587" t="s">
        <v>212</v>
      </c>
      <c r="C6" s="588"/>
      <c r="D6" s="588"/>
      <c r="E6" s="588"/>
      <c r="F6" s="588"/>
      <c r="G6" s="588"/>
      <c r="H6" s="588"/>
      <c r="I6" s="588"/>
      <c r="J6" s="588"/>
      <c r="K6" s="588"/>
      <c r="L6" s="588"/>
      <c r="M6" s="588"/>
      <c r="N6" s="588"/>
      <c r="O6" s="588"/>
      <c r="P6" s="588"/>
      <c r="Q6" s="589"/>
      <c r="R6" s="590">
        <v>94071</v>
      </c>
      <c r="S6" s="591"/>
      <c r="T6" s="591"/>
      <c r="U6" s="591"/>
      <c r="V6" s="591"/>
      <c r="W6" s="591"/>
      <c r="X6" s="591"/>
      <c r="Y6" s="592"/>
      <c r="Z6" s="643">
        <v>0.5</v>
      </c>
      <c r="AA6" s="643"/>
      <c r="AB6" s="643"/>
      <c r="AC6" s="643"/>
      <c r="AD6" s="644">
        <v>94071</v>
      </c>
      <c r="AE6" s="644"/>
      <c r="AF6" s="644"/>
      <c r="AG6" s="644"/>
      <c r="AH6" s="644"/>
      <c r="AI6" s="644"/>
      <c r="AJ6" s="644"/>
      <c r="AK6" s="644"/>
      <c r="AL6" s="613">
        <v>1</v>
      </c>
      <c r="AM6" s="645"/>
      <c r="AN6" s="645"/>
      <c r="AO6" s="646"/>
      <c r="AP6" s="587" t="s">
        <v>213</v>
      </c>
      <c r="AQ6" s="588"/>
      <c r="AR6" s="588"/>
      <c r="AS6" s="588"/>
      <c r="AT6" s="588"/>
      <c r="AU6" s="588"/>
      <c r="AV6" s="588"/>
      <c r="AW6" s="588"/>
      <c r="AX6" s="588"/>
      <c r="AY6" s="588"/>
      <c r="AZ6" s="588"/>
      <c r="BA6" s="588"/>
      <c r="BB6" s="588"/>
      <c r="BC6" s="588"/>
      <c r="BD6" s="588"/>
      <c r="BE6" s="588"/>
      <c r="BF6" s="589"/>
      <c r="BG6" s="590">
        <v>3150745</v>
      </c>
      <c r="BH6" s="591"/>
      <c r="BI6" s="591"/>
      <c r="BJ6" s="591"/>
      <c r="BK6" s="591"/>
      <c r="BL6" s="591"/>
      <c r="BM6" s="591"/>
      <c r="BN6" s="592"/>
      <c r="BO6" s="643">
        <v>99.8</v>
      </c>
      <c r="BP6" s="643"/>
      <c r="BQ6" s="643"/>
      <c r="BR6" s="643"/>
      <c r="BS6" s="644">
        <v>129785</v>
      </c>
      <c r="BT6" s="644"/>
      <c r="BU6" s="644"/>
      <c r="BV6" s="644"/>
      <c r="BW6" s="644"/>
      <c r="BX6" s="644"/>
      <c r="BY6" s="644"/>
      <c r="BZ6" s="644"/>
      <c r="CA6" s="644"/>
      <c r="CB6" s="680"/>
      <c r="CD6" s="647" t="s">
        <v>214</v>
      </c>
      <c r="CE6" s="648"/>
      <c r="CF6" s="648"/>
      <c r="CG6" s="648"/>
      <c r="CH6" s="648"/>
      <c r="CI6" s="648"/>
      <c r="CJ6" s="648"/>
      <c r="CK6" s="648"/>
      <c r="CL6" s="648"/>
      <c r="CM6" s="648"/>
      <c r="CN6" s="648"/>
      <c r="CO6" s="648"/>
      <c r="CP6" s="648"/>
      <c r="CQ6" s="649"/>
      <c r="CR6" s="590">
        <v>180009</v>
      </c>
      <c r="CS6" s="591"/>
      <c r="CT6" s="591"/>
      <c r="CU6" s="591"/>
      <c r="CV6" s="591"/>
      <c r="CW6" s="591"/>
      <c r="CX6" s="591"/>
      <c r="CY6" s="592"/>
      <c r="CZ6" s="643">
        <v>1</v>
      </c>
      <c r="DA6" s="643"/>
      <c r="DB6" s="643"/>
      <c r="DC6" s="643"/>
      <c r="DD6" s="596" t="s">
        <v>215</v>
      </c>
      <c r="DE6" s="591"/>
      <c r="DF6" s="591"/>
      <c r="DG6" s="591"/>
      <c r="DH6" s="591"/>
      <c r="DI6" s="591"/>
      <c r="DJ6" s="591"/>
      <c r="DK6" s="591"/>
      <c r="DL6" s="591"/>
      <c r="DM6" s="591"/>
      <c r="DN6" s="591"/>
      <c r="DO6" s="591"/>
      <c r="DP6" s="592"/>
      <c r="DQ6" s="596">
        <v>180009</v>
      </c>
      <c r="DR6" s="591"/>
      <c r="DS6" s="591"/>
      <c r="DT6" s="591"/>
      <c r="DU6" s="591"/>
      <c r="DV6" s="591"/>
      <c r="DW6" s="591"/>
      <c r="DX6" s="591"/>
      <c r="DY6" s="591"/>
      <c r="DZ6" s="591"/>
      <c r="EA6" s="591"/>
      <c r="EB6" s="591"/>
      <c r="EC6" s="626"/>
    </row>
    <row r="7" spans="2:143" ht="11.25" customHeight="1">
      <c r="B7" s="587" t="s">
        <v>216</v>
      </c>
      <c r="C7" s="588"/>
      <c r="D7" s="588"/>
      <c r="E7" s="588"/>
      <c r="F7" s="588"/>
      <c r="G7" s="588"/>
      <c r="H7" s="588"/>
      <c r="I7" s="588"/>
      <c r="J7" s="588"/>
      <c r="K7" s="588"/>
      <c r="L7" s="588"/>
      <c r="M7" s="588"/>
      <c r="N7" s="588"/>
      <c r="O7" s="588"/>
      <c r="P7" s="588"/>
      <c r="Q7" s="589"/>
      <c r="R7" s="590">
        <v>6725</v>
      </c>
      <c r="S7" s="591"/>
      <c r="T7" s="591"/>
      <c r="U7" s="591"/>
      <c r="V7" s="591"/>
      <c r="W7" s="591"/>
      <c r="X7" s="591"/>
      <c r="Y7" s="592"/>
      <c r="Z7" s="643">
        <v>0</v>
      </c>
      <c r="AA7" s="643"/>
      <c r="AB7" s="643"/>
      <c r="AC7" s="643"/>
      <c r="AD7" s="644">
        <v>6725</v>
      </c>
      <c r="AE7" s="644"/>
      <c r="AF7" s="644"/>
      <c r="AG7" s="644"/>
      <c r="AH7" s="644"/>
      <c r="AI7" s="644"/>
      <c r="AJ7" s="644"/>
      <c r="AK7" s="644"/>
      <c r="AL7" s="613">
        <v>0.1</v>
      </c>
      <c r="AM7" s="645"/>
      <c r="AN7" s="645"/>
      <c r="AO7" s="646"/>
      <c r="AP7" s="587" t="s">
        <v>217</v>
      </c>
      <c r="AQ7" s="588"/>
      <c r="AR7" s="588"/>
      <c r="AS7" s="588"/>
      <c r="AT7" s="588"/>
      <c r="AU7" s="588"/>
      <c r="AV7" s="588"/>
      <c r="AW7" s="588"/>
      <c r="AX7" s="588"/>
      <c r="AY7" s="588"/>
      <c r="AZ7" s="588"/>
      <c r="BA7" s="588"/>
      <c r="BB7" s="588"/>
      <c r="BC7" s="588"/>
      <c r="BD7" s="588"/>
      <c r="BE7" s="588"/>
      <c r="BF7" s="589"/>
      <c r="BG7" s="590">
        <v>1381138</v>
      </c>
      <c r="BH7" s="591"/>
      <c r="BI7" s="591"/>
      <c r="BJ7" s="591"/>
      <c r="BK7" s="591"/>
      <c r="BL7" s="591"/>
      <c r="BM7" s="591"/>
      <c r="BN7" s="592"/>
      <c r="BO7" s="643">
        <v>43.8</v>
      </c>
      <c r="BP7" s="643"/>
      <c r="BQ7" s="643"/>
      <c r="BR7" s="643"/>
      <c r="BS7" s="644">
        <v>21879</v>
      </c>
      <c r="BT7" s="644"/>
      <c r="BU7" s="644"/>
      <c r="BV7" s="644"/>
      <c r="BW7" s="644"/>
      <c r="BX7" s="644"/>
      <c r="BY7" s="644"/>
      <c r="BZ7" s="644"/>
      <c r="CA7" s="644"/>
      <c r="CB7" s="680"/>
      <c r="CD7" s="627" t="s">
        <v>218</v>
      </c>
      <c r="CE7" s="624"/>
      <c r="CF7" s="624"/>
      <c r="CG7" s="624"/>
      <c r="CH7" s="624"/>
      <c r="CI7" s="624"/>
      <c r="CJ7" s="624"/>
      <c r="CK7" s="624"/>
      <c r="CL7" s="624"/>
      <c r="CM7" s="624"/>
      <c r="CN7" s="624"/>
      <c r="CO7" s="624"/>
      <c r="CP7" s="624"/>
      <c r="CQ7" s="625"/>
      <c r="CR7" s="590">
        <v>3994132</v>
      </c>
      <c r="CS7" s="591"/>
      <c r="CT7" s="591"/>
      <c r="CU7" s="591"/>
      <c r="CV7" s="591"/>
      <c r="CW7" s="591"/>
      <c r="CX7" s="591"/>
      <c r="CY7" s="592"/>
      <c r="CZ7" s="643">
        <v>21.2</v>
      </c>
      <c r="DA7" s="643"/>
      <c r="DB7" s="643"/>
      <c r="DC7" s="643"/>
      <c r="DD7" s="596">
        <v>2187969</v>
      </c>
      <c r="DE7" s="591"/>
      <c r="DF7" s="591"/>
      <c r="DG7" s="591"/>
      <c r="DH7" s="591"/>
      <c r="DI7" s="591"/>
      <c r="DJ7" s="591"/>
      <c r="DK7" s="591"/>
      <c r="DL7" s="591"/>
      <c r="DM7" s="591"/>
      <c r="DN7" s="591"/>
      <c r="DO7" s="591"/>
      <c r="DP7" s="592"/>
      <c r="DQ7" s="596">
        <v>1607256</v>
      </c>
      <c r="DR7" s="591"/>
      <c r="DS7" s="591"/>
      <c r="DT7" s="591"/>
      <c r="DU7" s="591"/>
      <c r="DV7" s="591"/>
      <c r="DW7" s="591"/>
      <c r="DX7" s="591"/>
      <c r="DY7" s="591"/>
      <c r="DZ7" s="591"/>
      <c r="EA7" s="591"/>
      <c r="EB7" s="591"/>
      <c r="EC7" s="626"/>
    </row>
    <row r="8" spans="2:143" ht="11.25" customHeight="1">
      <c r="B8" s="587" t="s">
        <v>219</v>
      </c>
      <c r="C8" s="588"/>
      <c r="D8" s="588"/>
      <c r="E8" s="588"/>
      <c r="F8" s="588"/>
      <c r="G8" s="588"/>
      <c r="H8" s="588"/>
      <c r="I8" s="588"/>
      <c r="J8" s="588"/>
      <c r="K8" s="588"/>
      <c r="L8" s="588"/>
      <c r="M8" s="588"/>
      <c r="N8" s="588"/>
      <c r="O8" s="588"/>
      <c r="P8" s="588"/>
      <c r="Q8" s="589"/>
      <c r="R8" s="590">
        <v>16566</v>
      </c>
      <c r="S8" s="591"/>
      <c r="T8" s="591"/>
      <c r="U8" s="591"/>
      <c r="V8" s="591"/>
      <c r="W8" s="591"/>
      <c r="X8" s="591"/>
      <c r="Y8" s="592"/>
      <c r="Z8" s="643">
        <v>0.1</v>
      </c>
      <c r="AA8" s="643"/>
      <c r="AB8" s="643"/>
      <c r="AC8" s="643"/>
      <c r="AD8" s="644">
        <v>16566</v>
      </c>
      <c r="AE8" s="644"/>
      <c r="AF8" s="644"/>
      <c r="AG8" s="644"/>
      <c r="AH8" s="644"/>
      <c r="AI8" s="644"/>
      <c r="AJ8" s="644"/>
      <c r="AK8" s="644"/>
      <c r="AL8" s="613">
        <v>0.2</v>
      </c>
      <c r="AM8" s="645"/>
      <c r="AN8" s="645"/>
      <c r="AO8" s="646"/>
      <c r="AP8" s="587" t="s">
        <v>220</v>
      </c>
      <c r="AQ8" s="588"/>
      <c r="AR8" s="588"/>
      <c r="AS8" s="588"/>
      <c r="AT8" s="588"/>
      <c r="AU8" s="588"/>
      <c r="AV8" s="588"/>
      <c r="AW8" s="588"/>
      <c r="AX8" s="588"/>
      <c r="AY8" s="588"/>
      <c r="AZ8" s="588"/>
      <c r="BA8" s="588"/>
      <c r="BB8" s="588"/>
      <c r="BC8" s="588"/>
      <c r="BD8" s="588"/>
      <c r="BE8" s="588"/>
      <c r="BF8" s="589"/>
      <c r="BG8" s="590">
        <v>46101</v>
      </c>
      <c r="BH8" s="591"/>
      <c r="BI8" s="591"/>
      <c r="BJ8" s="591"/>
      <c r="BK8" s="591"/>
      <c r="BL8" s="591"/>
      <c r="BM8" s="591"/>
      <c r="BN8" s="592"/>
      <c r="BO8" s="643">
        <v>1.5</v>
      </c>
      <c r="BP8" s="643"/>
      <c r="BQ8" s="643"/>
      <c r="BR8" s="643"/>
      <c r="BS8" s="596" t="s">
        <v>112</v>
      </c>
      <c r="BT8" s="591"/>
      <c r="BU8" s="591"/>
      <c r="BV8" s="591"/>
      <c r="BW8" s="591"/>
      <c r="BX8" s="591"/>
      <c r="BY8" s="591"/>
      <c r="BZ8" s="591"/>
      <c r="CA8" s="591"/>
      <c r="CB8" s="626"/>
      <c r="CD8" s="627" t="s">
        <v>221</v>
      </c>
      <c r="CE8" s="624"/>
      <c r="CF8" s="624"/>
      <c r="CG8" s="624"/>
      <c r="CH8" s="624"/>
      <c r="CI8" s="624"/>
      <c r="CJ8" s="624"/>
      <c r="CK8" s="624"/>
      <c r="CL8" s="624"/>
      <c r="CM8" s="624"/>
      <c r="CN8" s="624"/>
      <c r="CO8" s="624"/>
      <c r="CP8" s="624"/>
      <c r="CQ8" s="625"/>
      <c r="CR8" s="590">
        <v>5813821</v>
      </c>
      <c r="CS8" s="591"/>
      <c r="CT8" s="591"/>
      <c r="CU8" s="591"/>
      <c r="CV8" s="591"/>
      <c r="CW8" s="591"/>
      <c r="CX8" s="591"/>
      <c r="CY8" s="592"/>
      <c r="CZ8" s="643">
        <v>30.9</v>
      </c>
      <c r="DA8" s="643"/>
      <c r="DB8" s="643"/>
      <c r="DC8" s="643"/>
      <c r="DD8" s="596">
        <v>37915</v>
      </c>
      <c r="DE8" s="591"/>
      <c r="DF8" s="591"/>
      <c r="DG8" s="591"/>
      <c r="DH8" s="591"/>
      <c r="DI8" s="591"/>
      <c r="DJ8" s="591"/>
      <c r="DK8" s="591"/>
      <c r="DL8" s="591"/>
      <c r="DM8" s="591"/>
      <c r="DN8" s="591"/>
      <c r="DO8" s="591"/>
      <c r="DP8" s="592"/>
      <c r="DQ8" s="596">
        <v>2785487</v>
      </c>
      <c r="DR8" s="591"/>
      <c r="DS8" s="591"/>
      <c r="DT8" s="591"/>
      <c r="DU8" s="591"/>
      <c r="DV8" s="591"/>
      <c r="DW8" s="591"/>
      <c r="DX8" s="591"/>
      <c r="DY8" s="591"/>
      <c r="DZ8" s="591"/>
      <c r="EA8" s="591"/>
      <c r="EB8" s="591"/>
      <c r="EC8" s="626"/>
    </row>
    <row r="9" spans="2:143" ht="11.25" customHeight="1">
      <c r="B9" s="587" t="s">
        <v>222</v>
      </c>
      <c r="C9" s="588"/>
      <c r="D9" s="588"/>
      <c r="E9" s="588"/>
      <c r="F9" s="588"/>
      <c r="G9" s="588"/>
      <c r="H9" s="588"/>
      <c r="I9" s="588"/>
      <c r="J9" s="588"/>
      <c r="K9" s="588"/>
      <c r="L9" s="588"/>
      <c r="M9" s="588"/>
      <c r="N9" s="588"/>
      <c r="O9" s="588"/>
      <c r="P9" s="588"/>
      <c r="Q9" s="589"/>
      <c r="R9" s="590">
        <v>8310</v>
      </c>
      <c r="S9" s="591"/>
      <c r="T9" s="591"/>
      <c r="U9" s="591"/>
      <c r="V9" s="591"/>
      <c r="W9" s="591"/>
      <c r="X9" s="591"/>
      <c r="Y9" s="592"/>
      <c r="Z9" s="643">
        <v>0</v>
      </c>
      <c r="AA9" s="643"/>
      <c r="AB9" s="643"/>
      <c r="AC9" s="643"/>
      <c r="AD9" s="644">
        <v>8310</v>
      </c>
      <c r="AE9" s="644"/>
      <c r="AF9" s="644"/>
      <c r="AG9" s="644"/>
      <c r="AH9" s="644"/>
      <c r="AI9" s="644"/>
      <c r="AJ9" s="644"/>
      <c r="AK9" s="644"/>
      <c r="AL9" s="613">
        <v>0.1</v>
      </c>
      <c r="AM9" s="645"/>
      <c r="AN9" s="645"/>
      <c r="AO9" s="646"/>
      <c r="AP9" s="587" t="s">
        <v>223</v>
      </c>
      <c r="AQ9" s="588"/>
      <c r="AR9" s="588"/>
      <c r="AS9" s="588"/>
      <c r="AT9" s="588"/>
      <c r="AU9" s="588"/>
      <c r="AV9" s="588"/>
      <c r="AW9" s="588"/>
      <c r="AX9" s="588"/>
      <c r="AY9" s="588"/>
      <c r="AZ9" s="588"/>
      <c r="BA9" s="588"/>
      <c r="BB9" s="588"/>
      <c r="BC9" s="588"/>
      <c r="BD9" s="588"/>
      <c r="BE9" s="588"/>
      <c r="BF9" s="589"/>
      <c r="BG9" s="590">
        <v>1105848</v>
      </c>
      <c r="BH9" s="591"/>
      <c r="BI9" s="591"/>
      <c r="BJ9" s="591"/>
      <c r="BK9" s="591"/>
      <c r="BL9" s="591"/>
      <c r="BM9" s="591"/>
      <c r="BN9" s="592"/>
      <c r="BO9" s="643">
        <v>35</v>
      </c>
      <c r="BP9" s="643"/>
      <c r="BQ9" s="643"/>
      <c r="BR9" s="643"/>
      <c r="BS9" s="596" t="s">
        <v>112</v>
      </c>
      <c r="BT9" s="591"/>
      <c r="BU9" s="591"/>
      <c r="BV9" s="591"/>
      <c r="BW9" s="591"/>
      <c r="BX9" s="591"/>
      <c r="BY9" s="591"/>
      <c r="BZ9" s="591"/>
      <c r="CA9" s="591"/>
      <c r="CB9" s="626"/>
      <c r="CD9" s="627" t="s">
        <v>224</v>
      </c>
      <c r="CE9" s="624"/>
      <c r="CF9" s="624"/>
      <c r="CG9" s="624"/>
      <c r="CH9" s="624"/>
      <c r="CI9" s="624"/>
      <c r="CJ9" s="624"/>
      <c r="CK9" s="624"/>
      <c r="CL9" s="624"/>
      <c r="CM9" s="624"/>
      <c r="CN9" s="624"/>
      <c r="CO9" s="624"/>
      <c r="CP9" s="624"/>
      <c r="CQ9" s="625"/>
      <c r="CR9" s="590">
        <v>2621561</v>
      </c>
      <c r="CS9" s="591"/>
      <c r="CT9" s="591"/>
      <c r="CU9" s="591"/>
      <c r="CV9" s="591"/>
      <c r="CW9" s="591"/>
      <c r="CX9" s="591"/>
      <c r="CY9" s="592"/>
      <c r="CZ9" s="643">
        <v>13.9</v>
      </c>
      <c r="DA9" s="643"/>
      <c r="DB9" s="643"/>
      <c r="DC9" s="643"/>
      <c r="DD9" s="596">
        <v>77305</v>
      </c>
      <c r="DE9" s="591"/>
      <c r="DF9" s="591"/>
      <c r="DG9" s="591"/>
      <c r="DH9" s="591"/>
      <c r="DI9" s="591"/>
      <c r="DJ9" s="591"/>
      <c r="DK9" s="591"/>
      <c r="DL9" s="591"/>
      <c r="DM9" s="591"/>
      <c r="DN9" s="591"/>
      <c r="DO9" s="591"/>
      <c r="DP9" s="592"/>
      <c r="DQ9" s="596">
        <v>1864947</v>
      </c>
      <c r="DR9" s="591"/>
      <c r="DS9" s="591"/>
      <c r="DT9" s="591"/>
      <c r="DU9" s="591"/>
      <c r="DV9" s="591"/>
      <c r="DW9" s="591"/>
      <c r="DX9" s="591"/>
      <c r="DY9" s="591"/>
      <c r="DZ9" s="591"/>
      <c r="EA9" s="591"/>
      <c r="EB9" s="591"/>
      <c r="EC9" s="626"/>
    </row>
    <row r="10" spans="2:143" ht="11.25" customHeight="1">
      <c r="B10" s="587" t="s">
        <v>225</v>
      </c>
      <c r="C10" s="588"/>
      <c r="D10" s="588"/>
      <c r="E10" s="588"/>
      <c r="F10" s="588"/>
      <c r="G10" s="588"/>
      <c r="H10" s="588"/>
      <c r="I10" s="588"/>
      <c r="J10" s="588"/>
      <c r="K10" s="588"/>
      <c r="L10" s="588"/>
      <c r="M10" s="588"/>
      <c r="N10" s="588"/>
      <c r="O10" s="588"/>
      <c r="P10" s="588"/>
      <c r="Q10" s="589"/>
      <c r="R10" s="590">
        <v>520622</v>
      </c>
      <c r="S10" s="591"/>
      <c r="T10" s="591"/>
      <c r="U10" s="591"/>
      <c r="V10" s="591"/>
      <c r="W10" s="591"/>
      <c r="X10" s="591"/>
      <c r="Y10" s="592"/>
      <c r="Z10" s="643">
        <v>2.7</v>
      </c>
      <c r="AA10" s="643"/>
      <c r="AB10" s="643"/>
      <c r="AC10" s="643"/>
      <c r="AD10" s="644">
        <v>520622</v>
      </c>
      <c r="AE10" s="644"/>
      <c r="AF10" s="644"/>
      <c r="AG10" s="644"/>
      <c r="AH10" s="644"/>
      <c r="AI10" s="644"/>
      <c r="AJ10" s="644"/>
      <c r="AK10" s="644"/>
      <c r="AL10" s="613">
        <v>5.7</v>
      </c>
      <c r="AM10" s="645"/>
      <c r="AN10" s="645"/>
      <c r="AO10" s="646"/>
      <c r="AP10" s="587" t="s">
        <v>226</v>
      </c>
      <c r="AQ10" s="588"/>
      <c r="AR10" s="588"/>
      <c r="AS10" s="588"/>
      <c r="AT10" s="588"/>
      <c r="AU10" s="588"/>
      <c r="AV10" s="588"/>
      <c r="AW10" s="588"/>
      <c r="AX10" s="588"/>
      <c r="AY10" s="588"/>
      <c r="AZ10" s="588"/>
      <c r="BA10" s="588"/>
      <c r="BB10" s="588"/>
      <c r="BC10" s="588"/>
      <c r="BD10" s="588"/>
      <c r="BE10" s="588"/>
      <c r="BF10" s="589"/>
      <c r="BG10" s="590">
        <v>106968</v>
      </c>
      <c r="BH10" s="591"/>
      <c r="BI10" s="591"/>
      <c r="BJ10" s="591"/>
      <c r="BK10" s="591"/>
      <c r="BL10" s="591"/>
      <c r="BM10" s="591"/>
      <c r="BN10" s="592"/>
      <c r="BO10" s="643">
        <v>3.4</v>
      </c>
      <c r="BP10" s="643"/>
      <c r="BQ10" s="643"/>
      <c r="BR10" s="643"/>
      <c r="BS10" s="596" t="s">
        <v>112</v>
      </c>
      <c r="BT10" s="591"/>
      <c r="BU10" s="591"/>
      <c r="BV10" s="591"/>
      <c r="BW10" s="591"/>
      <c r="BX10" s="591"/>
      <c r="BY10" s="591"/>
      <c r="BZ10" s="591"/>
      <c r="CA10" s="591"/>
      <c r="CB10" s="626"/>
      <c r="CD10" s="627" t="s">
        <v>227</v>
      </c>
      <c r="CE10" s="624"/>
      <c r="CF10" s="624"/>
      <c r="CG10" s="624"/>
      <c r="CH10" s="624"/>
      <c r="CI10" s="624"/>
      <c r="CJ10" s="624"/>
      <c r="CK10" s="624"/>
      <c r="CL10" s="624"/>
      <c r="CM10" s="624"/>
      <c r="CN10" s="624"/>
      <c r="CO10" s="624"/>
      <c r="CP10" s="624"/>
      <c r="CQ10" s="625"/>
      <c r="CR10" s="590">
        <v>3901</v>
      </c>
      <c r="CS10" s="591"/>
      <c r="CT10" s="591"/>
      <c r="CU10" s="591"/>
      <c r="CV10" s="591"/>
      <c r="CW10" s="591"/>
      <c r="CX10" s="591"/>
      <c r="CY10" s="592"/>
      <c r="CZ10" s="643">
        <v>0</v>
      </c>
      <c r="DA10" s="643"/>
      <c r="DB10" s="643"/>
      <c r="DC10" s="643"/>
      <c r="DD10" s="596" t="s">
        <v>112</v>
      </c>
      <c r="DE10" s="591"/>
      <c r="DF10" s="591"/>
      <c r="DG10" s="591"/>
      <c r="DH10" s="591"/>
      <c r="DI10" s="591"/>
      <c r="DJ10" s="591"/>
      <c r="DK10" s="591"/>
      <c r="DL10" s="591"/>
      <c r="DM10" s="591"/>
      <c r="DN10" s="591"/>
      <c r="DO10" s="591"/>
      <c r="DP10" s="592"/>
      <c r="DQ10" s="596">
        <v>901</v>
      </c>
      <c r="DR10" s="591"/>
      <c r="DS10" s="591"/>
      <c r="DT10" s="591"/>
      <c r="DU10" s="591"/>
      <c r="DV10" s="591"/>
      <c r="DW10" s="591"/>
      <c r="DX10" s="591"/>
      <c r="DY10" s="591"/>
      <c r="DZ10" s="591"/>
      <c r="EA10" s="591"/>
      <c r="EB10" s="591"/>
      <c r="EC10" s="626"/>
    </row>
    <row r="11" spans="2:143" ht="11.25" customHeight="1">
      <c r="B11" s="587" t="s">
        <v>228</v>
      </c>
      <c r="C11" s="588"/>
      <c r="D11" s="588"/>
      <c r="E11" s="588"/>
      <c r="F11" s="588"/>
      <c r="G11" s="588"/>
      <c r="H11" s="588"/>
      <c r="I11" s="588"/>
      <c r="J11" s="588"/>
      <c r="K11" s="588"/>
      <c r="L11" s="588"/>
      <c r="M11" s="588"/>
      <c r="N11" s="588"/>
      <c r="O11" s="588"/>
      <c r="P11" s="588"/>
      <c r="Q11" s="589"/>
      <c r="R11" s="590" t="s">
        <v>112</v>
      </c>
      <c r="S11" s="591"/>
      <c r="T11" s="591"/>
      <c r="U11" s="591"/>
      <c r="V11" s="591"/>
      <c r="W11" s="591"/>
      <c r="X11" s="591"/>
      <c r="Y11" s="592"/>
      <c r="Z11" s="643" t="s">
        <v>112</v>
      </c>
      <c r="AA11" s="643"/>
      <c r="AB11" s="643"/>
      <c r="AC11" s="643"/>
      <c r="AD11" s="644" t="s">
        <v>112</v>
      </c>
      <c r="AE11" s="644"/>
      <c r="AF11" s="644"/>
      <c r="AG11" s="644"/>
      <c r="AH11" s="644"/>
      <c r="AI11" s="644"/>
      <c r="AJ11" s="644"/>
      <c r="AK11" s="644"/>
      <c r="AL11" s="613" t="s">
        <v>112</v>
      </c>
      <c r="AM11" s="645"/>
      <c r="AN11" s="645"/>
      <c r="AO11" s="646"/>
      <c r="AP11" s="587" t="s">
        <v>229</v>
      </c>
      <c r="AQ11" s="588"/>
      <c r="AR11" s="588"/>
      <c r="AS11" s="588"/>
      <c r="AT11" s="588"/>
      <c r="AU11" s="588"/>
      <c r="AV11" s="588"/>
      <c r="AW11" s="588"/>
      <c r="AX11" s="588"/>
      <c r="AY11" s="588"/>
      <c r="AZ11" s="588"/>
      <c r="BA11" s="588"/>
      <c r="BB11" s="588"/>
      <c r="BC11" s="588"/>
      <c r="BD11" s="588"/>
      <c r="BE11" s="588"/>
      <c r="BF11" s="589"/>
      <c r="BG11" s="590">
        <v>122221</v>
      </c>
      <c r="BH11" s="591"/>
      <c r="BI11" s="591"/>
      <c r="BJ11" s="591"/>
      <c r="BK11" s="591"/>
      <c r="BL11" s="591"/>
      <c r="BM11" s="591"/>
      <c r="BN11" s="592"/>
      <c r="BO11" s="643">
        <v>3.9</v>
      </c>
      <c r="BP11" s="643"/>
      <c r="BQ11" s="643"/>
      <c r="BR11" s="643"/>
      <c r="BS11" s="596">
        <v>21879</v>
      </c>
      <c r="BT11" s="591"/>
      <c r="BU11" s="591"/>
      <c r="BV11" s="591"/>
      <c r="BW11" s="591"/>
      <c r="BX11" s="591"/>
      <c r="BY11" s="591"/>
      <c r="BZ11" s="591"/>
      <c r="CA11" s="591"/>
      <c r="CB11" s="626"/>
      <c r="CD11" s="627" t="s">
        <v>230</v>
      </c>
      <c r="CE11" s="624"/>
      <c r="CF11" s="624"/>
      <c r="CG11" s="624"/>
      <c r="CH11" s="624"/>
      <c r="CI11" s="624"/>
      <c r="CJ11" s="624"/>
      <c r="CK11" s="624"/>
      <c r="CL11" s="624"/>
      <c r="CM11" s="624"/>
      <c r="CN11" s="624"/>
      <c r="CO11" s="624"/>
      <c r="CP11" s="624"/>
      <c r="CQ11" s="625"/>
      <c r="CR11" s="590">
        <v>289491</v>
      </c>
      <c r="CS11" s="591"/>
      <c r="CT11" s="591"/>
      <c r="CU11" s="591"/>
      <c r="CV11" s="591"/>
      <c r="CW11" s="591"/>
      <c r="CX11" s="591"/>
      <c r="CY11" s="592"/>
      <c r="CZ11" s="643">
        <v>1.5</v>
      </c>
      <c r="DA11" s="643"/>
      <c r="DB11" s="643"/>
      <c r="DC11" s="643"/>
      <c r="DD11" s="596">
        <v>123131</v>
      </c>
      <c r="DE11" s="591"/>
      <c r="DF11" s="591"/>
      <c r="DG11" s="591"/>
      <c r="DH11" s="591"/>
      <c r="DI11" s="591"/>
      <c r="DJ11" s="591"/>
      <c r="DK11" s="591"/>
      <c r="DL11" s="591"/>
      <c r="DM11" s="591"/>
      <c r="DN11" s="591"/>
      <c r="DO11" s="591"/>
      <c r="DP11" s="592"/>
      <c r="DQ11" s="596">
        <v>163524</v>
      </c>
      <c r="DR11" s="591"/>
      <c r="DS11" s="591"/>
      <c r="DT11" s="591"/>
      <c r="DU11" s="591"/>
      <c r="DV11" s="591"/>
      <c r="DW11" s="591"/>
      <c r="DX11" s="591"/>
      <c r="DY11" s="591"/>
      <c r="DZ11" s="591"/>
      <c r="EA11" s="591"/>
      <c r="EB11" s="591"/>
      <c r="EC11" s="626"/>
    </row>
    <row r="12" spans="2:143" ht="11.25" customHeight="1">
      <c r="B12" s="587" t="s">
        <v>231</v>
      </c>
      <c r="C12" s="588"/>
      <c r="D12" s="588"/>
      <c r="E12" s="588"/>
      <c r="F12" s="588"/>
      <c r="G12" s="588"/>
      <c r="H12" s="588"/>
      <c r="I12" s="588"/>
      <c r="J12" s="588"/>
      <c r="K12" s="588"/>
      <c r="L12" s="588"/>
      <c r="M12" s="588"/>
      <c r="N12" s="588"/>
      <c r="O12" s="588"/>
      <c r="P12" s="588"/>
      <c r="Q12" s="589"/>
      <c r="R12" s="590" t="s">
        <v>112</v>
      </c>
      <c r="S12" s="591"/>
      <c r="T12" s="591"/>
      <c r="U12" s="591"/>
      <c r="V12" s="591"/>
      <c r="W12" s="591"/>
      <c r="X12" s="591"/>
      <c r="Y12" s="592"/>
      <c r="Z12" s="643" t="s">
        <v>112</v>
      </c>
      <c r="AA12" s="643"/>
      <c r="AB12" s="643"/>
      <c r="AC12" s="643"/>
      <c r="AD12" s="644" t="s">
        <v>112</v>
      </c>
      <c r="AE12" s="644"/>
      <c r="AF12" s="644"/>
      <c r="AG12" s="644"/>
      <c r="AH12" s="644"/>
      <c r="AI12" s="644"/>
      <c r="AJ12" s="644"/>
      <c r="AK12" s="644"/>
      <c r="AL12" s="613" t="s">
        <v>112</v>
      </c>
      <c r="AM12" s="645"/>
      <c r="AN12" s="645"/>
      <c r="AO12" s="646"/>
      <c r="AP12" s="587" t="s">
        <v>232</v>
      </c>
      <c r="AQ12" s="588"/>
      <c r="AR12" s="588"/>
      <c r="AS12" s="588"/>
      <c r="AT12" s="588"/>
      <c r="AU12" s="588"/>
      <c r="AV12" s="588"/>
      <c r="AW12" s="588"/>
      <c r="AX12" s="588"/>
      <c r="AY12" s="588"/>
      <c r="AZ12" s="588"/>
      <c r="BA12" s="588"/>
      <c r="BB12" s="588"/>
      <c r="BC12" s="588"/>
      <c r="BD12" s="588"/>
      <c r="BE12" s="588"/>
      <c r="BF12" s="589"/>
      <c r="BG12" s="590">
        <v>1450530</v>
      </c>
      <c r="BH12" s="591"/>
      <c r="BI12" s="591"/>
      <c r="BJ12" s="591"/>
      <c r="BK12" s="591"/>
      <c r="BL12" s="591"/>
      <c r="BM12" s="591"/>
      <c r="BN12" s="592"/>
      <c r="BO12" s="643">
        <v>46</v>
      </c>
      <c r="BP12" s="643"/>
      <c r="BQ12" s="643"/>
      <c r="BR12" s="643"/>
      <c r="BS12" s="596">
        <v>107906</v>
      </c>
      <c r="BT12" s="591"/>
      <c r="BU12" s="591"/>
      <c r="BV12" s="591"/>
      <c r="BW12" s="591"/>
      <c r="BX12" s="591"/>
      <c r="BY12" s="591"/>
      <c r="BZ12" s="591"/>
      <c r="CA12" s="591"/>
      <c r="CB12" s="626"/>
      <c r="CD12" s="627" t="s">
        <v>233</v>
      </c>
      <c r="CE12" s="624"/>
      <c r="CF12" s="624"/>
      <c r="CG12" s="624"/>
      <c r="CH12" s="624"/>
      <c r="CI12" s="624"/>
      <c r="CJ12" s="624"/>
      <c r="CK12" s="624"/>
      <c r="CL12" s="624"/>
      <c r="CM12" s="624"/>
      <c r="CN12" s="624"/>
      <c r="CO12" s="624"/>
      <c r="CP12" s="624"/>
      <c r="CQ12" s="625"/>
      <c r="CR12" s="590">
        <v>383530</v>
      </c>
      <c r="CS12" s="591"/>
      <c r="CT12" s="591"/>
      <c r="CU12" s="591"/>
      <c r="CV12" s="591"/>
      <c r="CW12" s="591"/>
      <c r="CX12" s="591"/>
      <c r="CY12" s="592"/>
      <c r="CZ12" s="643">
        <v>2</v>
      </c>
      <c r="DA12" s="643"/>
      <c r="DB12" s="643"/>
      <c r="DC12" s="643"/>
      <c r="DD12" s="596">
        <v>23148</v>
      </c>
      <c r="DE12" s="591"/>
      <c r="DF12" s="591"/>
      <c r="DG12" s="591"/>
      <c r="DH12" s="591"/>
      <c r="DI12" s="591"/>
      <c r="DJ12" s="591"/>
      <c r="DK12" s="591"/>
      <c r="DL12" s="591"/>
      <c r="DM12" s="591"/>
      <c r="DN12" s="591"/>
      <c r="DO12" s="591"/>
      <c r="DP12" s="592"/>
      <c r="DQ12" s="596">
        <v>295586</v>
      </c>
      <c r="DR12" s="591"/>
      <c r="DS12" s="591"/>
      <c r="DT12" s="591"/>
      <c r="DU12" s="591"/>
      <c r="DV12" s="591"/>
      <c r="DW12" s="591"/>
      <c r="DX12" s="591"/>
      <c r="DY12" s="591"/>
      <c r="DZ12" s="591"/>
      <c r="EA12" s="591"/>
      <c r="EB12" s="591"/>
      <c r="EC12" s="626"/>
    </row>
    <row r="13" spans="2:143" ht="11.25" customHeight="1">
      <c r="B13" s="587" t="s">
        <v>234</v>
      </c>
      <c r="C13" s="588"/>
      <c r="D13" s="588"/>
      <c r="E13" s="588"/>
      <c r="F13" s="588"/>
      <c r="G13" s="588"/>
      <c r="H13" s="588"/>
      <c r="I13" s="588"/>
      <c r="J13" s="588"/>
      <c r="K13" s="588"/>
      <c r="L13" s="588"/>
      <c r="M13" s="588"/>
      <c r="N13" s="588"/>
      <c r="O13" s="588"/>
      <c r="P13" s="588"/>
      <c r="Q13" s="589"/>
      <c r="R13" s="590">
        <v>18360</v>
      </c>
      <c r="S13" s="591"/>
      <c r="T13" s="591"/>
      <c r="U13" s="591"/>
      <c r="V13" s="591"/>
      <c r="W13" s="591"/>
      <c r="X13" s="591"/>
      <c r="Y13" s="592"/>
      <c r="Z13" s="643">
        <v>0.1</v>
      </c>
      <c r="AA13" s="643"/>
      <c r="AB13" s="643"/>
      <c r="AC13" s="643"/>
      <c r="AD13" s="644">
        <v>18360</v>
      </c>
      <c r="AE13" s="644"/>
      <c r="AF13" s="644"/>
      <c r="AG13" s="644"/>
      <c r="AH13" s="644"/>
      <c r="AI13" s="644"/>
      <c r="AJ13" s="644"/>
      <c r="AK13" s="644"/>
      <c r="AL13" s="613">
        <v>0.2</v>
      </c>
      <c r="AM13" s="645"/>
      <c r="AN13" s="645"/>
      <c r="AO13" s="646"/>
      <c r="AP13" s="587" t="s">
        <v>235</v>
      </c>
      <c r="AQ13" s="588"/>
      <c r="AR13" s="588"/>
      <c r="AS13" s="588"/>
      <c r="AT13" s="588"/>
      <c r="AU13" s="588"/>
      <c r="AV13" s="588"/>
      <c r="AW13" s="588"/>
      <c r="AX13" s="588"/>
      <c r="AY13" s="588"/>
      <c r="AZ13" s="588"/>
      <c r="BA13" s="588"/>
      <c r="BB13" s="588"/>
      <c r="BC13" s="588"/>
      <c r="BD13" s="588"/>
      <c r="BE13" s="588"/>
      <c r="BF13" s="589"/>
      <c r="BG13" s="590">
        <v>1432874</v>
      </c>
      <c r="BH13" s="591"/>
      <c r="BI13" s="591"/>
      <c r="BJ13" s="591"/>
      <c r="BK13" s="591"/>
      <c r="BL13" s="591"/>
      <c r="BM13" s="591"/>
      <c r="BN13" s="592"/>
      <c r="BO13" s="643">
        <v>45.4</v>
      </c>
      <c r="BP13" s="643"/>
      <c r="BQ13" s="643"/>
      <c r="BR13" s="643"/>
      <c r="BS13" s="596">
        <v>107906</v>
      </c>
      <c r="BT13" s="591"/>
      <c r="BU13" s="591"/>
      <c r="BV13" s="591"/>
      <c r="BW13" s="591"/>
      <c r="BX13" s="591"/>
      <c r="BY13" s="591"/>
      <c r="BZ13" s="591"/>
      <c r="CA13" s="591"/>
      <c r="CB13" s="626"/>
      <c r="CD13" s="627" t="s">
        <v>236</v>
      </c>
      <c r="CE13" s="624"/>
      <c r="CF13" s="624"/>
      <c r="CG13" s="624"/>
      <c r="CH13" s="624"/>
      <c r="CI13" s="624"/>
      <c r="CJ13" s="624"/>
      <c r="CK13" s="624"/>
      <c r="CL13" s="624"/>
      <c r="CM13" s="624"/>
      <c r="CN13" s="624"/>
      <c r="CO13" s="624"/>
      <c r="CP13" s="624"/>
      <c r="CQ13" s="625"/>
      <c r="CR13" s="590">
        <v>761458</v>
      </c>
      <c r="CS13" s="591"/>
      <c r="CT13" s="591"/>
      <c r="CU13" s="591"/>
      <c r="CV13" s="591"/>
      <c r="CW13" s="591"/>
      <c r="CX13" s="591"/>
      <c r="CY13" s="592"/>
      <c r="CZ13" s="643">
        <v>4</v>
      </c>
      <c r="DA13" s="643"/>
      <c r="DB13" s="643"/>
      <c r="DC13" s="643"/>
      <c r="DD13" s="596">
        <v>373036</v>
      </c>
      <c r="DE13" s="591"/>
      <c r="DF13" s="591"/>
      <c r="DG13" s="591"/>
      <c r="DH13" s="591"/>
      <c r="DI13" s="591"/>
      <c r="DJ13" s="591"/>
      <c r="DK13" s="591"/>
      <c r="DL13" s="591"/>
      <c r="DM13" s="591"/>
      <c r="DN13" s="591"/>
      <c r="DO13" s="591"/>
      <c r="DP13" s="592"/>
      <c r="DQ13" s="596">
        <v>317664</v>
      </c>
      <c r="DR13" s="591"/>
      <c r="DS13" s="591"/>
      <c r="DT13" s="591"/>
      <c r="DU13" s="591"/>
      <c r="DV13" s="591"/>
      <c r="DW13" s="591"/>
      <c r="DX13" s="591"/>
      <c r="DY13" s="591"/>
      <c r="DZ13" s="591"/>
      <c r="EA13" s="591"/>
      <c r="EB13" s="591"/>
      <c r="EC13" s="626"/>
    </row>
    <row r="14" spans="2:143" ht="11.25" customHeight="1">
      <c r="B14" s="587" t="s">
        <v>237</v>
      </c>
      <c r="C14" s="588"/>
      <c r="D14" s="588"/>
      <c r="E14" s="588"/>
      <c r="F14" s="588"/>
      <c r="G14" s="588"/>
      <c r="H14" s="588"/>
      <c r="I14" s="588"/>
      <c r="J14" s="588"/>
      <c r="K14" s="588"/>
      <c r="L14" s="588"/>
      <c r="M14" s="588"/>
      <c r="N14" s="588"/>
      <c r="O14" s="588"/>
      <c r="P14" s="588"/>
      <c r="Q14" s="589"/>
      <c r="R14" s="590" t="s">
        <v>112</v>
      </c>
      <c r="S14" s="591"/>
      <c r="T14" s="591"/>
      <c r="U14" s="591"/>
      <c r="V14" s="591"/>
      <c r="W14" s="591"/>
      <c r="X14" s="591"/>
      <c r="Y14" s="592"/>
      <c r="Z14" s="643" t="s">
        <v>112</v>
      </c>
      <c r="AA14" s="643"/>
      <c r="AB14" s="643"/>
      <c r="AC14" s="643"/>
      <c r="AD14" s="644" t="s">
        <v>112</v>
      </c>
      <c r="AE14" s="644"/>
      <c r="AF14" s="644"/>
      <c r="AG14" s="644"/>
      <c r="AH14" s="644"/>
      <c r="AI14" s="644"/>
      <c r="AJ14" s="644"/>
      <c r="AK14" s="644"/>
      <c r="AL14" s="613" t="s">
        <v>112</v>
      </c>
      <c r="AM14" s="645"/>
      <c r="AN14" s="645"/>
      <c r="AO14" s="646"/>
      <c r="AP14" s="587" t="s">
        <v>238</v>
      </c>
      <c r="AQ14" s="588"/>
      <c r="AR14" s="588"/>
      <c r="AS14" s="588"/>
      <c r="AT14" s="588"/>
      <c r="AU14" s="588"/>
      <c r="AV14" s="588"/>
      <c r="AW14" s="588"/>
      <c r="AX14" s="588"/>
      <c r="AY14" s="588"/>
      <c r="AZ14" s="588"/>
      <c r="BA14" s="588"/>
      <c r="BB14" s="588"/>
      <c r="BC14" s="588"/>
      <c r="BD14" s="588"/>
      <c r="BE14" s="588"/>
      <c r="BF14" s="589"/>
      <c r="BG14" s="590">
        <v>87695</v>
      </c>
      <c r="BH14" s="591"/>
      <c r="BI14" s="591"/>
      <c r="BJ14" s="591"/>
      <c r="BK14" s="591"/>
      <c r="BL14" s="591"/>
      <c r="BM14" s="591"/>
      <c r="BN14" s="592"/>
      <c r="BO14" s="643">
        <v>2.8</v>
      </c>
      <c r="BP14" s="643"/>
      <c r="BQ14" s="643"/>
      <c r="BR14" s="643"/>
      <c r="BS14" s="596" t="s">
        <v>112</v>
      </c>
      <c r="BT14" s="591"/>
      <c r="BU14" s="591"/>
      <c r="BV14" s="591"/>
      <c r="BW14" s="591"/>
      <c r="BX14" s="591"/>
      <c r="BY14" s="591"/>
      <c r="BZ14" s="591"/>
      <c r="CA14" s="591"/>
      <c r="CB14" s="626"/>
      <c r="CD14" s="627" t="s">
        <v>239</v>
      </c>
      <c r="CE14" s="624"/>
      <c r="CF14" s="624"/>
      <c r="CG14" s="624"/>
      <c r="CH14" s="624"/>
      <c r="CI14" s="624"/>
      <c r="CJ14" s="624"/>
      <c r="CK14" s="624"/>
      <c r="CL14" s="624"/>
      <c r="CM14" s="624"/>
      <c r="CN14" s="624"/>
      <c r="CO14" s="624"/>
      <c r="CP14" s="624"/>
      <c r="CQ14" s="625"/>
      <c r="CR14" s="590">
        <v>598716</v>
      </c>
      <c r="CS14" s="591"/>
      <c r="CT14" s="591"/>
      <c r="CU14" s="591"/>
      <c r="CV14" s="591"/>
      <c r="CW14" s="591"/>
      <c r="CX14" s="591"/>
      <c r="CY14" s="592"/>
      <c r="CZ14" s="643">
        <v>3.2</v>
      </c>
      <c r="DA14" s="643"/>
      <c r="DB14" s="643"/>
      <c r="DC14" s="643"/>
      <c r="DD14" s="596">
        <v>63124</v>
      </c>
      <c r="DE14" s="591"/>
      <c r="DF14" s="591"/>
      <c r="DG14" s="591"/>
      <c r="DH14" s="591"/>
      <c r="DI14" s="591"/>
      <c r="DJ14" s="591"/>
      <c r="DK14" s="591"/>
      <c r="DL14" s="591"/>
      <c r="DM14" s="591"/>
      <c r="DN14" s="591"/>
      <c r="DO14" s="591"/>
      <c r="DP14" s="592"/>
      <c r="DQ14" s="596">
        <v>506002</v>
      </c>
      <c r="DR14" s="591"/>
      <c r="DS14" s="591"/>
      <c r="DT14" s="591"/>
      <c r="DU14" s="591"/>
      <c r="DV14" s="591"/>
      <c r="DW14" s="591"/>
      <c r="DX14" s="591"/>
      <c r="DY14" s="591"/>
      <c r="DZ14" s="591"/>
      <c r="EA14" s="591"/>
      <c r="EB14" s="591"/>
      <c r="EC14" s="626"/>
    </row>
    <row r="15" spans="2:143" ht="11.25" customHeight="1">
      <c r="B15" s="587" t="s">
        <v>240</v>
      </c>
      <c r="C15" s="588"/>
      <c r="D15" s="588"/>
      <c r="E15" s="588"/>
      <c r="F15" s="588"/>
      <c r="G15" s="588"/>
      <c r="H15" s="588"/>
      <c r="I15" s="588"/>
      <c r="J15" s="588"/>
      <c r="K15" s="588"/>
      <c r="L15" s="588"/>
      <c r="M15" s="588"/>
      <c r="N15" s="588"/>
      <c r="O15" s="588"/>
      <c r="P15" s="588"/>
      <c r="Q15" s="589"/>
      <c r="R15" s="590">
        <v>10024</v>
      </c>
      <c r="S15" s="591"/>
      <c r="T15" s="591"/>
      <c r="U15" s="591"/>
      <c r="V15" s="591"/>
      <c r="W15" s="591"/>
      <c r="X15" s="591"/>
      <c r="Y15" s="592"/>
      <c r="Z15" s="643">
        <v>0.1</v>
      </c>
      <c r="AA15" s="643"/>
      <c r="AB15" s="643"/>
      <c r="AC15" s="643"/>
      <c r="AD15" s="644">
        <v>10024</v>
      </c>
      <c r="AE15" s="644"/>
      <c r="AF15" s="644"/>
      <c r="AG15" s="644"/>
      <c r="AH15" s="644"/>
      <c r="AI15" s="644"/>
      <c r="AJ15" s="644"/>
      <c r="AK15" s="644"/>
      <c r="AL15" s="613">
        <v>0.1</v>
      </c>
      <c r="AM15" s="645"/>
      <c r="AN15" s="645"/>
      <c r="AO15" s="646"/>
      <c r="AP15" s="587" t="s">
        <v>241</v>
      </c>
      <c r="AQ15" s="588"/>
      <c r="AR15" s="588"/>
      <c r="AS15" s="588"/>
      <c r="AT15" s="588"/>
      <c r="AU15" s="588"/>
      <c r="AV15" s="588"/>
      <c r="AW15" s="588"/>
      <c r="AX15" s="588"/>
      <c r="AY15" s="588"/>
      <c r="AZ15" s="588"/>
      <c r="BA15" s="588"/>
      <c r="BB15" s="588"/>
      <c r="BC15" s="588"/>
      <c r="BD15" s="588"/>
      <c r="BE15" s="588"/>
      <c r="BF15" s="589"/>
      <c r="BG15" s="590">
        <v>231382</v>
      </c>
      <c r="BH15" s="591"/>
      <c r="BI15" s="591"/>
      <c r="BJ15" s="591"/>
      <c r="BK15" s="591"/>
      <c r="BL15" s="591"/>
      <c r="BM15" s="591"/>
      <c r="BN15" s="592"/>
      <c r="BO15" s="643">
        <v>7.3</v>
      </c>
      <c r="BP15" s="643"/>
      <c r="BQ15" s="643"/>
      <c r="BR15" s="643"/>
      <c r="BS15" s="596" t="s">
        <v>112</v>
      </c>
      <c r="BT15" s="591"/>
      <c r="BU15" s="591"/>
      <c r="BV15" s="591"/>
      <c r="BW15" s="591"/>
      <c r="BX15" s="591"/>
      <c r="BY15" s="591"/>
      <c r="BZ15" s="591"/>
      <c r="CA15" s="591"/>
      <c r="CB15" s="626"/>
      <c r="CD15" s="627" t="s">
        <v>242</v>
      </c>
      <c r="CE15" s="624"/>
      <c r="CF15" s="624"/>
      <c r="CG15" s="624"/>
      <c r="CH15" s="624"/>
      <c r="CI15" s="624"/>
      <c r="CJ15" s="624"/>
      <c r="CK15" s="624"/>
      <c r="CL15" s="624"/>
      <c r="CM15" s="624"/>
      <c r="CN15" s="624"/>
      <c r="CO15" s="624"/>
      <c r="CP15" s="624"/>
      <c r="CQ15" s="625"/>
      <c r="CR15" s="590">
        <v>1433894</v>
      </c>
      <c r="CS15" s="591"/>
      <c r="CT15" s="591"/>
      <c r="CU15" s="591"/>
      <c r="CV15" s="591"/>
      <c r="CW15" s="591"/>
      <c r="CX15" s="591"/>
      <c r="CY15" s="592"/>
      <c r="CZ15" s="643">
        <v>7.6</v>
      </c>
      <c r="DA15" s="643"/>
      <c r="DB15" s="643"/>
      <c r="DC15" s="643"/>
      <c r="DD15" s="596">
        <v>417566</v>
      </c>
      <c r="DE15" s="591"/>
      <c r="DF15" s="591"/>
      <c r="DG15" s="591"/>
      <c r="DH15" s="591"/>
      <c r="DI15" s="591"/>
      <c r="DJ15" s="591"/>
      <c r="DK15" s="591"/>
      <c r="DL15" s="591"/>
      <c r="DM15" s="591"/>
      <c r="DN15" s="591"/>
      <c r="DO15" s="591"/>
      <c r="DP15" s="592"/>
      <c r="DQ15" s="596">
        <v>854902</v>
      </c>
      <c r="DR15" s="591"/>
      <c r="DS15" s="591"/>
      <c r="DT15" s="591"/>
      <c r="DU15" s="591"/>
      <c r="DV15" s="591"/>
      <c r="DW15" s="591"/>
      <c r="DX15" s="591"/>
      <c r="DY15" s="591"/>
      <c r="DZ15" s="591"/>
      <c r="EA15" s="591"/>
      <c r="EB15" s="591"/>
      <c r="EC15" s="626"/>
    </row>
    <row r="16" spans="2:143" ht="11.25" customHeight="1">
      <c r="B16" s="587" t="s">
        <v>243</v>
      </c>
      <c r="C16" s="588"/>
      <c r="D16" s="588"/>
      <c r="E16" s="588"/>
      <c r="F16" s="588"/>
      <c r="G16" s="588"/>
      <c r="H16" s="588"/>
      <c r="I16" s="588"/>
      <c r="J16" s="588"/>
      <c r="K16" s="588"/>
      <c r="L16" s="588"/>
      <c r="M16" s="588"/>
      <c r="N16" s="588"/>
      <c r="O16" s="588"/>
      <c r="P16" s="588"/>
      <c r="Q16" s="589"/>
      <c r="R16" s="590">
        <v>6398731</v>
      </c>
      <c r="S16" s="591"/>
      <c r="T16" s="591"/>
      <c r="U16" s="591"/>
      <c r="V16" s="591"/>
      <c r="W16" s="591"/>
      <c r="X16" s="591"/>
      <c r="Y16" s="592"/>
      <c r="Z16" s="643">
        <v>32.700000000000003</v>
      </c>
      <c r="AA16" s="643"/>
      <c r="AB16" s="643"/>
      <c r="AC16" s="643"/>
      <c r="AD16" s="644">
        <v>5231546</v>
      </c>
      <c r="AE16" s="644"/>
      <c r="AF16" s="644"/>
      <c r="AG16" s="644"/>
      <c r="AH16" s="644"/>
      <c r="AI16" s="644"/>
      <c r="AJ16" s="644"/>
      <c r="AK16" s="644"/>
      <c r="AL16" s="613">
        <v>57.4</v>
      </c>
      <c r="AM16" s="645"/>
      <c r="AN16" s="645"/>
      <c r="AO16" s="646"/>
      <c r="AP16" s="587" t="s">
        <v>244</v>
      </c>
      <c r="AQ16" s="588"/>
      <c r="AR16" s="588"/>
      <c r="AS16" s="588"/>
      <c r="AT16" s="588"/>
      <c r="AU16" s="588"/>
      <c r="AV16" s="588"/>
      <c r="AW16" s="588"/>
      <c r="AX16" s="588"/>
      <c r="AY16" s="588"/>
      <c r="AZ16" s="588"/>
      <c r="BA16" s="588"/>
      <c r="BB16" s="588"/>
      <c r="BC16" s="588"/>
      <c r="BD16" s="588"/>
      <c r="BE16" s="588"/>
      <c r="BF16" s="589"/>
      <c r="BG16" s="590" t="s">
        <v>112</v>
      </c>
      <c r="BH16" s="591"/>
      <c r="BI16" s="591"/>
      <c r="BJ16" s="591"/>
      <c r="BK16" s="591"/>
      <c r="BL16" s="591"/>
      <c r="BM16" s="591"/>
      <c r="BN16" s="592"/>
      <c r="BO16" s="643" t="s">
        <v>112</v>
      </c>
      <c r="BP16" s="643"/>
      <c r="BQ16" s="643"/>
      <c r="BR16" s="643"/>
      <c r="BS16" s="596" t="s">
        <v>112</v>
      </c>
      <c r="BT16" s="591"/>
      <c r="BU16" s="591"/>
      <c r="BV16" s="591"/>
      <c r="BW16" s="591"/>
      <c r="BX16" s="591"/>
      <c r="BY16" s="591"/>
      <c r="BZ16" s="591"/>
      <c r="CA16" s="591"/>
      <c r="CB16" s="626"/>
      <c r="CD16" s="627" t="s">
        <v>245</v>
      </c>
      <c r="CE16" s="624"/>
      <c r="CF16" s="624"/>
      <c r="CG16" s="624"/>
      <c r="CH16" s="624"/>
      <c r="CI16" s="624"/>
      <c r="CJ16" s="624"/>
      <c r="CK16" s="624"/>
      <c r="CL16" s="624"/>
      <c r="CM16" s="624"/>
      <c r="CN16" s="624"/>
      <c r="CO16" s="624"/>
      <c r="CP16" s="624"/>
      <c r="CQ16" s="625"/>
      <c r="CR16" s="590">
        <v>13418</v>
      </c>
      <c r="CS16" s="591"/>
      <c r="CT16" s="591"/>
      <c r="CU16" s="591"/>
      <c r="CV16" s="591"/>
      <c r="CW16" s="591"/>
      <c r="CX16" s="591"/>
      <c r="CY16" s="592"/>
      <c r="CZ16" s="643">
        <v>0.1</v>
      </c>
      <c r="DA16" s="643"/>
      <c r="DB16" s="643"/>
      <c r="DC16" s="643"/>
      <c r="DD16" s="596" t="s">
        <v>112</v>
      </c>
      <c r="DE16" s="591"/>
      <c r="DF16" s="591"/>
      <c r="DG16" s="591"/>
      <c r="DH16" s="591"/>
      <c r="DI16" s="591"/>
      <c r="DJ16" s="591"/>
      <c r="DK16" s="591"/>
      <c r="DL16" s="591"/>
      <c r="DM16" s="591"/>
      <c r="DN16" s="591"/>
      <c r="DO16" s="591"/>
      <c r="DP16" s="592"/>
      <c r="DQ16" s="596">
        <v>142</v>
      </c>
      <c r="DR16" s="591"/>
      <c r="DS16" s="591"/>
      <c r="DT16" s="591"/>
      <c r="DU16" s="591"/>
      <c r="DV16" s="591"/>
      <c r="DW16" s="591"/>
      <c r="DX16" s="591"/>
      <c r="DY16" s="591"/>
      <c r="DZ16" s="591"/>
      <c r="EA16" s="591"/>
      <c r="EB16" s="591"/>
      <c r="EC16" s="626"/>
    </row>
    <row r="17" spans="2:133" ht="11.25" customHeight="1">
      <c r="B17" s="587" t="s">
        <v>246</v>
      </c>
      <c r="C17" s="588"/>
      <c r="D17" s="588"/>
      <c r="E17" s="588"/>
      <c r="F17" s="588"/>
      <c r="G17" s="588"/>
      <c r="H17" s="588"/>
      <c r="I17" s="588"/>
      <c r="J17" s="588"/>
      <c r="K17" s="588"/>
      <c r="L17" s="588"/>
      <c r="M17" s="588"/>
      <c r="N17" s="588"/>
      <c r="O17" s="588"/>
      <c r="P17" s="588"/>
      <c r="Q17" s="589"/>
      <c r="R17" s="590">
        <v>5231546</v>
      </c>
      <c r="S17" s="591"/>
      <c r="T17" s="591"/>
      <c r="U17" s="591"/>
      <c r="V17" s="591"/>
      <c r="W17" s="591"/>
      <c r="X17" s="591"/>
      <c r="Y17" s="592"/>
      <c r="Z17" s="643">
        <v>26.8</v>
      </c>
      <c r="AA17" s="643"/>
      <c r="AB17" s="643"/>
      <c r="AC17" s="643"/>
      <c r="AD17" s="644">
        <v>5231546</v>
      </c>
      <c r="AE17" s="644"/>
      <c r="AF17" s="644"/>
      <c r="AG17" s="644"/>
      <c r="AH17" s="644"/>
      <c r="AI17" s="644"/>
      <c r="AJ17" s="644"/>
      <c r="AK17" s="644"/>
      <c r="AL17" s="613">
        <v>57.4</v>
      </c>
      <c r="AM17" s="645"/>
      <c r="AN17" s="645"/>
      <c r="AO17" s="646"/>
      <c r="AP17" s="587" t="s">
        <v>247</v>
      </c>
      <c r="AQ17" s="588"/>
      <c r="AR17" s="588"/>
      <c r="AS17" s="588"/>
      <c r="AT17" s="588"/>
      <c r="AU17" s="588"/>
      <c r="AV17" s="588"/>
      <c r="AW17" s="588"/>
      <c r="AX17" s="588"/>
      <c r="AY17" s="588"/>
      <c r="AZ17" s="588"/>
      <c r="BA17" s="588"/>
      <c r="BB17" s="588"/>
      <c r="BC17" s="588"/>
      <c r="BD17" s="588"/>
      <c r="BE17" s="588"/>
      <c r="BF17" s="589"/>
      <c r="BG17" s="590" t="s">
        <v>112</v>
      </c>
      <c r="BH17" s="591"/>
      <c r="BI17" s="591"/>
      <c r="BJ17" s="591"/>
      <c r="BK17" s="591"/>
      <c r="BL17" s="591"/>
      <c r="BM17" s="591"/>
      <c r="BN17" s="592"/>
      <c r="BO17" s="643" t="s">
        <v>112</v>
      </c>
      <c r="BP17" s="643"/>
      <c r="BQ17" s="643"/>
      <c r="BR17" s="643"/>
      <c r="BS17" s="596" t="s">
        <v>112</v>
      </c>
      <c r="BT17" s="591"/>
      <c r="BU17" s="591"/>
      <c r="BV17" s="591"/>
      <c r="BW17" s="591"/>
      <c r="BX17" s="591"/>
      <c r="BY17" s="591"/>
      <c r="BZ17" s="591"/>
      <c r="CA17" s="591"/>
      <c r="CB17" s="626"/>
      <c r="CD17" s="627" t="s">
        <v>248</v>
      </c>
      <c r="CE17" s="624"/>
      <c r="CF17" s="624"/>
      <c r="CG17" s="624"/>
      <c r="CH17" s="624"/>
      <c r="CI17" s="624"/>
      <c r="CJ17" s="624"/>
      <c r="CK17" s="624"/>
      <c r="CL17" s="624"/>
      <c r="CM17" s="624"/>
      <c r="CN17" s="624"/>
      <c r="CO17" s="624"/>
      <c r="CP17" s="624"/>
      <c r="CQ17" s="625"/>
      <c r="CR17" s="590">
        <v>2724853</v>
      </c>
      <c r="CS17" s="591"/>
      <c r="CT17" s="591"/>
      <c r="CU17" s="591"/>
      <c r="CV17" s="591"/>
      <c r="CW17" s="591"/>
      <c r="CX17" s="591"/>
      <c r="CY17" s="592"/>
      <c r="CZ17" s="643">
        <v>14.5</v>
      </c>
      <c r="DA17" s="643"/>
      <c r="DB17" s="643"/>
      <c r="DC17" s="643"/>
      <c r="DD17" s="596" t="s">
        <v>112</v>
      </c>
      <c r="DE17" s="591"/>
      <c r="DF17" s="591"/>
      <c r="DG17" s="591"/>
      <c r="DH17" s="591"/>
      <c r="DI17" s="591"/>
      <c r="DJ17" s="591"/>
      <c r="DK17" s="591"/>
      <c r="DL17" s="591"/>
      <c r="DM17" s="591"/>
      <c r="DN17" s="591"/>
      <c r="DO17" s="591"/>
      <c r="DP17" s="592"/>
      <c r="DQ17" s="596">
        <v>2674889</v>
      </c>
      <c r="DR17" s="591"/>
      <c r="DS17" s="591"/>
      <c r="DT17" s="591"/>
      <c r="DU17" s="591"/>
      <c r="DV17" s="591"/>
      <c r="DW17" s="591"/>
      <c r="DX17" s="591"/>
      <c r="DY17" s="591"/>
      <c r="DZ17" s="591"/>
      <c r="EA17" s="591"/>
      <c r="EB17" s="591"/>
      <c r="EC17" s="626"/>
    </row>
    <row r="18" spans="2:133" ht="11.25" customHeight="1">
      <c r="B18" s="587" t="s">
        <v>249</v>
      </c>
      <c r="C18" s="588"/>
      <c r="D18" s="588"/>
      <c r="E18" s="588"/>
      <c r="F18" s="588"/>
      <c r="G18" s="588"/>
      <c r="H18" s="588"/>
      <c r="I18" s="588"/>
      <c r="J18" s="588"/>
      <c r="K18" s="588"/>
      <c r="L18" s="588"/>
      <c r="M18" s="588"/>
      <c r="N18" s="588"/>
      <c r="O18" s="588"/>
      <c r="P18" s="588"/>
      <c r="Q18" s="589"/>
      <c r="R18" s="590">
        <v>1167185</v>
      </c>
      <c r="S18" s="591"/>
      <c r="T18" s="591"/>
      <c r="U18" s="591"/>
      <c r="V18" s="591"/>
      <c r="W18" s="591"/>
      <c r="X18" s="591"/>
      <c r="Y18" s="592"/>
      <c r="Z18" s="643">
        <v>6</v>
      </c>
      <c r="AA18" s="643"/>
      <c r="AB18" s="643"/>
      <c r="AC18" s="643"/>
      <c r="AD18" s="644" t="s">
        <v>112</v>
      </c>
      <c r="AE18" s="644"/>
      <c r="AF18" s="644"/>
      <c r="AG18" s="644"/>
      <c r="AH18" s="644"/>
      <c r="AI18" s="644"/>
      <c r="AJ18" s="644"/>
      <c r="AK18" s="644"/>
      <c r="AL18" s="613" t="s">
        <v>112</v>
      </c>
      <c r="AM18" s="645"/>
      <c r="AN18" s="645"/>
      <c r="AO18" s="646"/>
      <c r="AP18" s="587" t="s">
        <v>250</v>
      </c>
      <c r="AQ18" s="588"/>
      <c r="AR18" s="588"/>
      <c r="AS18" s="588"/>
      <c r="AT18" s="588"/>
      <c r="AU18" s="588"/>
      <c r="AV18" s="588"/>
      <c r="AW18" s="588"/>
      <c r="AX18" s="588"/>
      <c r="AY18" s="588"/>
      <c r="AZ18" s="588"/>
      <c r="BA18" s="588"/>
      <c r="BB18" s="588"/>
      <c r="BC18" s="588"/>
      <c r="BD18" s="588"/>
      <c r="BE18" s="588"/>
      <c r="BF18" s="589"/>
      <c r="BG18" s="590" t="s">
        <v>112</v>
      </c>
      <c r="BH18" s="591"/>
      <c r="BI18" s="591"/>
      <c r="BJ18" s="591"/>
      <c r="BK18" s="591"/>
      <c r="BL18" s="591"/>
      <c r="BM18" s="591"/>
      <c r="BN18" s="592"/>
      <c r="BO18" s="643" t="s">
        <v>112</v>
      </c>
      <c r="BP18" s="643"/>
      <c r="BQ18" s="643"/>
      <c r="BR18" s="643"/>
      <c r="BS18" s="596" t="s">
        <v>112</v>
      </c>
      <c r="BT18" s="591"/>
      <c r="BU18" s="591"/>
      <c r="BV18" s="591"/>
      <c r="BW18" s="591"/>
      <c r="BX18" s="591"/>
      <c r="BY18" s="591"/>
      <c r="BZ18" s="591"/>
      <c r="CA18" s="591"/>
      <c r="CB18" s="626"/>
      <c r="CD18" s="627" t="s">
        <v>251</v>
      </c>
      <c r="CE18" s="624"/>
      <c r="CF18" s="624"/>
      <c r="CG18" s="624"/>
      <c r="CH18" s="624"/>
      <c r="CI18" s="624"/>
      <c r="CJ18" s="624"/>
      <c r="CK18" s="624"/>
      <c r="CL18" s="624"/>
      <c r="CM18" s="624"/>
      <c r="CN18" s="624"/>
      <c r="CO18" s="624"/>
      <c r="CP18" s="624"/>
      <c r="CQ18" s="625"/>
      <c r="CR18" s="590" t="s">
        <v>112</v>
      </c>
      <c r="CS18" s="591"/>
      <c r="CT18" s="591"/>
      <c r="CU18" s="591"/>
      <c r="CV18" s="591"/>
      <c r="CW18" s="591"/>
      <c r="CX18" s="591"/>
      <c r="CY18" s="592"/>
      <c r="CZ18" s="643" t="s">
        <v>112</v>
      </c>
      <c r="DA18" s="643"/>
      <c r="DB18" s="643"/>
      <c r="DC18" s="643"/>
      <c r="DD18" s="596" t="s">
        <v>112</v>
      </c>
      <c r="DE18" s="591"/>
      <c r="DF18" s="591"/>
      <c r="DG18" s="591"/>
      <c r="DH18" s="591"/>
      <c r="DI18" s="591"/>
      <c r="DJ18" s="591"/>
      <c r="DK18" s="591"/>
      <c r="DL18" s="591"/>
      <c r="DM18" s="591"/>
      <c r="DN18" s="591"/>
      <c r="DO18" s="591"/>
      <c r="DP18" s="592"/>
      <c r="DQ18" s="596" t="s">
        <v>112</v>
      </c>
      <c r="DR18" s="591"/>
      <c r="DS18" s="591"/>
      <c r="DT18" s="591"/>
      <c r="DU18" s="591"/>
      <c r="DV18" s="591"/>
      <c r="DW18" s="591"/>
      <c r="DX18" s="591"/>
      <c r="DY18" s="591"/>
      <c r="DZ18" s="591"/>
      <c r="EA18" s="591"/>
      <c r="EB18" s="591"/>
      <c r="EC18" s="626"/>
    </row>
    <row r="19" spans="2:133" ht="11.25" customHeight="1">
      <c r="B19" s="587" t="s">
        <v>252</v>
      </c>
      <c r="C19" s="588"/>
      <c r="D19" s="588"/>
      <c r="E19" s="588"/>
      <c r="F19" s="588"/>
      <c r="G19" s="588"/>
      <c r="H19" s="588"/>
      <c r="I19" s="588"/>
      <c r="J19" s="588"/>
      <c r="K19" s="588"/>
      <c r="L19" s="588"/>
      <c r="M19" s="588"/>
      <c r="N19" s="588"/>
      <c r="O19" s="588"/>
      <c r="P19" s="588"/>
      <c r="Q19" s="589"/>
      <c r="R19" s="590" t="s">
        <v>112</v>
      </c>
      <c r="S19" s="591"/>
      <c r="T19" s="591"/>
      <c r="U19" s="591"/>
      <c r="V19" s="591"/>
      <c r="W19" s="591"/>
      <c r="X19" s="591"/>
      <c r="Y19" s="592"/>
      <c r="Z19" s="643" t="s">
        <v>112</v>
      </c>
      <c r="AA19" s="643"/>
      <c r="AB19" s="643"/>
      <c r="AC19" s="643"/>
      <c r="AD19" s="644" t="s">
        <v>112</v>
      </c>
      <c r="AE19" s="644"/>
      <c r="AF19" s="644"/>
      <c r="AG19" s="644"/>
      <c r="AH19" s="644"/>
      <c r="AI19" s="644"/>
      <c r="AJ19" s="644"/>
      <c r="AK19" s="644"/>
      <c r="AL19" s="613" t="s">
        <v>112</v>
      </c>
      <c r="AM19" s="645"/>
      <c r="AN19" s="645"/>
      <c r="AO19" s="646"/>
      <c r="AP19" s="587" t="s">
        <v>253</v>
      </c>
      <c r="AQ19" s="588"/>
      <c r="AR19" s="588"/>
      <c r="AS19" s="588"/>
      <c r="AT19" s="588"/>
      <c r="AU19" s="588"/>
      <c r="AV19" s="588"/>
      <c r="AW19" s="588"/>
      <c r="AX19" s="588"/>
      <c r="AY19" s="588"/>
      <c r="AZ19" s="588"/>
      <c r="BA19" s="588"/>
      <c r="BB19" s="588"/>
      <c r="BC19" s="588"/>
      <c r="BD19" s="588"/>
      <c r="BE19" s="588"/>
      <c r="BF19" s="589"/>
      <c r="BG19" s="590">
        <v>5434</v>
      </c>
      <c r="BH19" s="591"/>
      <c r="BI19" s="591"/>
      <c r="BJ19" s="591"/>
      <c r="BK19" s="591"/>
      <c r="BL19" s="591"/>
      <c r="BM19" s="591"/>
      <c r="BN19" s="592"/>
      <c r="BO19" s="643">
        <v>0.2</v>
      </c>
      <c r="BP19" s="643"/>
      <c r="BQ19" s="643"/>
      <c r="BR19" s="643"/>
      <c r="BS19" s="596" t="s">
        <v>112</v>
      </c>
      <c r="BT19" s="591"/>
      <c r="BU19" s="591"/>
      <c r="BV19" s="591"/>
      <c r="BW19" s="591"/>
      <c r="BX19" s="591"/>
      <c r="BY19" s="591"/>
      <c r="BZ19" s="591"/>
      <c r="CA19" s="591"/>
      <c r="CB19" s="626"/>
      <c r="CD19" s="627" t="s">
        <v>254</v>
      </c>
      <c r="CE19" s="624"/>
      <c r="CF19" s="624"/>
      <c r="CG19" s="624"/>
      <c r="CH19" s="624"/>
      <c r="CI19" s="624"/>
      <c r="CJ19" s="624"/>
      <c r="CK19" s="624"/>
      <c r="CL19" s="624"/>
      <c r="CM19" s="624"/>
      <c r="CN19" s="624"/>
      <c r="CO19" s="624"/>
      <c r="CP19" s="624"/>
      <c r="CQ19" s="625"/>
      <c r="CR19" s="590" t="s">
        <v>112</v>
      </c>
      <c r="CS19" s="591"/>
      <c r="CT19" s="591"/>
      <c r="CU19" s="591"/>
      <c r="CV19" s="591"/>
      <c r="CW19" s="591"/>
      <c r="CX19" s="591"/>
      <c r="CY19" s="592"/>
      <c r="CZ19" s="643" t="s">
        <v>112</v>
      </c>
      <c r="DA19" s="643"/>
      <c r="DB19" s="643"/>
      <c r="DC19" s="643"/>
      <c r="DD19" s="596" t="s">
        <v>112</v>
      </c>
      <c r="DE19" s="591"/>
      <c r="DF19" s="591"/>
      <c r="DG19" s="591"/>
      <c r="DH19" s="591"/>
      <c r="DI19" s="591"/>
      <c r="DJ19" s="591"/>
      <c r="DK19" s="591"/>
      <c r="DL19" s="591"/>
      <c r="DM19" s="591"/>
      <c r="DN19" s="591"/>
      <c r="DO19" s="591"/>
      <c r="DP19" s="592"/>
      <c r="DQ19" s="596" t="s">
        <v>112</v>
      </c>
      <c r="DR19" s="591"/>
      <c r="DS19" s="591"/>
      <c r="DT19" s="591"/>
      <c r="DU19" s="591"/>
      <c r="DV19" s="591"/>
      <c r="DW19" s="591"/>
      <c r="DX19" s="591"/>
      <c r="DY19" s="591"/>
      <c r="DZ19" s="591"/>
      <c r="EA19" s="591"/>
      <c r="EB19" s="591"/>
      <c r="EC19" s="626"/>
    </row>
    <row r="20" spans="2:133" ht="11.25" customHeight="1">
      <c r="B20" s="587" t="s">
        <v>255</v>
      </c>
      <c r="C20" s="588"/>
      <c r="D20" s="588"/>
      <c r="E20" s="588"/>
      <c r="F20" s="588"/>
      <c r="G20" s="588"/>
      <c r="H20" s="588"/>
      <c r="I20" s="588"/>
      <c r="J20" s="588"/>
      <c r="K20" s="588"/>
      <c r="L20" s="588"/>
      <c r="M20" s="588"/>
      <c r="N20" s="588"/>
      <c r="O20" s="588"/>
      <c r="P20" s="588"/>
      <c r="Q20" s="589"/>
      <c r="R20" s="590">
        <v>10229588</v>
      </c>
      <c r="S20" s="591"/>
      <c r="T20" s="591"/>
      <c r="U20" s="591"/>
      <c r="V20" s="591"/>
      <c r="W20" s="591"/>
      <c r="X20" s="591"/>
      <c r="Y20" s="592"/>
      <c r="Z20" s="643">
        <v>52.3</v>
      </c>
      <c r="AA20" s="643"/>
      <c r="AB20" s="643"/>
      <c r="AC20" s="643"/>
      <c r="AD20" s="644">
        <v>9062403</v>
      </c>
      <c r="AE20" s="644"/>
      <c r="AF20" s="644"/>
      <c r="AG20" s="644"/>
      <c r="AH20" s="644"/>
      <c r="AI20" s="644"/>
      <c r="AJ20" s="644"/>
      <c r="AK20" s="644"/>
      <c r="AL20" s="613">
        <v>99.4</v>
      </c>
      <c r="AM20" s="645"/>
      <c r="AN20" s="645"/>
      <c r="AO20" s="646"/>
      <c r="AP20" s="587" t="s">
        <v>256</v>
      </c>
      <c r="AQ20" s="588"/>
      <c r="AR20" s="588"/>
      <c r="AS20" s="588"/>
      <c r="AT20" s="588"/>
      <c r="AU20" s="588"/>
      <c r="AV20" s="588"/>
      <c r="AW20" s="588"/>
      <c r="AX20" s="588"/>
      <c r="AY20" s="588"/>
      <c r="AZ20" s="588"/>
      <c r="BA20" s="588"/>
      <c r="BB20" s="588"/>
      <c r="BC20" s="588"/>
      <c r="BD20" s="588"/>
      <c r="BE20" s="588"/>
      <c r="BF20" s="589"/>
      <c r="BG20" s="590">
        <v>5434</v>
      </c>
      <c r="BH20" s="591"/>
      <c r="BI20" s="591"/>
      <c r="BJ20" s="591"/>
      <c r="BK20" s="591"/>
      <c r="BL20" s="591"/>
      <c r="BM20" s="591"/>
      <c r="BN20" s="592"/>
      <c r="BO20" s="643">
        <v>0.2</v>
      </c>
      <c r="BP20" s="643"/>
      <c r="BQ20" s="643"/>
      <c r="BR20" s="643"/>
      <c r="BS20" s="596" t="s">
        <v>112</v>
      </c>
      <c r="BT20" s="591"/>
      <c r="BU20" s="591"/>
      <c r="BV20" s="591"/>
      <c r="BW20" s="591"/>
      <c r="BX20" s="591"/>
      <c r="BY20" s="591"/>
      <c r="BZ20" s="591"/>
      <c r="CA20" s="591"/>
      <c r="CB20" s="626"/>
      <c r="CD20" s="627" t="s">
        <v>257</v>
      </c>
      <c r="CE20" s="624"/>
      <c r="CF20" s="624"/>
      <c r="CG20" s="624"/>
      <c r="CH20" s="624"/>
      <c r="CI20" s="624"/>
      <c r="CJ20" s="624"/>
      <c r="CK20" s="624"/>
      <c r="CL20" s="624"/>
      <c r="CM20" s="624"/>
      <c r="CN20" s="624"/>
      <c r="CO20" s="624"/>
      <c r="CP20" s="624"/>
      <c r="CQ20" s="625"/>
      <c r="CR20" s="590">
        <v>18818784</v>
      </c>
      <c r="CS20" s="591"/>
      <c r="CT20" s="591"/>
      <c r="CU20" s="591"/>
      <c r="CV20" s="591"/>
      <c r="CW20" s="591"/>
      <c r="CX20" s="591"/>
      <c r="CY20" s="592"/>
      <c r="CZ20" s="643">
        <v>100</v>
      </c>
      <c r="DA20" s="643"/>
      <c r="DB20" s="643"/>
      <c r="DC20" s="643"/>
      <c r="DD20" s="596">
        <v>3303194</v>
      </c>
      <c r="DE20" s="591"/>
      <c r="DF20" s="591"/>
      <c r="DG20" s="591"/>
      <c r="DH20" s="591"/>
      <c r="DI20" s="591"/>
      <c r="DJ20" s="591"/>
      <c r="DK20" s="591"/>
      <c r="DL20" s="591"/>
      <c r="DM20" s="591"/>
      <c r="DN20" s="591"/>
      <c r="DO20" s="591"/>
      <c r="DP20" s="592"/>
      <c r="DQ20" s="596">
        <v>11251309</v>
      </c>
      <c r="DR20" s="591"/>
      <c r="DS20" s="591"/>
      <c r="DT20" s="591"/>
      <c r="DU20" s="591"/>
      <c r="DV20" s="591"/>
      <c r="DW20" s="591"/>
      <c r="DX20" s="591"/>
      <c r="DY20" s="591"/>
      <c r="DZ20" s="591"/>
      <c r="EA20" s="591"/>
      <c r="EB20" s="591"/>
      <c r="EC20" s="626"/>
    </row>
    <row r="21" spans="2:133" ht="11.25" customHeight="1">
      <c r="B21" s="587" t="s">
        <v>258</v>
      </c>
      <c r="C21" s="588"/>
      <c r="D21" s="588"/>
      <c r="E21" s="588"/>
      <c r="F21" s="588"/>
      <c r="G21" s="588"/>
      <c r="H21" s="588"/>
      <c r="I21" s="588"/>
      <c r="J21" s="588"/>
      <c r="K21" s="588"/>
      <c r="L21" s="588"/>
      <c r="M21" s="588"/>
      <c r="N21" s="588"/>
      <c r="O21" s="588"/>
      <c r="P21" s="588"/>
      <c r="Q21" s="589"/>
      <c r="R21" s="590">
        <v>3825</v>
      </c>
      <c r="S21" s="591"/>
      <c r="T21" s="591"/>
      <c r="U21" s="591"/>
      <c r="V21" s="591"/>
      <c r="W21" s="591"/>
      <c r="X21" s="591"/>
      <c r="Y21" s="592"/>
      <c r="Z21" s="643">
        <v>0</v>
      </c>
      <c r="AA21" s="643"/>
      <c r="AB21" s="643"/>
      <c r="AC21" s="643"/>
      <c r="AD21" s="644">
        <v>3825</v>
      </c>
      <c r="AE21" s="644"/>
      <c r="AF21" s="644"/>
      <c r="AG21" s="644"/>
      <c r="AH21" s="644"/>
      <c r="AI21" s="644"/>
      <c r="AJ21" s="644"/>
      <c r="AK21" s="644"/>
      <c r="AL21" s="613">
        <v>0</v>
      </c>
      <c r="AM21" s="645"/>
      <c r="AN21" s="645"/>
      <c r="AO21" s="646"/>
      <c r="AP21" s="681" t="s">
        <v>259</v>
      </c>
      <c r="AQ21" s="691"/>
      <c r="AR21" s="691"/>
      <c r="AS21" s="691"/>
      <c r="AT21" s="691"/>
      <c r="AU21" s="691"/>
      <c r="AV21" s="691"/>
      <c r="AW21" s="691"/>
      <c r="AX21" s="691"/>
      <c r="AY21" s="691"/>
      <c r="AZ21" s="691"/>
      <c r="BA21" s="691"/>
      <c r="BB21" s="691"/>
      <c r="BC21" s="691"/>
      <c r="BD21" s="691"/>
      <c r="BE21" s="691"/>
      <c r="BF21" s="683"/>
      <c r="BG21" s="590">
        <v>5434</v>
      </c>
      <c r="BH21" s="591"/>
      <c r="BI21" s="591"/>
      <c r="BJ21" s="591"/>
      <c r="BK21" s="591"/>
      <c r="BL21" s="591"/>
      <c r="BM21" s="591"/>
      <c r="BN21" s="592"/>
      <c r="BO21" s="643">
        <v>0.2</v>
      </c>
      <c r="BP21" s="643"/>
      <c r="BQ21" s="643"/>
      <c r="BR21" s="643"/>
      <c r="BS21" s="596" t="s">
        <v>112</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c r="B22" s="587" t="s">
        <v>260</v>
      </c>
      <c r="C22" s="588"/>
      <c r="D22" s="588"/>
      <c r="E22" s="588"/>
      <c r="F22" s="588"/>
      <c r="G22" s="588"/>
      <c r="H22" s="588"/>
      <c r="I22" s="588"/>
      <c r="J22" s="588"/>
      <c r="K22" s="588"/>
      <c r="L22" s="588"/>
      <c r="M22" s="588"/>
      <c r="N22" s="588"/>
      <c r="O22" s="588"/>
      <c r="P22" s="588"/>
      <c r="Q22" s="589"/>
      <c r="R22" s="590">
        <v>119162</v>
      </c>
      <c r="S22" s="591"/>
      <c r="T22" s="591"/>
      <c r="U22" s="591"/>
      <c r="V22" s="591"/>
      <c r="W22" s="591"/>
      <c r="X22" s="591"/>
      <c r="Y22" s="592"/>
      <c r="Z22" s="643">
        <v>0.6</v>
      </c>
      <c r="AA22" s="643"/>
      <c r="AB22" s="643"/>
      <c r="AC22" s="643"/>
      <c r="AD22" s="644" t="s">
        <v>112</v>
      </c>
      <c r="AE22" s="644"/>
      <c r="AF22" s="644"/>
      <c r="AG22" s="644"/>
      <c r="AH22" s="644"/>
      <c r="AI22" s="644"/>
      <c r="AJ22" s="644"/>
      <c r="AK22" s="644"/>
      <c r="AL22" s="613" t="s">
        <v>112</v>
      </c>
      <c r="AM22" s="645"/>
      <c r="AN22" s="645"/>
      <c r="AO22" s="646"/>
      <c r="AP22" s="681" t="s">
        <v>261</v>
      </c>
      <c r="AQ22" s="691"/>
      <c r="AR22" s="691"/>
      <c r="AS22" s="691"/>
      <c r="AT22" s="691"/>
      <c r="AU22" s="691"/>
      <c r="AV22" s="691"/>
      <c r="AW22" s="691"/>
      <c r="AX22" s="691"/>
      <c r="AY22" s="691"/>
      <c r="AZ22" s="691"/>
      <c r="BA22" s="691"/>
      <c r="BB22" s="691"/>
      <c r="BC22" s="691"/>
      <c r="BD22" s="691"/>
      <c r="BE22" s="691"/>
      <c r="BF22" s="683"/>
      <c r="BG22" s="590" t="s">
        <v>112</v>
      </c>
      <c r="BH22" s="591"/>
      <c r="BI22" s="591"/>
      <c r="BJ22" s="591"/>
      <c r="BK22" s="591"/>
      <c r="BL22" s="591"/>
      <c r="BM22" s="591"/>
      <c r="BN22" s="592"/>
      <c r="BO22" s="643" t="s">
        <v>112</v>
      </c>
      <c r="BP22" s="643"/>
      <c r="BQ22" s="643"/>
      <c r="BR22" s="643"/>
      <c r="BS22" s="596" t="s">
        <v>112</v>
      </c>
      <c r="BT22" s="591"/>
      <c r="BU22" s="591"/>
      <c r="BV22" s="591"/>
      <c r="BW22" s="591"/>
      <c r="BX22" s="591"/>
      <c r="BY22" s="591"/>
      <c r="BZ22" s="591"/>
      <c r="CA22" s="591"/>
      <c r="CB22" s="626"/>
      <c r="CD22" s="695" t="s">
        <v>262</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c r="B23" s="587" t="s">
        <v>263</v>
      </c>
      <c r="C23" s="588"/>
      <c r="D23" s="588"/>
      <c r="E23" s="588"/>
      <c r="F23" s="588"/>
      <c r="G23" s="588"/>
      <c r="H23" s="588"/>
      <c r="I23" s="588"/>
      <c r="J23" s="588"/>
      <c r="K23" s="588"/>
      <c r="L23" s="588"/>
      <c r="M23" s="588"/>
      <c r="N23" s="588"/>
      <c r="O23" s="588"/>
      <c r="P23" s="588"/>
      <c r="Q23" s="589"/>
      <c r="R23" s="590">
        <v>243982</v>
      </c>
      <c r="S23" s="591"/>
      <c r="T23" s="591"/>
      <c r="U23" s="591"/>
      <c r="V23" s="591"/>
      <c r="W23" s="591"/>
      <c r="X23" s="591"/>
      <c r="Y23" s="592"/>
      <c r="Z23" s="643">
        <v>1.2</v>
      </c>
      <c r="AA23" s="643"/>
      <c r="AB23" s="643"/>
      <c r="AC23" s="643"/>
      <c r="AD23" s="644">
        <v>9370</v>
      </c>
      <c r="AE23" s="644"/>
      <c r="AF23" s="644"/>
      <c r="AG23" s="644"/>
      <c r="AH23" s="644"/>
      <c r="AI23" s="644"/>
      <c r="AJ23" s="644"/>
      <c r="AK23" s="644"/>
      <c r="AL23" s="613">
        <v>0.1</v>
      </c>
      <c r="AM23" s="645"/>
      <c r="AN23" s="645"/>
      <c r="AO23" s="646"/>
      <c r="AP23" s="681" t="s">
        <v>264</v>
      </c>
      <c r="AQ23" s="691"/>
      <c r="AR23" s="691"/>
      <c r="AS23" s="691"/>
      <c r="AT23" s="691"/>
      <c r="AU23" s="691"/>
      <c r="AV23" s="691"/>
      <c r="AW23" s="691"/>
      <c r="AX23" s="691"/>
      <c r="AY23" s="691"/>
      <c r="AZ23" s="691"/>
      <c r="BA23" s="691"/>
      <c r="BB23" s="691"/>
      <c r="BC23" s="691"/>
      <c r="BD23" s="691"/>
      <c r="BE23" s="691"/>
      <c r="BF23" s="683"/>
      <c r="BG23" s="590" t="s">
        <v>112</v>
      </c>
      <c r="BH23" s="591"/>
      <c r="BI23" s="591"/>
      <c r="BJ23" s="591"/>
      <c r="BK23" s="591"/>
      <c r="BL23" s="591"/>
      <c r="BM23" s="591"/>
      <c r="BN23" s="592"/>
      <c r="BO23" s="643" t="s">
        <v>112</v>
      </c>
      <c r="BP23" s="643"/>
      <c r="BQ23" s="643"/>
      <c r="BR23" s="643"/>
      <c r="BS23" s="596" t="s">
        <v>112</v>
      </c>
      <c r="BT23" s="591"/>
      <c r="BU23" s="591"/>
      <c r="BV23" s="591"/>
      <c r="BW23" s="591"/>
      <c r="BX23" s="591"/>
      <c r="BY23" s="591"/>
      <c r="BZ23" s="591"/>
      <c r="CA23" s="591"/>
      <c r="CB23" s="626"/>
      <c r="CD23" s="695" t="s">
        <v>203</v>
      </c>
      <c r="CE23" s="696"/>
      <c r="CF23" s="696"/>
      <c r="CG23" s="696"/>
      <c r="CH23" s="696"/>
      <c r="CI23" s="696"/>
      <c r="CJ23" s="696"/>
      <c r="CK23" s="696"/>
      <c r="CL23" s="696"/>
      <c r="CM23" s="696"/>
      <c r="CN23" s="696"/>
      <c r="CO23" s="696"/>
      <c r="CP23" s="696"/>
      <c r="CQ23" s="697"/>
      <c r="CR23" s="695" t="s">
        <v>265</v>
      </c>
      <c r="CS23" s="696"/>
      <c r="CT23" s="696"/>
      <c r="CU23" s="696"/>
      <c r="CV23" s="696"/>
      <c r="CW23" s="696"/>
      <c r="CX23" s="696"/>
      <c r="CY23" s="697"/>
      <c r="CZ23" s="695" t="s">
        <v>266</v>
      </c>
      <c r="DA23" s="696"/>
      <c r="DB23" s="696"/>
      <c r="DC23" s="697"/>
      <c r="DD23" s="695" t="s">
        <v>267</v>
      </c>
      <c r="DE23" s="696"/>
      <c r="DF23" s="696"/>
      <c r="DG23" s="696"/>
      <c r="DH23" s="696"/>
      <c r="DI23" s="696"/>
      <c r="DJ23" s="696"/>
      <c r="DK23" s="697"/>
      <c r="DL23" s="698" t="s">
        <v>268</v>
      </c>
      <c r="DM23" s="699"/>
      <c r="DN23" s="699"/>
      <c r="DO23" s="699"/>
      <c r="DP23" s="699"/>
      <c r="DQ23" s="699"/>
      <c r="DR23" s="699"/>
      <c r="DS23" s="699"/>
      <c r="DT23" s="699"/>
      <c r="DU23" s="699"/>
      <c r="DV23" s="700"/>
      <c r="DW23" s="695" t="s">
        <v>269</v>
      </c>
      <c r="DX23" s="696"/>
      <c r="DY23" s="696"/>
      <c r="DZ23" s="696"/>
      <c r="EA23" s="696"/>
      <c r="EB23" s="696"/>
      <c r="EC23" s="697"/>
    </row>
    <row r="24" spans="2:133" ht="11.25" customHeight="1">
      <c r="B24" s="587" t="s">
        <v>270</v>
      </c>
      <c r="C24" s="588"/>
      <c r="D24" s="588"/>
      <c r="E24" s="588"/>
      <c r="F24" s="588"/>
      <c r="G24" s="588"/>
      <c r="H24" s="588"/>
      <c r="I24" s="588"/>
      <c r="J24" s="588"/>
      <c r="K24" s="588"/>
      <c r="L24" s="588"/>
      <c r="M24" s="588"/>
      <c r="N24" s="588"/>
      <c r="O24" s="588"/>
      <c r="P24" s="588"/>
      <c r="Q24" s="589"/>
      <c r="R24" s="590">
        <v>83042</v>
      </c>
      <c r="S24" s="591"/>
      <c r="T24" s="591"/>
      <c r="U24" s="591"/>
      <c r="V24" s="591"/>
      <c r="W24" s="591"/>
      <c r="X24" s="591"/>
      <c r="Y24" s="592"/>
      <c r="Z24" s="643">
        <v>0.4</v>
      </c>
      <c r="AA24" s="643"/>
      <c r="AB24" s="643"/>
      <c r="AC24" s="643"/>
      <c r="AD24" s="644" t="s">
        <v>112</v>
      </c>
      <c r="AE24" s="644"/>
      <c r="AF24" s="644"/>
      <c r="AG24" s="644"/>
      <c r="AH24" s="644"/>
      <c r="AI24" s="644"/>
      <c r="AJ24" s="644"/>
      <c r="AK24" s="644"/>
      <c r="AL24" s="613" t="s">
        <v>112</v>
      </c>
      <c r="AM24" s="645"/>
      <c r="AN24" s="645"/>
      <c r="AO24" s="646"/>
      <c r="AP24" s="681" t="s">
        <v>271</v>
      </c>
      <c r="AQ24" s="691"/>
      <c r="AR24" s="691"/>
      <c r="AS24" s="691"/>
      <c r="AT24" s="691"/>
      <c r="AU24" s="691"/>
      <c r="AV24" s="691"/>
      <c r="AW24" s="691"/>
      <c r="AX24" s="691"/>
      <c r="AY24" s="691"/>
      <c r="AZ24" s="691"/>
      <c r="BA24" s="691"/>
      <c r="BB24" s="691"/>
      <c r="BC24" s="691"/>
      <c r="BD24" s="691"/>
      <c r="BE24" s="691"/>
      <c r="BF24" s="683"/>
      <c r="BG24" s="590" t="s">
        <v>112</v>
      </c>
      <c r="BH24" s="591"/>
      <c r="BI24" s="591"/>
      <c r="BJ24" s="591"/>
      <c r="BK24" s="591"/>
      <c r="BL24" s="591"/>
      <c r="BM24" s="591"/>
      <c r="BN24" s="592"/>
      <c r="BO24" s="643" t="s">
        <v>112</v>
      </c>
      <c r="BP24" s="643"/>
      <c r="BQ24" s="643"/>
      <c r="BR24" s="643"/>
      <c r="BS24" s="596" t="s">
        <v>112</v>
      </c>
      <c r="BT24" s="591"/>
      <c r="BU24" s="591"/>
      <c r="BV24" s="591"/>
      <c r="BW24" s="591"/>
      <c r="BX24" s="591"/>
      <c r="BY24" s="591"/>
      <c r="BZ24" s="591"/>
      <c r="CA24" s="591"/>
      <c r="CB24" s="626"/>
      <c r="CD24" s="647" t="s">
        <v>272</v>
      </c>
      <c r="CE24" s="648"/>
      <c r="CF24" s="648"/>
      <c r="CG24" s="648"/>
      <c r="CH24" s="648"/>
      <c r="CI24" s="648"/>
      <c r="CJ24" s="648"/>
      <c r="CK24" s="648"/>
      <c r="CL24" s="648"/>
      <c r="CM24" s="648"/>
      <c r="CN24" s="648"/>
      <c r="CO24" s="648"/>
      <c r="CP24" s="648"/>
      <c r="CQ24" s="649"/>
      <c r="CR24" s="640">
        <v>8797799</v>
      </c>
      <c r="CS24" s="641"/>
      <c r="CT24" s="641"/>
      <c r="CU24" s="641"/>
      <c r="CV24" s="641"/>
      <c r="CW24" s="641"/>
      <c r="CX24" s="641"/>
      <c r="CY24" s="688"/>
      <c r="CZ24" s="692">
        <v>46.8</v>
      </c>
      <c r="DA24" s="693"/>
      <c r="DB24" s="693"/>
      <c r="DC24" s="694"/>
      <c r="DD24" s="687">
        <v>5862086</v>
      </c>
      <c r="DE24" s="641"/>
      <c r="DF24" s="641"/>
      <c r="DG24" s="641"/>
      <c r="DH24" s="641"/>
      <c r="DI24" s="641"/>
      <c r="DJ24" s="641"/>
      <c r="DK24" s="688"/>
      <c r="DL24" s="687">
        <v>5821215</v>
      </c>
      <c r="DM24" s="641"/>
      <c r="DN24" s="641"/>
      <c r="DO24" s="641"/>
      <c r="DP24" s="641"/>
      <c r="DQ24" s="641"/>
      <c r="DR24" s="641"/>
      <c r="DS24" s="641"/>
      <c r="DT24" s="641"/>
      <c r="DU24" s="641"/>
      <c r="DV24" s="688"/>
      <c r="DW24" s="689">
        <v>60.7</v>
      </c>
      <c r="DX24" s="658"/>
      <c r="DY24" s="658"/>
      <c r="DZ24" s="658"/>
      <c r="EA24" s="658"/>
      <c r="EB24" s="658"/>
      <c r="EC24" s="690"/>
    </row>
    <row r="25" spans="2:133" ht="11.25" customHeight="1">
      <c r="B25" s="587" t="s">
        <v>273</v>
      </c>
      <c r="C25" s="588"/>
      <c r="D25" s="588"/>
      <c r="E25" s="588"/>
      <c r="F25" s="588"/>
      <c r="G25" s="588"/>
      <c r="H25" s="588"/>
      <c r="I25" s="588"/>
      <c r="J25" s="588"/>
      <c r="K25" s="588"/>
      <c r="L25" s="588"/>
      <c r="M25" s="588"/>
      <c r="N25" s="588"/>
      <c r="O25" s="588"/>
      <c r="P25" s="588"/>
      <c r="Q25" s="589"/>
      <c r="R25" s="590">
        <v>2382190</v>
      </c>
      <c r="S25" s="591"/>
      <c r="T25" s="591"/>
      <c r="U25" s="591"/>
      <c r="V25" s="591"/>
      <c r="W25" s="591"/>
      <c r="X25" s="591"/>
      <c r="Y25" s="592"/>
      <c r="Z25" s="643">
        <v>12.2</v>
      </c>
      <c r="AA25" s="643"/>
      <c r="AB25" s="643"/>
      <c r="AC25" s="643"/>
      <c r="AD25" s="644" t="s">
        <v>112</v>
      </c>
      <c r="AE25" s="644"/>
      <c r="AF25" s="644"/>
      <c r="AG25" s="644"/>
      <c r="AH25" s="644"/>
      <c r="AI25" s="644"/>
      <c r="AJ25" s="644"/>
      <c r="AK25" s="644"/>
      <c r="AL25" s="613" t="s">
        <v>112</v>
      </c>
      <c r="AM25" s="645"/>
      <c r="AN25" s="645"/>
      <c r="AO25" s="646"/>
      <c r="AP25" s="681" t="s">
        <v>274</v>
      </c>
      <c r="AQ25" s="691"/>
      <c r="AR25" s="691"/>
      <c r="AS25" s="691"/>
      <c r="AT25" s="691"/>
      <c r="AU25" s="691"/>
      <c r="AV25" s="691"/>
      <c r="AW25" s="691"/>
      <c r="AX25" s="691"/>
      <c r="AY25" s="691"/>
      <c r="AZ25" s="691"/>
      <c r="BA25" s="691"/>
      <c r="BB25" s="691"/>
      <c r="BC25" s="691"/>
      <c r="BD25" s="691"/>
      <c r="BE25" s="691"/>
      <c r="BF25" s="683"/>
      <c r="BG25" s="590" t="s">
        <v>112</v>
      </c>
      <c r="BH25" s="591"/>
      <c r="BI25" s="591"/>
      <c r="BJ25" s="591"/>
      <c r="BK25" s="591"/>
      <c r="BL25" s="591"/>
      <c r="BM25" s="591"/>
      <c r="BN25" s="592"/>
      <c r="BO25" s="643" t="s">
        <v>112</v>
      </c>
      <c r="BP25" s="643"/>
      <c r="BQ25" s="643"/>
      <c r="BR25" s="643"/>
      <c r="BS25" s="596" t="s">
        <v>112</v>
      </c>
      <c r="BT25" s="591"/>
      <c r="BU25" s="591"/>
      <c r="BV25" s="591"/>
      <c r="BW25" s="591"/>
      <c r="BX25" s="591"/>
      <c r="BY25" s="591"/>
      <c r="BZ25" s="591"/>
      <c r="CA25" s="591"/>
      <c r="CB25" s="626"/>
      <c r="CD25" s="627" t="s">
        <v>275</v>
      </c>
      <c r="CE25" s="624"/>
      <c r="CF25" s="624"/>
      <c r="CG25" s="624"/>
      <c r="CH25" s="624"/>
      <c r="CI25" s="624"/>
      <c r="CJ25" s="624"/>
      <c r="CK25" s="624"/>
      <c r="CL25" s="624"/>
      <c r="CM25" s="624"/>
      <c r="CN25" s="624"/>
      <c r="CO25" s="624"/>
      <c r="CP25" s="624"/>
      <c r="CQ25" s="625"/>
      <c r="CR25" s="590">
        <v>2495269</v>
      </c>
      <c r="CS25" s="609"/>
      <c r="CT25" s="609"/>
      <c r="CU25" s="609"/>
      <c r="CV25" s="609"/>
      <c r="CW25" s="609"/>
      <c r="CX25" s="609"/>
      <c r="CY25" s="610"/>
      <c r="CZ25" s="593">
        <v>13.3</v>
      </c>
      <c r="DA25" s="611"/>
      <c r="DB25" s="611"/>
      <c r="DC25" s="612"/>
      <c r="DD25" s="596">
        <v>2210352</v>
      </c>
      <c r="DE25" s="609"/>
      <c r="DF25" s="609"/>
      <c r="DG25" s="609"/>
      <c r="DH25" s="609"/>
      <c r="DI25" s="609"/>
      <c r="DJ25" s="609"/>
      <c r="DK25" s="610"/>
      <c r="DL25" s="596">
        <v>2170905</v>
      </c>
      <c r="DM25" s="609"/>
      <c r="DN25" s="609"/>
      <c r="DO25" s="609"/>
      <c r="DP25" s="609"/>
      <c r="DQ25" s="609"/>
      <c r="DR25" s="609"/>
      <c r="DS25" s="609"/>
      <c r="DT25" s="609"/>
      <c r="DU25" s="609"/>
      <c r="DV25" s="610"/>
      <c r="DW25" s="613">
        <v>22.6</v>
      </c>
      <c r="DX25" s="614"/>
      <c r="DY25" s="614"/>
      <c r="DZ25" s="614"/>
      <c r="EA25" s="614"/>
      <c r="EB25" s="614"/>
      <c r="EC25" s="615"/>
    </row>
    <row r="26" spans="2:133" ht="11.25" customHeight="1">
      <c r="B26" s="684" t="s">
        <v>276</v>
      </c>
      <c r="C26" s="685"/>
      <c r="D26" s="685"/>
      <c r="E26" s="685"/>
      <c r="F26" s="685"/>
      <c r="G26" s="685"/>
      <c r="H26" s="685"/>
      <c r="I26" s="685"/>
      <c r="J26" s="685"/>
      <c r="K26" s="685"/>
      <c r="L26" s="685"/>
      <c r="M26" s="685"/>
      <c r="N26" s="685"/>
      <c r="O26" s="685"/>
      <c r="P26" s="685"/>
      <c r="Q26" s="686"/>
      <c r="R26" s="590" t="s">
        <v>112</v>
      </c>
      <c r="S26" s="591"/>
      <c r="T26" s="591"/>
      <c r="U26" s="591"/>
      <c r="V26" s="591"/>
      <c r="W26" s="591"/>
      <c r="X26" s="591"/>
      <c r="Y26" s="592"/>
      <c r="Z26" s="643" t="s">
        <v>112</v>
      </c>
      <c r="AA26" s="643"/>
      <c r="AB26" s="643"/>
      <c r="AC26" s="643"/>
      <c r="AD26" s="644" t="s">
        <v>112</v>
      </c>
      <c r="AE26" s="644"/>
      <c r="AF26" s="644"/>
      <c r="AG26" s="644"/>
      <c r="AH26" s="644"/>
      <c r="AI26" s="644"/>
      <c r="AJ26" s="644"/>
      <c r="AK26" s="644"/>
      <c r="AL26" s="613" t="s">
        <v>112</v>
      </c>
      <c r="AM26" s="645"/>
      <c r="AN26" s="645"/>
      <c r="AO26" s="646"/>
      <c r="AP26" s="681" t="s">
        <v>277</v>
      </c>
      <c r="AQ26" s="682"/>
      <c r="AR26" s="682"/>
      <c r="AS26" s="682"/>
      <c r="AT26" s="682"/>
      <c r="AU26" s="682"/>
      <c r="AV26" s="682"/>
      <c r="AW26" s="682"/>
      <c r="AX26" s="682"/>
      <c r="AY26" s="682"/>
      <c r="AZ26" s="682"/>
      <c r="BA26" s="682"/>
      <c r="BB26" s="682"/>
      <c r="BC26" s="682"/>
      <c r="BD26" s="682"/>
      <c r="BE26" s="682"/>
      <c r="BF26" s="683"/>
      <c r="BG26" s="590" t="s">
        <v>112</v>
      </c>
      <c r="BH26" s="591"/>
      <c r="BI26" s="591"/>
      <c r="BJ26" s="591"/>
      <c r="BK26" s="591"/>
      <c r="BL26" s="591"/>
      <c r="BM26" s="591"/>
      <c r="BN26" s="592"/>
      <c r="BO26" s="643" t="s">
        <v>112</v>
      </c>
      <c r="BP26" s="643"/>
      <c r="BQ26" s="643"/>
      <c r="BR26" s="643"/>
      <c r="BS26" s="596" t="s">
        <v>112</v>
      </c>
      <c r="BT26" s="591"/>
      <c r="BU26" s="591"/>
      <c r="BV26" s="591"/>
      <c r="BW26" s="591"/>
      <c r="BX26" s="591"/>
      <c r="BY26" s="591"/>
      <c r="BZ26" s="591"/>
      <c r="CA26" s="591"/>
      <c r="CB26" s="626"/>
      <c r="CD26" s="627" t="s">
        <v>278</v>
      </c>
      <c r="CE26" s="624"/>
      <c r="CF26" s="624"/>
      <c r="CG26" s="624"/>
      <c r="CH26" s="624"/>
      <c r="CI26" s="624"/>
      <c r="CJ26" s="624"/>
      <c r="CK26" s="624"/>
      <c r="CL26" s="624"/>
      <c r="CM26" s="624"/>
      <c r="CN26" s="624"/>
      <c r="CO26" s="624"/>
      <c r="CP26" s="624"/>
      <c r="CQ26" s="625"/>
      <c r="CR26" s="590">
        <v>1629579</v>
      </c>
      <c r="CS26" s="591"/>
      <c r="CT26" s="591"/>
      <c r="CU26" s="591"/>
      <c r="CV26" s="591"/>
      <c r="CW26" s="591"/>
      <c r="CX26" s="591"/>
      <c r="CY26" s="592"/>
      <c r="CZ26" s="593">
        <v>8.6999999999999993</v>
      </c>
      <c r="DA26" s="611"/>
      <c r="DB26" s="611"/>
      <c r="DC26" s="612"/>
      <c r="DD26" s="596">
        <v>1483495</v>
      </c>
      <c r="DE26" s="591"/>
      <c r="DF26" s="591"/>
      <c r="DG26" s="591"/>
      <c r="DH26" s="591"/>
      <c r="DI26" s="591"/>
      <c r="DJ26" s="591"/>
      <c r="DK26" s="592"/>
      <c r="DL26" s="596" t="s">
        <v>215</v>
      </c>
      <c r="DM26" s="591"/>
      <c r="DN26" s="591"/>
      <c r="DO26" s="591"/>
      <c r="DP26" s="591"/>
      <c r="DQ26" s="591"/>
      <c r="DR26" s="591"/>
      <c r="DS26" s="591"/>
      <c r="DT26" s="591"/>
      <c r="DU26" s="591"/>
      <c r="DV26" s="592"/>
      <c r="DW26" s="613" t="s">
        <v>215</v>
      </c>
      <c r="DX26" s="614"/>
      <c r="DY26" s="614"/>
      <c r="DZ26" s="614"/>
      <c r="EA26" s="614"/>
      <c r="EB26" s="614"/>
      <c r="EC26" s="615"/>
    </row>
    <row r="27" spans="2:133" ht="11.25" customHeight="1">
      <c r="B27" s="587" t="s">
        <v>279</v>
      </c>
      <c r="C27" s="588"/>
      <c r="D27" s="588"/>
      <c r="E27" s="588"/>
      <c r="F27" s="588"/>
      <c r="G27" s="588"/>
      <c r="H27" s="588"/>
      <c r="I27" s="588"/>
      <c r="J27" s="588"/>
      <c r="K27" s="588"/>
      <c r="L27" s="588"/>
      <c r="M27" s="588"/>
      <c r="N27" s="588"/>
      <c r="O27" s="588"/>
      <c r="P27" s="588"/>
      <c r="Q27" s="589"/>
      <c r="R27" s="590">
        <v>1055521</v>
      </c>
      <c r="S27" s="591"/>
      <c r="T27" s="591"/>
      <c r="U27" s="591"/>
      <c r="V27" s="591"/>
      <c r="W27" s="591"/>
      <c r="X27" s="591"/>
      <c r="Y27" s="592"/>
      <c r="Z27" s="643">
        <v>5.4</v>
      </c>
      <c r="AA27" s="643"/>
      <c r="AB27" s="643"/>
      <c r="AC27" s="643"/>
      <c r="AD27" s="644" t="s">
        <v>112</v>
      </c>
      <c r="AE27" s="644"/>
      <c r="AF27" s="644"/>
      <c r="AG27" s="644"/>
      <c r="AH27" s="644"/>
      <c r="AI27" s="644"/>
      <c r="AJ27" s="644"/>
      <c r="AK27" s="644"/>
      <c r="AL27" s="613" t="s">
        <v>112</v>
      </c>
      <c r="AM27" s="645"/>
      <c r="AN27" s="645"/>
      <c r="AO27" s="646"/>
      <c r="AP27" s="587" t="s">
        <v>280</v>
      </c>
      <c r="AQ27" s="588"/>
      <c r="AR27" s="588"/>
      <c r="AS27" s="588"/>
      <c r="AT27" s="588"/>
      <c r="AU27" s="588"/>
      <c r="AV27" s="588"/>
      <c r="AW27" s="588"/>
      <c r="AX27" s="588"/>
      <c r="AY27" s="588"/>
      <c r="AZ27" s="588"/>
      <c r="BA27" s="588"/>
      <c r="BB27" s="588"/>
      <c r="BC27" s="588"/>
      <c r="BD27" s="588"/>
      <c r="BE27" s="588"/>
      <c r="BF27" s="589"/>
      <c r="BG27" s="590">
        <v>3156179</v>
      </c>
      <c r="BH27" s="591"/>
      <c r="BI27" s="591"/>
      <c r="BJ27" s="591"/>
      <c r="BK27" s="591"/>
      <c r="BL27" s="591"/>
      <c r="BM27" s="591"/>
      <c r="BN27" s="592"/>
      <c r="BO27" s="643">
        <v>100</v>
      </c>
      <c r="BP27" s="643"/>
      <c r="BQ27" s="643"/>
      <c r="BR27" s="643"/>
      <c r="BS27" s="596">
        <v>129785</v>
      </c>
      <c r="BT27" s="591"/>
      <c r="BU27" s="591"/>
      <c r="BV27" s="591"/>
      <c r="BW27" s="591"/>
      <c r="BX27" s="591"/>
      <c r="BY27" s="591"/>
      <c r="BZ27" s="591"/>
      <c r="CA27" s="591"/>
      <c r="CB27" s="626"/>
      <c r="CD27" s="627" t="s">
        <v>281</v>
      </c>
      <c r="CE27" s="624"/>
      <c r="CF27" s="624"/>
      <c r="CG27" s="624"/>
      <c r="CH27" s="624"/>
      <c r="CI27" s="624"/>
      <c r="CJ27" s="624"/>
      <c r="CK27" s="624"/>
      <c r="CL27" s="624"/>
      <c r="CM27" s="624"/>
      <c r="CN27" s="624"/>
      <c r="CO27" s="624"/>
      <c r="CP27" s="624"/>
      <c r="CQ27" s="625"/>
      <c r="CR27" s="590">
        <v>3577677</v>
      </c>
      <c r="CS27" s="609"/>
      <c r="CT27" s="609"/>
      <c r="CU27" s="609"/>
      <c r="CV27" s="609"/>
      <c r="CW27" s="609"/>
      <c r="CX27" s="609"/>
      <c r="CY27" s="610"/>
      <c r="CZ27" s="593">
        <v>19</v>
      </c>
      <c r="DA27" s="611"/>
      <c r="DB27" s="611"/>
      <c r="DC27" s="612"/>
      <c r="DD27" s="596">
        <v>976845</v>
      </c>
      <c r="DE27" s="609"/>
      <c r="DF27" s="609"/>
      <c r="DG27" s="609"/>
      <c r="DH27" s="609"/>
      <c r="DI27" s="609"/>
      <c r="DJ27" s="609"/>
      <c r="DK27" s="610"/>
      <c r="DL27" s="596">
        <v>975421</v>
      </c>
      <c r="DM27" s="609"/>
      <c r="DN27" s="609"/>
      <c r="DO27" s="609"/>
      <c r="DP27" s="609"/>
      <c r="DQ27" s="609"/>
      <c r="DR27" s="609"/>
      <c r="DS27" s="609"/>
      <c r="DT27" s="609"/>
      <c r="DU27" s="609"/>
      <c r="DV27" s="610"/>
      <c r="DW27" s="613">
        <v>10.199999999999999</v>
      </c>
      <c r="DX27" s="614"/>
      <c r="DY27" s="614"/>
      <c r="DZ27" s="614"/>
      <c r="EA27" s="614"/>
      <c r="EB27" s="614"/>
      <c r="EC27" s="615"/>
    </row>
    <row r="28" spans="2:133" ht="11.25" customHeight="1">
      <c r="B28" s="587" t="s">
        <v>282</v>
      </c>
      <c r="C28" s="588"/>
      <c r="D28" s="588"/>
      <c r="E28" s="588"/>
      <c r="F28" s="588"/>
      <c r="G28" s="588"/>
      <c r="H28" s="588"/>
      <c r="I28" s="588"/>
      <c r="J28" s="588"/>
      <c r="K28" s="588"/>
      <c r="L28" s="588"/>
      <c r="M28" s="588"/>
      <c r="N28" s="588"/>
      <c r="O28" s="588"/>
      <c r="P28" s="588"/>
      <c r="Q28" s="589"/>
      <c r="R28" s="590">
        <v>69449</v>
      </c>
      <c r="S28" s="591"/>
      <c r="T28" s="591"/>
      <c r="U28" s="591"/>
      <c r="V28" s="591"/>
      <c r="W28" s="591"/>
      <c r="X28" s="591"/>
      <c r="Y28" s="592"/>
      <c r="Z28" s="643">
        <v>0.4</v>
      </c>
      <c r="AA28" s="643"/>
      <c r="AB28" s="643"/>
      <c r="AC28" s="643"/>
      <c r="AD28" s="644">
        <v>44666</v>
      </c>
      <c r="AE28" s="644"/>
      <c r="AF28" s="644"/>
      <c r="AG28" s="644"/>
      <c r="AH28" s="644"/>
      <c r="AI28" s="644"/>
      <c r="AJ28" s="644"/>
      <c r="AK28" s="644"/>
      <c r="AL28" s="613">
        <v>0.5</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283</v>
      </c>
      <c r="CE28" s="624"/>
      <c r="CF28" s="624"/>
      <c r="CG28" s="624"/>
      <c r="CH28" s="624"/>
      <c r="CI28" s="624"/>
      <c r="CJ28" s="624"/>
      <c r="CK28" s="624"/>
      <c r="CL28" s="624"/>
      <c r="CM28" s="624"/>
      <c r="CN28" s="624"/>
      <c r="CO28" s="624"/>
      <c r="CP28" s="624"/>
      <c r="CQ28" s="625"/>
      <c r="CR28" s="590">
        <v>2724853</v>
      </c>
      <c r="CS28" s="591"/>
      <c r="CT28" s="591"/>
      <c r="CU28" s="591"/>
      <c r="CV28" s="591"/>
      <c r="CW28" s="591"/>
      <c r="CX28" s="591"/>
      <c r="CY28" s="592"/>
      <c r="CZ28" s="593">
        <v>14.5</v>
      </c>
      <c r="DA28" s="611"/>
      <c r="DB28" s="611"/>
      <c r="DC28" s="612"/>
      <c r="DD28" s="596">
        <v>2674889</v>
      </c>
      <c r="DE28" s="591"/>
      <c r="DF28" s="591"/>
      <c r="DG28" s="591"/>
      <c r="DH28" s="591"/>
      <c r="DI28" s="591"/>
      <c r="DJ28" s="591"/>
      <c r="DK28" s="592"/>
      <c r="DL28" s="596">
        <v>2674889</v>
      </c>
      <c r="DM28" s="591"/>
      <c r="DN28" s="591"/>
      <c r="DO28" s="591"/>
      <c r="DP28" s="591"/>
      <c r="DQ28" s="591"/>
      <c r="DR28" s="591"/>
      <c r="DS28" s="591"/>
      <c r="DT28" s="591"/>
      <c r="DU28" s="591"/>
      <c r="DV28" s="592"/>
      <c r="DW28" s="613">
        <v>27.9</v>
      </c>
      <c r="DX28" s="614"/>
      <c r="DY28" s="614"/>
      <c r="DZ28" s="614"/>
      <c r="EA28" s="614"/>
      <c r="EB28" s="614"/>
      <c r="EC28" s="615"/>
    </row>
    <row r="29" spans="2:133" ht="11.25" customHeight="1">
      <c r="B29" s="587" t="s">
        <v>284</v>
      </c>
      <c r="C29" s="588"/>
      <c r="D29" s="588"/>
      <c r="E29" s="588"/>
      <c r="F29" s="588"/>
      <c r="G29" s="588"/>
      <c r="H29" s="588"/>
      <c r="I29" s="588"/>
      <c r="J29" s="588"/>
      <c r="K29" s="588"/>
      <c r="L29" s="588"/>
      <c r="M29" s="588"/>
      <c r="N29" s="588"/>
      <c r="O29" s="588"/>
      <c r="P29" s="588"/>
      <c r="Q29" s="589"/>
      <c r="R29" s="590">
        <v>16609</v>
      </c>
      <c r="S29" s="591"/>
      <c r="T29" s="591"/>
      <c r="U29" s="591"/>
      <c r="V29" s="591"/>
      <c r="W29" s="591"/>
      <c r="X29" s="591"/>
      <c r="Y29" s="592"/>
      <c r="Z29" s="643">
        <v>0.1</v>
      </c>
      <c r="AA29" s="643"/>
      <c r="AB29" s="643"/>
      <c r="AC29" s="643"/>
      <c r="AD29" s="644" t="s">
        <v>112</v>
      </c>
      <c r="AE29" s="644"/>
      <c r="AF29" s="644"/>
      <c r="AG29" s="644"/>
      <c r="AH29" s="644"/>
      <c r="AI29" s="644"/>
      <c r="AJ29" s="644"/>
      <c r="AK29" s="644"/>
      <c r="AL29" s="613" t="s">
        <v>112</v>
      </c>
      <c r="AM29" s="645"/>
      <c r="AN29" s="645"/>
      <c r="AO29" s="646"/>
      <c r="AP29" s="650" t="s">
        <v>203</v>
      </c>
      <c r="AQ29" s="651"/>
      <c r="AR29" s="651"/>
      <c r="AS29" s="651"/>
      <c r="AT29" s="651"/>
      <c r="AU29" s="651"/>
      <c r="AV29" s="651"/>
      <c r="AW29" s="651"/>
      <c r="AX29" s="651"/>
      <c r="AY29" s="651"/>
      <c r="AZ29" s="651"/>
      <c r="BA29" s="651"/>
      <c r="BB29" s="651"/>
      <c r="BC29" s="651"/>
      <c r="BD29" s="651"/>
      <c r="BE29" s="651"/>
      <c r="BF29" s="652"/>
      <c r="BG29" s="650" t="s">
        <v>285</v>
      </c>
      <c r="BH29" s="666"/>
      <c r="BI29" s="666"/>
      <c r="BJ29" s="666"/>
      <c r="BK29" s="666"/>
      <c r="BL29" s="666"/>
      <c r="BM29" s="666"/>
      <c r="BN29" s="666"/>
      <c r="BO29" s="666"/>
      <c r="BP29" s="666"/>
      <c r="BQ29" s="667"/>
      <c r="BR29" s="650" t="s">
        <v>286</v>
      </c>
      <c r="BS29" s="666"/>
      <c r="BT29" s="666"/>
      <c r="BU29" s="666"/>
      <c r="BV29" s="666"/>
      <c r="BW29" s="666"/>
      <c r="BX29" s="666"/>
      <c r="BY29" s="666"/>
      <c r="BZ29" s="666"/>
      <c r="CA29" s="666"/>
      <c r="CB29" s="667"/>
      <c r="CD29" s="660" t="s">
        <v>287</v>
      </c>
      <c r="CE29" s="661"/>
      <c r="CF29" s="627" t="s">
        <v>58</v>
      </c>
      <c r="CG29" s="624"/>
      <c r="CH29" s="624"/>
      <c r="CI29" s="624"/>
      <c r="CJ29" s="624"/>
      <c r="CK29" s="624"/>
      <c r="CL29" s="624"/>
      <c r="CM29" s="624"/>
      <c r="CN29" s="624"/>
      <c r="CO29" s="624"/>
      <c r="CP29" s="624"/>
      <c r="CQ29" s="625"/>
      <c r="CR29" s="590">
        <v>2724654</v>
      </c>
      <c r="CS29" s="609"/>
      <c r="CT29" s="609"/>
      <c r="CU29" s="609"/>
      <c r="CV29" s="609"/>
      <c r="CW29" s="609"/>
      <c r="CX29" s="609"/>
      <c r="CY29" s="610"/>
      <c r="CZ29" s="593">
        <v>14.5</v>
      </c>
      <c r="DA29" s="611"/>
      <c r="DB29" s="611"/>
      <c r="DC29" s="612"/>
      <c r="DD29" s="596">
        <v>2674690</v>
      </c>
      <c r="DE29" s="609"/>
      <c r="DF29" s="609"/>
      <c r="DG29" s="609"/>
      <c r="DH29" s="609"/>
      <c r="DI29" s="609"/>
      <c r="DJ29" s="609"/>
      <c r="DK29" s="610"/>
      <c r="DL29" s="596">
        <v>2674690</v>
      </c>
      <c r="DM29" s="609"/>
      <c r="DN29" s="609"/>
      <c r="DO29" s="609"/>
      <c r="DP29" s="609"/>
      <c r="DQ29" s="609"/>
      <c r="DR29" s="609"/>
      <c r="DS29" s="609"/>
      <c r="DT29" s="609"/>
      <c r="DU29" s="609"/>
      <c r="DV29" s="610"/>
      <c r="DW29" s="613">
        <v>27.9</v>
      </c>
      <c r="DX29" s="614"/>
      <c r="DY29" s="614"/>
      <c r="DZ29" s="614"/>
      <c r="EA29" s="614"/>
      <c r="EB29" s="614"/>
      <c r="EC29" s="615"/>
    </row>
    <row r="30" spans="2:133" ht="11.25" customHeight="1">
      <c r="B30" s="587" t="s">
        <v>288</v>
      </c>
      <c r="C30" s="588"/>
      <c r="D30" s="588"/>
      <c r="E30" s="588"/>
      <c r="F30" s="588"/>
      <c r="G30" s="588"/>
      <c r="H30" s="588"/>
      <c r="I30" s="588"/>
      <c r="J30" s="588"/>
      <c r="K30" s="588"/>
      <c r="L30" s="588"/>
      <c r="M30" s="588"/>
      <c r="N30" s="588"/>
      <c r="O30" s="588"/>
      <c r="P30" s="588"/>
      <c r="Q30" s="589"/>
      <c r="R30" s="590">
        <v>453057</v>
      </c>
      <c r="S30" s="591"/>
      <c r="T30" s="591"/>
      <c r="U30" s="591"/>
      <c r="V30" s="591"/>
      <c r="W30" s="591"/>
      <c r="X30" s="591"/>
      <c r="Y30" s="592"/>
      <c r="Z30" s="643">
        <v>2.2999999999999998</v>
      </c>
      <c r="AA30" s="643"/>
      <c r="AB30" s="643"/>
      <c r="AC30" s="643"/>
      <c r="AD30" s="644" t="s">
        <v>112</v>
      </c>
      <c r="AE30" s="644"/>
      <c r="AF30" s="644"/>
      <c r="AG30" s="644"/>
      <c r="AH30" s="644"/>
      <c r="AI30" s="644"/>
      <c r="AJ30" s="644"/>
      <c r="AK30" s="644"/>
      <c r="AL30" s="613" t="s">
        <v>112</v>
      </c>
      <c r="AM30" s="645"/>
      <c r="AN30" s="645"/>
      <c r="AO30" s="646"/>
      <c r="AP30" s="668" t="s">
        <v>289</v>
      </c>
      <c r="AQ30" s="669"/>
      <c r="AR30" s="669"/>
      <c r="AS30" s="669"/>
      <c r="AT30" s="674" t="s">
        <v>290</v>
      </c>
      <c r="AU30" s="184"/>
      <c r="AV30" s="184"/>
      <c r="AW30" s="184"/>
      <c r="AX30" s="677" t="s">
        <v>169</v>
      </c>
      <c r="AY30" s="678"/>
      <c r="AZ30" s="678"/>
      <c r="BA30" s="678"/>
      <c r="BB30" s="678"/>
      <c r="BC30" s="678"/>
      <c r="BD30" s="678"/>
      <c r="BE30" s="678"/>
      <c r="BF30" s="679"/>
      <c r="BG30" s="656">
        <v>98.7</v>
      </c>
      <c r="BH30" s="657"/>
      <c r="BI30" s="657"/>
      <c r="BJ30" s="657"/>
      <c r="BK30" s="657"/>
      <c r="BL30" s="657"/>
      <c r="BM30" s="658">
        <v>91.5</v>
      </c>
      <c r="BN30" s="657"/>
      <c r="BO30" s="657"/>
      <c r="BP30" s="657"/>
      <c r="BQ30" s="659"/>
      <c r="BR30" s="656">
        <v>98.2</v>
      </c>
      <c r="BS30" s="657"/>
      <c r="BT30" s="657"/>
      <c r="BU30" s="657"/>
      <c r="BV30" s="657"/>
      <c r="BW30" s="657"/>
      <c r="BX30" s="658">
        <v>90.3</v>
      </c>
      <c r="BY30" s="657"/>
      <c r="BZ30" s="657"/>
      <c r="CA30" s="657"/>
      <c r="CB30" s="659"/>
      <c r="CD30" s="662"/>
      <c r="CE30" s="663"/>
      <c r="CF30" s="627" t="s">
        <v>291</v>
      </c>
      <c r="CG30" s="624"/>
      <c r="CH30" s="624"/>
      <c r="CI30" s="624"/>
      <c r="CJ30" s="624"/>
      <c r="CK30" s="624"/>
      <c r="CL30" s="624"/>
      <c r="CM30" s="624"/>
      <c r="CN30" s="624"/>
      <c r="CO30" s="624"/>
      <c r="CP30" s="624"/>
      <c r="CQ30" s="625"/>
      <c r="CR30" s="590">
        <v>2533958</v>
      </c>
      <c r="CS30" s="591"/>
      <c r="CT30" s="591"/>
      <c r="CU30" s="591"/>
      <c r="CV30" s="591"/>
      <c r="CW30" s="591"/>
      <c r="CX30" s="591"/>
      <c r="CY30" s="592"/>
      <c r="CZ30" s="593">
        <v>13.5</v>
      </c>
      <c r="DA30" s="611"/>
      <c r="DB30" s="611"/>
      <c r="DC30" s="612"/>
      <c r="DD30" s="596">
        <v>2484405</v>
      </c>
      <c r="DE30" s="591"/>
      <c r="DF30" s="591"/>
      <c r="DG30" s="591"/>
      <c r="DH30" s="591"/>
      <c r="DI30" s="591"/>
      <c r="DJ30" s="591"/>
      <c r="DK30" s="592"/>
      <c r="DL30" s="596">
        <v>2484405</v>
      </c>
      <c r="DM30" s="591"/>
      <c r="DN30" s="591"/>
      <c r="DO30" s="591"/>
      <c r="DP30" s="591"/>
      <c r="DQ30" s="591"/>
      <c r="DR30" s="591"/>
      <c r="DS30" s="591"/>
      <c r="DT30" s="591"/>
      <c r="DU30" s="591"/>
      <c r="DV30" s="592"/>
      <c r="DW30" s="613">
        <v>25.9</v>
      </c>
      <c r="DX30" s="614"/>
      <c r="DY30" s="614"/>
      <c r="DZ30" s="614"/>
      <c r="EA30" s="614"/>
      <c r="EB30" s="614"/>
      <c r="EC30" s="615"/>
    </row>
    <row r="31" spans="2:133" ht="11.25" customHeight="1">
      <c r="B31" s="587" t="s">
        <v>292</v>
      </c>
      <c r="C31" s="588"/>
      <c r="D31" s="588"/>
      <c r="E31" s="588"/>
      <c r="F31" s="588"/>
      <c r="G31" s="588"/>
      <c r="H31" s="588"/>
      <c r="I31" s="588"/>
      <c r="J31" s="588"/>
      <c r="K31" s="588"/>
      <c r="L31" s="588"/>
      <c r="M31" s="588"/>
      <c r="N31" s="588"/>
      <c r="O31" s="588"/>
      <c r="P31" s="588"/>
      <c r="Q31" s="589"/>
      <c r="R31" s="590">
        <v>1004907</v>
      </c>
      <c r="S31" s="591"/>
      <c r="T31" s="591"/>
      <c r="U31" s="591"/>
      <c r="V31" s="591"/>
      <c r="W31" s="591"/>
      <c r="X31" s="591"/>
      <c r="Y31" s="592"/>
      <c r="Z31" s="643">
        <v>5.0999999999999996</v>
      </c>
      <c r="AA31" s="643"/>
      <c r="AB31" s="643"/>
      <c r="AC31" s="643"/>
      <c r="AD31" s="644" t="s">
        <v>112</v>
      </c>
      <c r="AE31" s="644"/>
      <c r="AF31" s="644"/>
      <c r="AG31" s="644"/>
      <c r="AH31" s="644"/>
      <c r="AI31" s="644"/>
      <c r="AJ31" s="644"/>
      <c r="AK31" s="644"/>
      <c r="AL31" s="613" t="s">
        <v>112</v>
      </c>
      <c r="AM31" s="645"/>
      <c r="AN31" s="645"/>
      <c r="AO31" s="646"/>
      <c r="AP31" s="670"/>
      <c r="AQ31" s="671"/>
      <c r="AR31" s="671"/>
      <c r="AS31" s="671"/>
      <c r="AT31" s="675"/>
      <c r="AU31" s="183" t="s">
        <v>293</v>
      </c>
      <c r="AV31" s="183"/>
      <c r="AW31" s="183"/>
      <c r="AX31" s="587" t="s">
        <v>294</v>
      </c>
      <c r="AY31" s="588"/>
      <c r="AZ31" s="588"/>
      <c r="BA31" s="588"/>
      <c r="BB31" s="588"/>
      <c r="BC31" s="588"/>
      <c r="BD31" s="588"/>
      <c r="BE31" s="588"/>
      <c r="BF31" s="589"/>
      <c r="BG31" s="654">
        <v>98.8</v>
      </c>
      <c r="BH31" s="609"/>
      <c r="BI31" s="609"/>
      <c r="BJ31" s="609"/>
      <c r="BK31" s="609"/>
      <c r="BL31" s="609"/>
      <c r="BM31" s="645">
        <v>94.9</v>
      </c>
      <c r="BN31" s="655"/>
      <c r="BO31" s="655"/>
      <c r="BP31" s="655"/>
      <c r="BQ31" s="619"/>
      <c r="BR31" s="654">
        <v>98</v>
      </c>
      <c r="BS31" s="609"/>
      <c r="BT31" s="609"/>
      <c r="BU31" s="609"/>
      <c r="BV31" s="609"/>
      <c r="BW31" s="609"/>
      <c r="BX31" s="645">
        <v>93.9</v>
      </c>
      <c r="BY31" s="655"/>
      <c r="BZ31" s="655"/>
      <c r="CA31" s="655"/>
      <c r="CB31" s="619"/>
      <c r="CD31" s="662"/>
      <c r="CE31" s="663"/>
      <c r="CF31" s="627" t="s">
        <v>295</v>
      </c>
      <c r="CG31" s="624"/>
      <c r="CH31" s="624"/>
      <c r="CI31" s="624"/>
      <c r="CJ31" s="624"/>
      <c r="CK31" s="624"/>
      <c r="CL31" s="624"/>
      <c r="CM31" s="624"/>
      <c r="CN31" s="624"/>
      <c r="CO31" s="624"/>
      <c r="CP31" s="624"/>
      <c r="CQ31" s="625"/>
      <c r="CR31" s="590">
        <v>190696</v>
      </c>
      <c r="CS31" s="609"/>
      <c r="CT31" s="609"/>
      <c r="CU31" s="609"/>
      <c r="CV31" s="609"/>
      <c r="CW31" s="609"/>
      <c r="CX31" s="609"/>
      <c r="CY31" s="610"/>
      <c r="CZ31" s="593">
        <v>1</v>
      </c>
      <c r="DA31" s="611"/>
      <c r="DB31" s="611"/>
      <c r="DC31" s="612"/>
      <c r="DD31" s="596">
        <v>190285</v>
      </c>
      <c r="DE31" s="609"/>
      <c r="DF31" s="609"/>
      <c r="DG31" s="609"/>
      <c r="DH31" s="609"/>
      <c r="DI31" s="609"/>
      <c r="DJ31" s="609"/>
      <c r="DK31" s="610"/>
      <c r="DL31" s="596">
        <v>190285</v>
      </c>
      <c r="DM31" s="609"/>
      <c r="DN31" s="609"/>
      <c r="DO31" s="609"/>
      <c r="DP31" s="609"/>
      <c r="DQ31" s="609"/>
      <c r="DR31" s="609"/>
      <c r="DS31" s="609"/>
      <c r="DT31" s="609"/>
      <c r="DU31" s="609"/>
      <c r="DV31" s="610"/>
      <c r="DW31" s="613">
        <v>2</v>
      </c>
      <c r="DX31" s="614"/>
      <c r="DY31" s="614"/>
      <c r="DZ31" s="614"/>
      <c r="EA31" s="614"/>
      <c r="EB31" s="614"/>
      <c r="EC31" s="615"/>
    </row>
    <row r="32" spans="2:133" ht="11.25" customHeight="1">
      <c r="B32" s="587" t="s">
        <v>296</v>
      </c>
      <c r="C32" s="588"/>
      <c r="D32" s="588"/>
      <c r="E32" s="588"/>
      <c r="F32" s="588"/>
      <c r="G32" s="588"/>
      <c r="H32" s="588"/>
      <c r="I32" s="588"/>
      <c r="J32" s="588"/>
      <c r="K32" s="588"/>
      <c r="L32" s="588"/>
      <c r="M32" s="588"/>
      <c r="N32" s="588"/>
      <c r="O32" s="588"/>
      <c r="P32" s="588"/>
      <c r="Q32" s="589"/>
      <c r="R32" s="590">
        <v>309510</v>
      </c>
      <c r="S32" s="591"/>
      <c r="T32" s="591"/>
      <c r="U32" s="591"/>
      <c r="V32" s="591"/>
      <c r="W32" s="591"/>
      <c r="X32" s="591"/>
      <c r="Y32" s="592"/>
      <c r="Z32" s="643">
        <v>1.6</v>
      </c>
      <c r="AA32" s="643"/>
      <c r="AB32" s="643"/>
      <c r="AC32" s="643"/>
      <c r="AD32" s="644">
        <v>544</v>
      </c>
      <c r="AE32" s="644"/>
      <c r="AF32" s="644"/>
      <c r="AG32" s="644"/>
      <c r="AH32" s="644"/>
      <c r="AI32" s="644"/>
      <c r="AJ32" s="644"/>
      <c r="AK32" s="644"/>
      <c r="AL32" s="613">
        <v>0</v>
      </c>
      <c r="AM32" s="645"/>
      <c r="AN32" s="645"/>
      <c r="AO32" s="646"/>
      <c r="AP32" s="672"/>
      <c r="AQ32" s="673"/>
      <c r="AR32" s="673"/>
      <c r="AS32" s="673"/>
      <c r="AT32" s="676"/>
      <c r="AU32" s="185"/>
      <c r="AV32" s="185"/>
      <c r="AW32" s="185"/>
      <c r="AX32" s="571" t="s">
        <v>297</v>
      </c>
      <c r="AY32" s="572"/>
      <c r="AZ32" s="572"/>
      <c r="BA32" s="572"/>
      <c r="BB32" s="572"/>
      <c r="BC32" s="572"/>
      <c r="BD32" s="572"/>
      <c r="BE32" s="572"/>
      <c r="BF32" s="573"/>
      <c r="BG32" s="653">
        <v>98.5</v>
      </c>
      <c r="BH32" s="575"/>
      <c r="BI32" s="575"/>
      <c r="BJ32" s="575"/>
      <c r="BK32" s="575"/>
      <c r="BL32" s="575"/>
      <c r="BM32" s="638">
        <v>87.3</v>
      </c>
      <c r="BN32" s="575"/>
      <c r="BO32" s="575"/>
      <c r="BP32" s="575"/>
      <c r="BQ32" s="632"/>
      <c r="BR32" s="653">
        <v>98.1</v>
      </c>
      <c r="BS32" s="575"/>
      <c r="BT32" s="575"/>
      <c r="BU32" s="575"/>
      <c r="BV32" s="575"/>
      <c r="BW32" s="575"/>
      <c r="BX32" s="638">
        <v>85.4</v>
      </c>
      <c r="BY32" s="575"/>
      <c r="BZ32" s="575"/>
      <c r="CA32" s="575"/>
      <c r="CB32" s="632"/>
      <c r="CD32" s="664"/>
      <c r="CE32" s="665"/>
      <c r="CF32" s="627" t="s">
        <v>298</v>
      </c>
      <c r="CG32" s="624"/>
      <c r="CH32" s="624"/>
      <c r="CI32" s="624"/>
      <c r="CJ32" s="624"/>
      <c r="CK32" s="624"/>
      <c r="CL32" s="624"/>
      <c r="CM32" s="624"/>
      <c r="CN32" s="624"/>
      <c r="CO32" s="624"/>
      <c r="CP32" s="624"/>
      <c r="CQ32" s="625"/>
      <c r="CR32" s="590">
        <v>199</v>
      </c>
      <c r="CS32" s="591"/>
      <c r="CT32" s="591"/>
      <c r="CU32" s="591"/>
      <c r="CV32" s="591"/>
      <c r="CW32" s="591"/>
      <c r="CX32" s="591"/>
      <c r="CY32" s="592"/>
      <c r="CZ32" s="593">
        <v>0</v>
      </c>
      <c r="DA32" s="611"/>
      <c r="DB32" s="611"/>
      <c r="DC32" s="612"/>
      <c r="DD32" s="596">
        <v>199</v>
      </c>
      <c r="DE32" s="591"/>
      <c r="DF32" s="591"/>
      <c r="DG32" s="591"/>
      <c r="DH32" s="591"/>
      <c r="DI32" s="591"/>
      <c r="DJ32" s="591"/>
      <c r="DK32" s="592"/>
      <c r="DL32" s="596">
        <v>199</v>
      </c>
      <c r="DM32" s="591"/>
      <c r="DN32" s="591"/>
      <c r="DO32" s="591"/>
      <c r="DP32" s="591"/>
      <c r="DQ32" s="591"/>
      <c r="DR32" s="591"/>
      <c r="DS32" s="591"/>
      <c r="DT32" s="591"/>
      <c r="DU32" s="591"/>
      <c r="DV32" s="592"/>
      <c r="DW32" s="613">
        <v>0</v>
      </c>
      <c r="DX32" s="614"/>
      <c r="DY32" s="614"/>
      <c r="DZ32" s="614"/>
      <c r="EA32" s="614"/>
      <c r="EB32" s="614"/>
      <c r="EC32" s="615"/>
    </row>
    <row r="33" spans="2:133" ht="11.25" customHeight="1">
      <c r="B33" s="587" t="s">
        <v>299</v>
      </c>
      <c r="C33" s="588"/>
      <c r="D33" s="588"/>
      <c r="E33" s="588"/>
      <c r="F33" s="588"/>
      <c r="G33" s="588"/>
      <c r="H33" s="588"/>
      <c r="I33" s="588"/>
      <c r="J33" s="588"/>
      <c r="K33" s="588"/>
      <c r="L33" s="588"/>
      <c r="M33" s="588"/>
      <c r="N33" s="588"/>
      <c r="O33" s="588"/>
      <c r="P33" s="588"/>
      <c r="Q33" s="589"/>
      <c r="R33" s="590">
        <v>3583900</v>
      </c>
      <c r="S33" s="591"/>
      <c r="T33" s="591"/>
      <c r="U33" s="591"/>
      <c r="V33" s="591"/>
      <c r="W33" s="591"/>
      <c r="X33" s="591"/>
      <c r="Y33" s="592"/>
      <c r="Z33" s="643">
        <v>18.3</v>
      </c>
      <c r="AA33" s="643"/>
      <c r="AB33" s="643"/>
      <c r="AC33" s="643"/>
      <c r="AD33" s="644" t="s">
        <v>112</v>
      </c>
      <c r="AE33" s="644"/>
      <c r="AF33" s="644"/>
      <c r="AG33" s="644"/>
      <c r="AH33" s="644"/>
      <c r="AI33" s="644"/>
      <c r="AJ33" s="644"/>
      <c r="AK33" s="644"/>
      <c r="AL33" s="613" t="s">
        <v>112</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300</v>
      </c>
      <c r="CE33" s="624"/>
      <c r="CF33" s="624"/>
      <c r="CG33" s="624"/>
      <c r="CH33" s="624"/>
      <c r="CI33" s="624"/>
      <c r="CJ33" s="624"/>
      <c r="CK33" s="624"/>
      <c r="CL33" s="624"/>
      <c r="CM33" s="624"/>
      <c r="CN33" s="624"/>
      <c r="CO33" s="624"/>
      <c r="CP33" s="624"/>
      <c r="CQ33" s="625"/>
      <c r="CR33" s="590">
        <v>6704373</v>
      </c>
      <c r="CS33" s="609"/>
      <c r="CT33" s="609"/>
      <c r="CU33" s="609"/>
      <c r="CV33" s="609"/>
      <c r="CW33" s="609"/>
      <c r="CX33" s="609"/>
      <c r="CY33" s="610"/>
      <c r="CZ33" s="593">
        <v>35.6</v>
      </c>
      <c r="DA33" s="611"/>
      <c r="DB33" s="611"/>
      <c r="DC33" s="612"/>
      <c r="DD33" s="596">
        <v>5017281</v>
      </c>
      <c r="DE33" s="609"/>
      <c r="DF33" s="609"/>
      <c r="DG33" s="609"/>
      <c r="DH33" s="609"/>
      <c r="DI33" s="609"/>
      <c r="DJ33" s="609"/>
      <c r="DK33" s="610"/>
      <c r="DL33" s="596">
        <v>3784932</v>
      </c>
      <c r="DM33" s="609"/>
      <c r="DN33" s="609"/>
      <c r="DO33" s="609"/>
      <c r="DP33" s="609"/>
      <c r="DQ33" s="609"/>
      <c r="DR33" s="609"/>
      <c r="DS33" s="609"/>
      <c r="DT33" s="609"/>
      <c r="DU33" s="609"/>
      <c r="DV33" s="610"/>
      <c r="DW33" s="613">
        <v>39.5</v>
      </c>
      <c r="DX33" s="614"/>
      <c r="DY33" s="614"/>
      <c r="DZ33" s="614"/>
      <c r="EA33" s="614"/>
      <c r="EB33" s="614"/>
      <c r="EC33" s="615"/>
    </row>
    <row r="34" spans="2:133" ht="11.25" customHeight="1">
      <c r="B34" s="587" t="s">
        <v>301</v>
      </c>
      <c r="C34" s="588"/>
      <c r="D34" s="588"/>
      <c r="E34" s="588"/>
      <c r="F34" s="588"/>
      <c r="G34" s="588"/>
      <c r="H34" s="588"/>
      <c r="I34" s="588"/>
      <c r="J34" s="588"/>
      <c r="K34" s="588"/>
      <c r="L34" s="588"/>
      <c r="M34" s="588"/>
      <c r="N34" s="588"/>
      <c r="O34" s="588"/>
      <c r="P34" s="588"/>
      <c r="Q34" s="589"/>
      <c r="R34" s="590" t="s">
        <v>112</v>
      </c>
      <c r="S34" s="591"/>
      <c r="T34" s="591"/>
      <c r="U34" s="591"/>
      <c r="V34" s="591"/>
      <c r="W34" s="591"/>
      <c r="X34" s="591"/>
      <c r="Y34" s="592"/>
      <c r="Z34" s="643" t="s">
        <v>112</v>
      </c>
      <c r="AA34" s="643"/>
      <c r="AB34" s="643"/>
      <c r="AC34" s="643"/>
      <c r="AD34" s="644" t="s">
        <v>112</v>
      </c>
      <c r="AE34" s="644"/>
      <c r="AF34" s="644"/>
      <c r="AG34" s="644"/>
      <c r="AH34" s="644"/>
      <c r="AI34" s="644"/>
      <c r="AJ34" s="644"/>
      <c r="AK34" s="644"/>
      <c r="AL34" s="613" t="s">
        <v>112</v>
      </c>
      <c r="AM34" s="645"/>
      <c r="AN34" s="645"/>
      <c r="AO34" s="646"/>
      <c r="AP34" s="188"/>
      <c r="AQ34" s="650" t="s">
        <v>302</v>
      </c>
      <c r="AR34" s="651"/>
      <c r="AS34" s="651"/>
      <c r="AT34" s="651"/>
      <c r="AU34" s="651"/>
      <c r="AV34" s="651"/>
      <c r="AW34" s="651"/>
      <c r="AX34" s="651"/>
      <c r="AY34" s="651"/>
      <c r="AZ34" s="651"/>
      <c r="BA34" s="651"/>
      <c r="BB34" s="651"/>
      <c r="BC34" s="651"/>
      <c r="BD34" s="651"/>
      <c r="BE34" s="651"/>
      <c r="BF34" s="652"/>
      <c r="BG34" s="650" t="s">
        <v>303</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304</v>
      </c>
      <c r="CE34" s="624"/>
      <c r="CF34" s="624"/>
      <c r="CG34" s="624"/>
      <c r="CH34" s="624"/>
      <c r="CI34" s="624"/>
      <c r="CJ34" s="624"/>
      <c r="CK34" s="624"/>
      <c r="CL34" s="624"/>
      <c r="CM34" s="624"/>
      <c r="CN34" s="624"/>
      <c r="CO34" s="624"/>
      <c r="CP34" s="624"/>
      <c r="CQ34" s="625"/>
      <c r="CR34" s="590">
        <v>2673165</v>
      </c>
      <c r="CS34" s="591"/>
      <c r="CT34" s="591"/>
      <c r="CU34" s="591"/>
      <c r="CV34" s="591"/>
      <c r="CW34" s="591"/>
      <c r="CX34" s="591"/>
      <c r="CY34" s="592"/>
      <c r="CZ34" s="593">
        <v>14.2</v>
      </c>
      <c r="DA34" s="611"/>
      <c r="DB34" s="611"/>
      <c r="DC34" s="612"/>
      <c r="DD34" s="596">
        <v>2024718</v>
      </c>
      <c r="DE34" s="591"/>
      <c r="DF34" s="591"/>
      <c r="DG34" s="591"/>
      <c r="DH34" s="591"/>
      <c r="DI34" s="591"/>
      <c r="DJ34" s="591"/>
      <c r="DK34" s="592"/>
      <c r="DL34" s="596">
        <v>1531799</v>
      </c>
      <c r="DM34" s="591"/>
      <c r="DN34" s="591"/>
      <c r="DO34" s="591"/>
      <c r="DP34" s="591"/>
      <c r="DQ34" s="591"/>
      <c r="DR34" s="591"/>
      <c r="DS34" s="591"/>
      <c r="DT34" s="591"/>
      <c r="DU34" s="591"/>
      <c r="DV34" s="592"/>
      <c r="DW34" s="613">
        <v>16</v>
      </c>
      <c r="DX34" s="614"/>
      <c r="DY34" s="614"/>
      <c r="DZ34" s="614"/>
      <c r="EA34" s="614"/>
      <c r="EB34" s="614"/>
      <c r="EC34" s="615"/>
    </row>
    <row r="35" spans="2:133" ht="11.25" customHeight="1">
      <c r="B35" s="587" t="s">
        <v>305</v>
      </c>
      <c r="C35" s="588"/>
      <c r="D35" s="588"/>
      <c r="E35" s="588"/>
      <c r="F35" s="588"/>
      <c r="G35" s="588"/>
      <c r="H35" s="588"/>
      <c r="I35" s="588"/>
      <c r="J35" s="588"/>
      <c r="K35" s="588"/>
      <c r="L35" s="588"/>
      <c r="M35" s="588"/>
      <c r="N35" s="588"/>
      <c r="O35" s="588"/>
      <c r="P35" s="588"/>
      <c r="Q35" s="589"/>
      <c r="R35" s="590">
        <v>466400</v>
      </c>
      <c r="S35" s="591"/>
      <c r="T35" s="591"/>
      <c r="U35" s="591"/>
      <c r="V35" s="591"/>
      <c r="W35" s="591"/>
      <c r="X35" s="591"/>
      <c r="Y35" s="592"/>
      <c r="Z35" s="643">
        <v>2.4</v>
      </c>
      <c r="AA35" s="643"/>
      <c r="AB35" s="643"/>
      <c r="AC35" s="643"/>
      <c r="AD35" s="644" t="s">
        <v>112</v>
      </c>
      <c r="AE35" s="644"/>
      <c r="AF35" s="644"/>
      <c r="AG35" s="644"/>
      <c r="AH35" s="644"/>
      <c r="AI35" s="644"/>
      <c r="AJ35" s="644"/>
      <c r="AK35" s="644"/>
      <c r="AL35" s="613" t="s">
        <v>112</v>
      </c>
      <c r="AM35" s="645"/>
      <c r="AN35" s="645"/>
      <c r="AO35" s="646"/>
      <c r="AP35" s="188"/>
      <c r="AQ35" s="647" t="s">
        <v>306</v>
      </c>
      <c r="AR35" s="648"/>
      <c r="AS35" s="648"/>
      <c r="AT35" s="648"/>
      <c r="AU35" s="648"/>
      <c r="AV35" s="648"/>
      <c r="AW35" s="648"/>
      <c r="AX35" s="648"/>
      <c r="AY35" s="649"/>
      <c r="AZ35" s="640">
        <v>2304220</v>
      </c>
      <c r="BA35" s="641"/>
      <c r="BB35" s="641"/>
      <c r="BC35" s="641"/>
      <c r="BD35" s="641"/>
      <c r="BE35" s="641"/>
      <c r="BF35" s="642"/>
      <c r="BG35" s="647" t="s">
        <v>307</v>
      </c>
      <c r="BH35" s="648"/>
      <c r="BI35" s="648"/>
      <c r="BJ35" s="648"/>
      <c r="BK35" s="648"/>
      <c r="BL35" s="648"/>
      <c r="BM35" s="648"/>
      <c r="BN35" s="648"/>
      <c r="BO35" s="648"/>
      <c r="BP35" s="648"/>
      <c r="BQ35" s="648"/>
      <c r="BR35" s="648"/>
      <c r="BS35" s="648"/>
      <c r="BT35" s="648"/>
      <c r="BU35" s="649"/>
      <c r="BV35" s="640">
        <v>173102</v>
      </c>
      <c r="BW35" s="641"/>
      <c r="BX35" s="641"/>
      <c r="BY35" s="641"/>
      <c r="BZ35" s="641"/>
      <c r="CA35" s="641"/>
      <c r="CB35" s="642"/>
      <c r="CD35" s="627" t="s">
        <v>308</v>
      </c>
      <c r="CE35" s="624"/>
      <c r="CF35" s="624"/>
      <c r="CG35" s="624"/>
      <c r="CH35" s="624"/>
      <c r="CI35" s="624"/>
      <c r="CJ35" s="624"/>
      <c r="CK35" s="624"/>
      <c r="CL35" s="624"/>
      <c r="CM35" s="624"/>
      <c r="CN35" s="624"/>
      <c r="CO35" s="624"/>
      <c r="CP35" s="624"/>
      <c r="CQ35" s="625"/>
      <c r="CR35" s="590">
        <v>100208</v>
      </c>
      <c r="CS35" s="609"/>
      <c r="CT35" s="609"/>
      <c r="CU35" s="609"/>
      <c r="CV35" s="609"/>
      <c r="CW35" s="609"/>
      <c r="CX35" s="609"/>
      <c r="CY35" s="610"/>
      <c r="CZ35" s="593">
        <v>0.5</v>
      </c>
      <c r="DA35" s="611"/>
      <c r="DB35" s="611"/>
      <c r="DC35" s="612"/>
      <c r="DD35" s="596">
        <v>73058</v>
      </c>
      <c r="DE35" s="609"/>
      <c r="DF35" s="609"/>
      <c r="DG35" s="609"/>
      <c r="DH35" s="609"/>
      <c r="DI35" s="609"/>
      <c r="DJ35" s="609"/>
      <c r="DK35" s="610"/>
      <c r="DL35" s="596">
        <v>73058</v>
      </c>
      <c r="DM35" s="609"/>
      <c r="DN35" s="609"/>
      <c r="DO35" s="609"/>
      <c r="DP35" s="609"/>
      <c r="DQ35" s="609"/>
      <c r="DR35" s="609"/>
      <c r="DS35" s="609"/>
      <c r="DT35" s="609"/>
      <c r="DU35" s="609"/>
      <c r="DV35" s="610"/>
      <c r="DW35" s="613">
        <v>0.8</v>
      </c>
      <c r="DX35" s="614"/>
      <c r="DY35" s="614"/>
      <c r="DZ35" s="614"/>
      <c r="EA35" s="614"/>
      <c r="EB35" s="614"/>
      <c r="EC35" s="615"/>
    </row>
    <row r="36" spans="2:133" ht="11.25" customHeight="1">
      <c r="B36" s="571" t="s">
        <v>309</v>
      </c>
      <c r="C36" s="572"/>
      <c r="D36" s="572"/>
      <c r="E36" s="572"/>
      <c r="F36" s="572"/>
      <c r="G36" s="572"/>
      <c r="H36" s="572"/>
      <c r="I36" s="572"/>
      <c r="J36" s="572"/>
      <c r="K36" s="572"/>
      <c r="L36" s="572"/>
      <c r="M36" s="572"/>
      <c r="N36" s="572"/>
      <c r="O36" s="572"/>
      <c r="P36" s="572"/>
      <c r="Q36" s="573"/>
      <c r="R36" s="574">
        <v>19554742</v>
      </c>
      <c r="S36" s="631"/>
      <c r="T36" s="631"/>
      <c r="U36" s="631"/>
      <c r="V36" s="631"/>
      <c r="W36" s="631"/>
      <c r="X36" s="631"/>
      <c r="Y36" s="634"/>
      <c r="Z36" s="635">
        <v>100</v>
      </c>
      <c r="AA36" s="635"/>
      <c r="AB36" s="635"/>
      <c r="AC36" s="635"/>
      <c r="AD36" s="636">
        <v>9120808</v>
      </c>
      <c r="AE36" s="636"/>
      <c r="AF36" s="636"/>
      <c r="AG36" s="636"/>
      <c r="AH36" s="636"/>
      <c r="AI36" s="636"/>
      <c r="AJ36" s="636"/>
      <c r="AK36" s="636"/>
      <c r="AL36" s="637">
        <v>100</v>
      </c>
      <c r="AM36" s="638"/>
      <c r="AN36" s="638"/>
      <c r="AO36" s="639"/>
      <c r="AQ36" s="616" t="s">
        <v>310</v>
      </c>
      <c r="AR36" s="617"/>
      <c r="AS36" s="617"/>
      <c r="AT36" s="617"/>
      <c r="AU36" s="617"/>
      <c r="AV36" s="617"/>
      <c r="AW36" s="617"/>
      <c r="AX36" s="617"/>
      <c r="AY36" s="618"/>
      <c r="AZ36" s="590">
        <v>752769</v>
      </c>
      <c r="BA36" s="591"/>
      <c r="BB36" s="591"/>
      <c r="BC36" s="591"/>
      <c r="BD36" s="609"/>
      <c r="BE36" s="609"/>
      <c r="BF36" s="619"/>
      <c r="BG36" s="627" t="s">
        <v>311</v>
      </c>
      <c r="BH36" s="624"/>
      <c r="BI36" s="624"/>
      <c r="BJ36" s="624"/>
      <c r="BK36" s="624"/>
      <c r="BL36" s="624"/>
      <c r="BM36" s="624"/>
      <c r="BN36" s="624"/>
      <c r="BO36" s="624"/>
      <c r="BP36" s="624"/>
      <c r="BQ36" s="624"/>
      <c r="BR36" s="624"/>
      <c r="BS36" s="624"/>
      <c r="BT36" s="624"/>
      <c r="BU36" s="625"/>
      <c r="BV36" s="590">
        <v>136423</v>
      </c>
      <c r="BW36" s="591"/>
      <c r="BX36" s="591"/>
      <c r="BY36" s="591"/>
      <c r="BZ36" s="591"/>
      <c r="CA36" s="591"/>
      <c r="CB36" s="626"/>
      <c r="CD36" s="627" t="s">
        <v>312</v>
      </c>
      <c r="CE36" s="624"/>
      <c r="CF36" s="624"/>
      <c r="CG36" s="624"/>
      <c r="CH36" s="624"/>
      <c r="CI36" s="624"/>
      <c r="CJ36" s="624"/>
      <c r="CK36" s="624"/>
      <c r="CL36" s="624"/>
      <c r="CM36" s="624"/>
      <c r="CN36" s="624"/>
      <c r="CO36" s="624"/>
      <c r="CP36" s="624"/>
      <c r="CQ36" s="625"/>
      <c r="CR36" s="590">
        <v>1923649</v>
      </c>
      <c r="CS36" s="591"/>
      <c r="CT36" s="591"/>
      <c r="CU36" s="591"/>
      <c r="CV36" s="591"/>
      <c r="CW36" s="591"/>
      <c r="CX36" s="591"/>
      <c r="CY36" s="592"/>
      <c r="CZ36" s="593">
        <v>10.199999999999999</v>
      </c>
      <c r="DA36" s="611"/>
      <c r="DB36" s="611"/>
      <c r="DC36" s="612"/>
      <c r="DD36" s="596">
        <v>1222998</v>
      </c>
      <c r="DE36" s="591"/>
      <c r="DF36" s="591"/>
      <c r="DG36" s="591"/>
      <c r="DH36" s="591"/>
      <c r="DI36" s="591"/>
      <c r="DJ36" s="591"/>
      <c r="DK36" s="592"/>
      <c r="DL36" s="596">
        <v>1050478</v>
      </c>
      <c r="DM36" s="591"/>
      <c r="DN36" s="591"/>
      <c r="DO36" s="591"/>
      <c r="DP36" s="591"/>
      <c r="DQ36" s="591"/>
      <c r="DR36" s="591"/>
      <c r="DS36" s="591"/>
      <c r="DT36" s="591"/>
      <c r="DU36" s="591"/>
      <c r="DV36" s="592"/>
      <c r="DW36" s="613">
        <v>11</v>
      </c>
      <c r="DX36" s="614"/>
      <c r="DY36" s="614"/>
      <c r="DZ36" s="614"/>
      <c r="EA36" s="614"/>
      <c r="EB36" s="614"/>
      <c r="EC36" s="615"/>
    </row>
    <row r="37" spans="2:133" ht="11.25" customHeight="1">
      <c r="AQ37" s="616" t="s">
        <v>313</v>
      </c>
      <c r="AR37" s="617"/>
      <c r="AS37" s="617"/>
      <c r="AT37" s="617"/>
      <c r="AU37" s="617"/>
      <c r="AV37" s="617"/>
      <c r="AW37" s="617"/>
      <c r="AX37" s="617"/>
      <c r="AY37" s="618"/>
      <c r="AZ37" s="590">
        <v>72397</v>
      </c>
      <c r="BA37" s="591"/>
      <c r="BB37" s="591"/>
      <c r="BC37" s="591"/>
      <c r="BD37" s="609"/>
      <c r="BE37" s="609"/>
      <c r="BF37" s="619"/>
      <c r="BG37" s="627" t="s">
        <v>314</v>
      </c>
      <c r="BH37" s="624"/>
      <c r="BI37" s="624"/>
      <c r="BJ37" s="624"/>
      <c r="BK37" s="624"/>
      <c r="BL37" s="624"/>
      <c r="BM37" s="624"/>
      <c r="BN37" s="624"/>
      <c r="BO37" s="624"/>
      <c r="BP37" s="624"/>
      <c r="BQ37" s="624"/>
      <c r="BR37" s="624"/>
      <c r="BS37" s="624"/>
      <c r="BT37" s="624"/>
      <c r="BU37" s="625"/>
      <c r="BV37" s="590">
        <v>5540</v>
      </c>
      <c r="BW37" s="591"/>
      <c r="BX37" s="591"/>
      <c r="BY37" s="591"/>
      <c r="BZ37" s="591"/>
      <c r="CA37" s="591"/>
      <c r="CB37" s="626"/>
      <c r="CD37" s="627" t="s">
        <v>315</v>
      </c>
      <c r="CE37" s="624"/>
      <c r="CF37" s="624"/>
      <c r="CG37" s="624"/>
      <c r="CH37" s="624"/>
      <c r="CI37" s="624"/>
      <c r="CJ37" s="624"/>
      <c r="CK37" s="624"/>
      <c r="CL37" s="624"/>
      <c r="CM37" s="624"/>
      <c r="CN37" s="624"/>
      <c r="CO37" s="624"/>
      <c r="CP37" s="624"/>
      <c r="CQ37" s="625"/>
      <c r="CR37" s="590">
        <v>709365</v>
      </c>
      <c r="CS37" s="609"/>
      <c r="CT37" s="609"/>
      <c r="CU37" s="609"/>
      <c r="CV37" s="609"/>
      <c r="CW37" s="609"/>
      <c r="CX37" s="609"/>
      <c r="CY37" s="610"/>
      <c r="CZ37" s="593">
        <v>3.8</v>
      </c>
      <c r="DA37" s="611"/>
      <c r="DB37" s="611"/>
      <c r="DC37" s="612"/>
      <c r="DD37" s="596">
        <v>104102</v>
      </c>
      <c r="DE37" s="609"/>
      <c r="DF37" s="609"/>
      <c r="DG37" s="609"/>
      <c r="DH37" s="609"/>
      <c r="DI37" s="609"/>
      <c r="DJ37" s="609"/>
      <c r="DK37" s="610"/>
      <c r="DL37" s="596">
        <v>103998</v>
      </c>
      <c r="DM37" s="609"/>
      <c r="DN37" s="609"/>
      <c r="DO37" s="609"/>
      <c r="DP37" s="609"/>
      <c r="DQ37" s="609"/>
      <c r="DR37" s="609"/>
      <c r="DS37" s="609"/>
      <c r="DT37" s="609"/>
      <c r="DU37" s="609"/>
      <c r="DV37" s="610"/>
      <c r="DW37" s="613">
        <v>1.1000000000000001</v>
      </c>
      <c r="DX37" s="614"/>
      <c r="DY37" s="614"/>
      <c r="DZ37" s="614"/>
      <c r="EA37" s="614"/>
      <c r="EB37" s="614"/>
      <c r="EC37" s="615"/>
    </row>
    <row r="38" spans="2:133" ht="11.25" customHeight="1">
      <c r="AQ38" s="616" t="s">
        <v>316</v>
      </c>
      <c r="AR38" s="617"/>
      <c r="AS38" s="617"/>
      <c r="AT38" s="617"/>
      <c r="AU38" s="617"/>
      <c r="AV38" s="617"/>
      <c r="AW38" s="617"/>
      <c r="AX38" s="617"/>
      <c r="AY38" s="618"/>
      <c r="AZ38" s="590">
        <v>37828</v>
      </c>
      <c r="BA38" s="591"/>
      <c r="BB38" s="591"/>
      <c r="BC38" s="591"/>
      <c r="BD38" s="609"/>
      <c r="BE38" s="609"/>
      <c r="BF38" s="619"/>
      <c r="BG38" s="627" t="s">
        <v>317</v>
      </c>
      <c r="BH38" s="624"/>
      <c r="BI38" s="624"/>
      <c r="BJ38" s="624"/>
      <c r="BK38" s="624"/>
      <c r="BL38" s="624"/>
      <c r="BM38" s="624"/>
      <c r="BN38" s="624"/>
      <c r="BO38" s="624"/>
      <c r="BP38" s="624"/>
      <c r="BQ38" s="624"/>
      <c r="BR38" s="624"/>
      <c r="BS38" s="624"/>
      <c r="BT38" s="624"/>
      <c r="BU38" s="625"/>
      <c r="BV38" s="590">
        <v>9057</v>
      </c>
      <c r="BW38" s="591"/>
      <c r="BX38" s="591"/>
      <c r="BY38" s="591"/>
      <c r="BZ38" s="591"/>
      <c r="CA38" s="591"/>
      <c r="CB38" s="626"/>
      <c r="CD38" s="627" t="s">
        <v>318</v>
      </c>
      <c r="CE38" s="624"/>
      <c r="CF38" s="624"/>
      <c r="CG38" s="624"/>
      <c r="CH38" s="624"/>
      <c r="CI38" s="624"/>
      <c r="CJ38" s="624"/>
      <c r="CK38" s="624"/>
      <c r="CL38" s="624"/>
      <c r="CM38" s="624"/>
      <c r="CN38" s="624"/>
      <c r="CO38" s="624"/>
      <c r="CP38" s="624"/>
      <c r="CQ38" s="625"/>
      <c r="CR38" s="590">
        <v>1548797</v>
      </c>
      <c r="CS38" s="591"/>
      <c r="CT38" s="591"/>
      <c r="CU38" s="591"/>
      <c r="CV38" s="591"/>
      <c r="CW38" s="591"/>
      <c r="CX38" s="591"/>
      <c r="CY38" s="592"/>
      <c r="CZ38" s="593">
        <v>8.1999999999999993</v>
      </c>
      <c r="DA38" s="611"/>
      <c r="DB38" s="611"/>
      <c r="DC38" s="612"/>
      <c r="DD38" s="596">
        <v>1255404</v>
      </c>
      <c r="DE38" s="591"/>
      <c r="DF38" s="591"/>
      <c r="DG38" s="591"/>
      <c r="DH38" s="591"/>
      <c r="DI38" s="591"/>
      <c r="DJ38" s="591"/>
      <c r="DK38" s="592"/>
      <c r="DL38" s="596">
        <v>1129597</v>
      </c>
      <c r="DM38" s="591"/>
      <c r="DN38" s="591"/>
      <c r="DO38" s="591"/>
      <c r="DP38" s="591"/>
      <c r="DQ38" s="591"/>
      <c r="DR38" s="591"/>
      <c r="DS38" s="591"/>
      <c r="DT38" s="591"/>
      <c r="DU38" s="591"/>
      <c r="DV38" s="592"/>
      <c r="DW38" s="613">
        <v>11.8</v>
      </c>
      <c r="DX38" s="614"/>
      <c r="DY38" s="614"/>
      <c r="DZ38" s="614"/>
      <c r="EA38" s="614"/>
      <c r="EB38" s="614"/>
      <c r="EC38" s="615"/>
    </row>
    <row r="39" spans="2:133" ht="11.25" customHeight="1">
      <c r="AQ39" s="616" t="s">
        <v>319</v>
      </c>
      <c r="AR39" s="617"/>
      <c r="AS39" s="617"/>
      <c r="AT39" s="617"/>
      <c r="AU39" s="617"/>
      <c r="AV39" s="617"/>
      <c r="AW39" s="617"/>
      <c r="AX39" s="617"/>
      <c r="AY39" s="618"/>
      <c r="AZ39" s="590">
        <v>6286</v>
      </c>
      <c r="BA39" s="591"/>
      <c r="BB39" s="591"/>
      <c r="BC39" s="591"/>
      <c r="BD39" s="609"/>
      <c r="BE39" s="609"/>
      <c r="BF39" s="619"/>
      <c r="BG39" s="620" t="s">
        <v>320</v>
      </c>
      <c r="BH39" s="621"/>
      <c r="BI39" s="621"/>
      <c r="BJ39" s="621"/>
      <c r="BK39" s="621"/>
      <c r="BL39" s="189"/>
      <c r="BM39" s="624" t="s">
        <v>321</v>
      </c>
      <c r="BN39" s="624"/>
      <c r="BO39" s="624"/>
      <c r="BP39" s="624"/>
      <c r="BQ39" s="624"/>
      <c r="BR39" s="624"/>
      <c r="BS39" s="624"/>
      <c r="BT39" s="624"/>
      <c r="BU39" s="625"/>
      <c r="BV39" s="590">
        <v>90</v>
      </c>
      <c r="BW39" s="591"/>
      <c r="BX39" s="591"/>
      <c r="BY39" s="591"/>
      <c r="BZ39" s="591"/>
      <c r="CA39" s="591"/>
      <c r="CB39" s="626"/>
      <c r="CD39" s="627" t="s">
        <v>322</v>
      </c>
      <c r="CE39" s="624"/>
      <c r="CF39" s="624"/>
      <c r="CG39" s="624"/>
      <c r="CH39" s="624"/>
      <c r="CI39" s="624"/>
      <c r="CJ39" s="624"/>
      <c r="CK39" s="624"/>
      <c r="CL39" s="624"/>
      <c r="CM39" s="624"/>
      <c r="CN39" s="624"/>
      <c r="CO39" s="624"/>
      <c r="CP39" s="624"/>
      <c r="CQ39" s="625"/>
      <c r="CR39" s="590">
        <v>455554</v>
      </c>
      <c r="CS39" s="609"/>
      <c r="CT39" s="609"/>
      <c r="CU39" s="609"/>
      <c r="CV39" s="609"/>
      <c r="CW39" s="609"/>
      <c r="CX39" s="609"/>
      <c r="CY39" s="610"/>
      <c r="CZ39" s="593">
        <v>2.4</v>
      </c>
      <c r="DA39" s="611"/>
      <c r="DB39" s="611"/>
      <c r="DC39" s="612"/>
      <c r="DD39" s="596">
        <v>441103</v>
      </c>
      <c r="DE39" s="609"/>
      <c r="DF39" s="609"/>
      <c r="DG39" s="609"/>
      <c r="DH39" s="609"/>
      <c r="DI39" s="609"/>
      <c r="DJ39" s="609"/>
      <c r="DK39" s="610"/>
      <c r="DL39" s="596" t="s">
        <v>323</v>
      </c>
      <c r="DM39" s="609"/>
      <c r="DN39" s="609"/>
      <c r="DO39" s="609"/>
      <c r="DP39" s="609"/>
      <c r="DQ39" s="609"/>
      <c r="DR39" s="609"/>
      <c r="DS39" s="609"/>
      <c r="DT39" s="609"/>
      <c r="DU39" s="609"/>
      <c r="DV39" s="610"/>
      <c r="DW39" s="613" t="s">
        <v>323</v>
      </c>
      <c r="DX39" s="614"/>
      <c r="DY39" s="614"/>
      <c r="DZ39" s="614"/>
      <c r="EA39" s="614"/>
      <c r="EB39" s="614"/>
      <c r="EC39" s="61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324</v>
      </c>
      <c r="AR40" s="617"/>
      <c r="AS40" s="617"/>
      <c r="AT40" s="617"/>
      <c r="AU40" s="617"/>
      <c r="AV40" s="617"/>
      <c r="AW40" s="617"/>
      <c r="AX40" s="617"/>
      <c r="AY40" s="618"/>
      <c r="AZ40" s="590">
        <v>363163</v>
      </c>
      <c r="BA40" s="591"/>
      <c r="BB40" s="591"/>
      <c r="BC40" s="591"/>
      <c r="BD40" s="609"/>
      <c r="BE40" s="609"/>
      <c r="BF40" s="619"/>
      <c r="BG40" s="620"/>
      <c r="BH40" s="621"/>
      <c r="BI40" s="621"/>
      <c r="BJ40" s="621"/>
      <c r="BK40" s="621"/>
      <c r="BL40" s="189"/>
      <c r="BM40" s="624" t="s">
        <v>325</v>
      </c>
      <c r="BN40" s="624"/>
      <c r="BO40" s="624"/>
      <c r="BP40" s="624"/>
      <c r="BQ40" s="624"/>
      <c r="BR40" s="624"/>
      <c r="BS40" s="624"/>
      <c r="BT40" s="624"/>
      <c r="BU40" s="625"/>
      <c r="BV40" s="590">
        <v>124</v>
      </c>
      <c r="BW40" s="591"/>
      <c r="BX40" s="591"/>
      <c r="BY40" s="591"/>
      <c r="BZ40" s="591"/>
      <c r="CA40" s="591"/>
      <c r="CB40" s="626"/>
      <c r="CD40" s="627" t="s">
        <v>326</v>
      </c>
      <c r="CE40" s="624"/>
      <c r="CF40" s="624"/>
      <c r="CG40" s="624"/>
      <c r="CH40" s="624"/>
      <c r="CI40" s="624"/>
      <c r="CJ40" s="624"/>
      <c r="CK40" s="624"/>
      <c r="CL40" s="624"/>
      <c r="CM40" s="624"/>
      <c r="CN40" s="624"/>
      <c r="CO40" s="624"/>
      <c r="CP40" s="624"/>
      <c r="CQ40" s="625"/>
      <c r="CR40" s="590">
        <v>3000</v>
      </c>
      <c r="CS40" s="591"/>
      <c r="CT40" s="591"/>
      <c r="CU40" s="591"/>
      <c r="CV40" s="591"/>
      <c r="CW40" s="591"/>
      <c r="CX40" s="591"/>
      <c r="CY40" s="592"/>
      <c r="CZ40" s="593">
        <v>0</v>
      </c>
      <c r="DA40" s="611"/>
      <c r="DB40" s="611"/>
      <c r="DC40" s="612"/>
      <c r="DD40" s="596" t="s">
        <v>323</v>
      </c>
      <c r="DE40" s="591"/>
      <c r="DF40" s="591"/>
      <c r="DG40" s="591"/>
      <c r="DH40" s="591"/>
      <c r="DI40" s="591"/>
      <c r="DJ40" s="591"/>
      <c r="DK40" s="592"/>
      <c r="DL40" s="596" t="s">
        <v>323</v>
      </c>
      <c r="DM40" s="591"/>
      <c r="DN40" s="591"/>
      <c r="DO40" s="591"/>
      <c r="DP40" s="591"/>
      <c r="DQ40" s="591"/>
      <c r="DR40" s="591"/>
      <c r="DS40" s="591"/>
      <c r="DT40" s="591"/>
      <c r="DU40" s="591"/>
      <c r="DV40" s="592"/>
      <c r="DW40" s="613" t="s">
        <v>323</v>
      </c>
      <c r="DX40" s="614"/>
      <c r="DY40" s="614"/>
      <c r="DZ40" s="614"/>
      <c r="EA40" s="614"/>
      <c r="EB40" s="614"/>
      <c r="EC40" s="61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327</v>
      </c>
      <c r="AR41" s="629"/>
      <c r="AS41" s="629"/>
      <c r="AT41" s="629"/>
      <c r="AU41" s="629"/>
      <c r="AV41" s="629"/>
      <c r="AW41" s="629"/>
      <c r="AX41" s="629"/>
      <c r="AY41" s="630"/>
      <c r="AZ41" s="574">
        <v>1071777</v>
      </c>
      <c r="BA41" s="631"/>
      <c r="BB41" s="631"/>
      <c r="BC41" s="631"/>
      <c r="BD41" s="575"/>
      <c r="BE41" s="575"/>
      <c r="BF41" s="632"/>
      <c r="BG41" s="622"/>
      <c r="BH41" s="623"/>
      <c r="BI41" s="623"/>
      <c r="BJ41" s="623"/>
      <c r="BK41" s="623"/>
      <c r="BL41" s="191"/>
      <c r="BM41" s="629" t="s">
        <v>328</v>
      </c>
      <c r="BN41" s="629"/>
      <c r="BO41" s="629"/>
      <c r="BP41" s="629"/>
      <c r="BQ41" s="629"/>
      <c r="BR41" s="629"/>
      <c r="BS41" s="629"/>
      <c r="BT41" s="629"/>
      <c r="BU41" s="630"/>
      <c r="BV41" s="574">
        <v>295</v>
      </c>
      <c r="BW41" s="631"/>
      <c r="BX41" s="631"/>
      <c r="BY41" s="631"/>
      <c r="BZ41" s="631"/>
      <c r="CA41" s="631"/>
      <c r="CB41" s="633"/>
      <c r="CD41" s="627" t="s">
        <v>329</v>
      </c>
      <c r="CE41" s="624"/>
      <c r="CF41" s="624"/>
      <c r="CG41" s="624"/>
      <c r="CH41" s="624"/>
      <c r="CI41" s="624"/>
      <c r="CJ41" s="624"/>
      <c r="CK41" s="624"/>
      <c r="CL41" s="624"/>
      <c r="CM41" s="624"/>
      <c r="CN41" s="624"/>
      <c r="CO41" s="624"/>
      <c r="CP41" s="624"/>
      <c r="CQ41" s="625"/>
      <c r="CR41" s="590" t="s">
        <v>330</v>
      </c>
      <c r="CS41" s="609"/>
      <c r="CT41" s="609"/>
      <c r="CU41" s="609"/>
      <c r="CV41" s="609"/>
      <c r="CW41" s="609"/>
      <c r="CX41" s="609"/>
      <c r="CY41" s="610"/>
      <c r="CZ41" s="593" t="s">
        <v>330</v>
      </c>
      <c r="DA41" s="611"/>
      <c r="DB41" s="611"/>
      <c r="DC41" s="612"/>
      <c r="DD41" s="596" t="s">
        <v>330</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332</v>
      </c>
      <c r="CE42" s="588"/>
      <c r="CF42" s="588"/>
      <c r="CG42" s="588"/>
      <c r="CH42" s="588"/>
      <c r="CI42" s="588"/>
      <c r="CJ42" s="588"/>
      <c r="CK42" s="588"/>
      <c r="CL42" s="588"/>
      <c r="CM42" s="588"/>
      <c r="CN42" s="588"/>
      <c r="CO42" s="588"/>
      <c r="CP42" s="588"/>
      <c r="CQ42" s="589"/>
      <c r="CR42" s="590">
        <v>3316612</v>
      </c>
      <c r="CS42" s="591"/>
      <c r="CT42" s="591"/>
      <c r="CU42" s="591"/>
      <c r="CV42" s="591"/>
      <c r="CW42" s="591"/>
      <c r="CX42" s="591"/>
      <c r="CY42" s="592"/>
      <c r="CZ42" s="593">
        <v>17.600000000000001</v>
      </c>
      <c r="DA42" s="594"/>
      <c r="DB42" s="594"/>
      <c r="DC42" s="595"/>
      <c r="DD42" s="596">
        <v>371942</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334</v>
      </c>
      <c r="CE43" s="588"/>
      <c r="CF43" s="588"/>
      <c r="CG43" s="588"/>
      <c r="CH43" s="588"/>
      <c r="CI43" s="588"/>
      <c r="CJ43" s="588"/>
      <c r="CK43" s="588"/>
      <c r="CL43" s="588"/>
      <c r="CM43" s="588"/>
      <c r="CN43" s="588"/>
      <c r="CO43" s="588"/>
      <c r="CP43" s="588"/>
      <c r="CQ43" s="589"/>
      <c r="CR43" s="590">
        <v>133969</v>
      </c>
      <c r="CS43" s="609"/>
      <c r="CT43" s="609"/>
      <c r="CU43" s="609"/>
      <c r="CV43" s="609"/>
      <c r="CW43" s="609"/>
      <c r="CX43" s="609"/>
      <c r="CY43" s="610"/>
      <c r="CZ43" s="593">
        <v>0.7</v>
      </c>
      <c r="DA43" s="611"/>
      <c r="DB43" s="611"/>
      <c r="DC43" s="612"/>
      <c r="DD43" s="596">
        <v>133969</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c r="B44" s="194" t="s">
        <v>335</v>
      </c>
      <c r="CD44" s="603" t="s">
        <v>287</v>
      </c>
      <c r="CE44" s="604"/>
      <c r="CF44" s="587" t="s">
        <v>336</v>
      </c>
      <c r="CG44" s="588"/>
      <c r="CH44" s="588"/>
      <c r="CI44" s="588"/>
      <c r="CJ44" s="588"/>
      <c r="CK44" s="588"/>
      <c r="CL44" s="588"/>
      <c r="CM44" s="588"/>
      <c r="CN44" s="588"/>
      <c r="CO44" s="588"/>
      <c r="CP44" s="588"/>
      <c r="CQ44" s="589"/>
      <c r="CR44" s="590">
        <v>3303194</v>
      </c>
      <c r="CS44" s="591"/>
      <c r="CT44" s="591"/>
      <c r="CU44" s="591"/>
      <c r="CV44" s="591"/>
      <c r="CW44" s="591"/>
      <c r="CX44" s="591"/>
      <c r="CY44" s="592"/>
      <c r="CZ44" s="593">
        <v>17.600000000000001</v>
      </c>
      <c r="DA44" s="594"/>
      <c r="DB44" s="594"/>
      <c r="DC44" s="595"/>
      <c r="DD44" s="596">
        <v>371800</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c r="CD45" s="605"/>
      <c r="CE45" s="606"/>
      <c r="CF45" s="587" t="s">
        <v>337</v>
      </c>
      <c r="CG45" s="588"/>
      <c r="CH45" s="588"/>
      <c r="CI45" s="588"/>
      <c r="CJ45" s="588"/>
      <c r="CK45" s="588"/>
      <c r="CL45" s="588"/>
      <c r="CM45" s="588"/>
      <c r="CN45" s="588"/>
      <c r="CO45" s="588"/>
      <c r="CP45" s="588"/>
      <c r="CQ45" s="589"/>
      <c r="CR45" s="590">
        <v>585623</v>
      </c>
      <c r="CS45" s="609"/>
      <c r="CT45" s="609"/>
      <c r="CU45" s="609"/>
      <c r="CV45" s="609"/>
      <c r="CW45" s="609"/>
      <c r="CX45" s="609"/>
      <c r="CY45" s="610"/>
      <c r="CZ45" s="593">
        <v>3.1</v>
      </c>
      <c r="DA45" s="611"/>
      <c r="DB45" s="611"/>
      <c r="DC45" s="612"/>
      <c r="DD45" s="596">
        <v>69938</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c r="CD46" s="605"/>
      <c r="CE46" s="606"/>
      <c r="CF46" s="587" t="s">
        <v>338</v>
      </c>
      <c r="CG46" s="588"/>
      <c r="CH46" s="588"/>
      <c r="CI46" s="588"/>
      <c r="CJ46" s="588"/>
      <c r="CK46" s="588"/>
      <c r="CL46" s="588"/>
      <c r="CM46" s="588"/>
      <c r="CN46" s="588"/>
      <c r="CO46" s="588"/>
      <c r="CP46" s="588"/>
      <c r="CQ46" s="589"/>
      <c r="CR46" s="590">
        <v>2715471</v>
      </c>
      <c r="CS46" s="591"/>
      <c r="CT46" s="591"/>
      <c r="CU46" s="591"/>
      <c r="CV46" s="591"/>
      <c r="CW46" s="591"/>
      <c r="CX46" s="591"/>
      <c r="CY46" s="592"/>
      <c r="CZ46" s="593">
        <v>14.4</v>
      </c>
      <c r="DA46" s="594"/>
      <c r="DB46" s="594"/>
      <c r="DC46" s="595"/>
      <c r="DD46" s="596">
        <v>299762</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c r="CD47" s="605"/>
      <c r="CE47" s="606"/>
      <c r="CF47" s="587" t="s">
        <v>339</v>
      </c>
      <c r="CG47" s="588"/>
      <c r="CH47" s="588"/>
      <c r="CI47" s="588"/>
      <c r="CJ47" s="588"/>
      <c r="CK47" s="588"/>
      <c r="CL47" s="588"/>
      <c r="CM47" s="588"/>
      <c r="CN47" s="588"/>
      <c r="CO47" s="588"/>
      <c r="CP47" s="588"/>
      <c r="CQ47" s="589"/>
      <c r="CR47" s="590">
        <v>13418</v>
      </c>
      <c r="CS47" s="609"/>
      <c r="CT47" s="609"/>
      <c r="CU47" s="609"/>
      <c r="CV47" s="609"/>
      <c r="CW47" s="609"/>
      <c r="CX47" s="609"/>
      <c r="CY47" s="610"/>
      <c r="CZ47" s="593">
        <v>0.1</v>
      </c>
      <c r="DA47" s="611"/>
      <c r="DB47" s="611"/>
      <c r="DC47" s="612"/>
      <c r="DD47" s="596">
        <v>142</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c r="CD48" s="607"/>
      <c r="CE48" s="608"/>
      <c r="CF48" s="587" t="s">
        <v>340</v>
      </c>
      <c r="CG48" s="588"/>
      <c r="CH48" s="588"/>
      <c r="CI48" s="588"/>
      <c r="CJ48" s="588"/>
      <c r="CK48" s="588"/>
      <c r="CL48" s="588"/>
      <c r="CM48" s="588"/>
      <c r="CN48" s="588"/>
      <c r="CO48" s="588"/>
      <c r="CP48" s="588"/>
      <c r="CQ48" s="589"/>
      <c r="CR48" s="590" t="s">
        <v>112</v>
      </c>
      <c r="CS48" s="591"/>
      <c r="CT48" s="591"/>
      <c r="CU48" s="591"/>
      <c r="CV48" s="591"/>
      <c r="CW48" s="591"/>
      <c r="CX48" s="591"/>
      <c r="CY48" s="592"/>
      <c r="CZ48" s="593" t="s">
        <v>112</v>
      </c>
      <c r="DA48" s="594"/>
      <c r="DB48" s="594"/>
      <c r="DC48" s="595"/>
      <c r="DD48" s="596" t="s">
        <v>112</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c r="CD49" s="571" t="s">
        <v>341</v>
      </c>
      <c r="CE49" s="572"/>
      <c r="CF49" s="572"/>
      <c r="CG49" s="572"/>
      <c r="CH49" s="572"/>
      <c r="CI49" s="572"/>
      <c r="CJ49" s="572"/>
      <c r="CK49" s="572"/>
      <c r="CL49" s="572"/>
      <c r="CM49" s="572"/>
      <c r="CN49" s="572"/>
      <c r="CO49" s="572"/>
      <c r="CP49" s="572"/>
      <c r="CQ49" s="573"/>
      <c r="CR49" s="574">
        <v>18818784</v>
      </c>
      <c r="CS49" s="575"/>
      <c r="CT49" s="575"/>
      <c r="CU49" s="575"/>
      <c r="CV49" s="575"/>
      <c r="CW49" s="575"/>
      <c r="CX49" s="575"/>
      <c r="CY49" s="576"/>
      <c r="CZ49" s="577">
        <v>100</v>
      </c>
      <c r="DA49" s="578"/>
      <c r="DB49" s="578"/>
      <c r="DC49" s="579"/>
      <c r="DD49" s="580">
        <v>11251309</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11" t="s">
        <v>343</v>
      </c>
      <c r="DK2" s="1112"/>
      <c r="DL2" s="1112"/>
      <c r="DM2" s="1112"/>
      <c r="DN2" s="1112"/>
      <c r="DO2" s="1113"/>
      <c r="DP2" s="202"/>
      <c r="DQ2" s="1111" t="s">
        <v>344</v>
      </c>
      <c r="DR2" s="1112"/>
      <c r="DS2" s="1112"/>
      <c r="DT2" s="1112"/>
      <c r="DU2" s="1112"/>
      <c r="DV2" s="1112"/>
      <c r="DW2" s="1112"/>
      <c r="DX2" s="1112"/>
      <c r="DY2" s="1112"/>
      <c r="DZ2" s="1113"/>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64" t="s">
        <v>345</v>
      </c>
      <c r="B4" s="1064"/>
      <c r="C4" s="1064"/>
      <c r="D4" s="1064"/>
      <c r="E4" s="1064"/>
      <c r="F4" s="1064"/>
      <c r="G4" s="1064"/>
      <c r="H4" s="1064"/>
      <c r="I4" s="1064"/>
      <c r="J4" s="1064"/>
      <c r="K4" s="1064"/>
      <c r="L4" s="1064"/>
      <c r="M4" s="1064"/>
      <c r="N4" s="1064"/>
      <c r="O4" s="1064"/>
      <c r="P4" s="1064"/>
      <c r="Q4" s="1064"/>
      <c r="R4" s="1064"/>
      <c r="S4" s="1064"/>
      <c r="T4" s="1064"/>
      <c r="U4" s="1064"/>
      <c r="V4" s="1064"/>
      <c r="W4" s="1064"/>
      <c r="X4" s="1064"/>
      <c r="Y4" s="1064"/>
      <c r="Z4" s="1064"/>
      <c r="AA4" s="1064"/>
      <c r="AB4" s="1064"/>
      <c r="AC4" s="1064"/>
      <c r="AD4" s="1064"/>
      <c r="AE4" s="1064"/>
      <c r="AF4" s="1064"/>
      <c r="AG4" s="1064"/>
      <c r="AH4" s="1064"/>
      <c r="AI4" s="1064"/>
      <c r="AJ4" s="1064"/>
      <c r="AK4" s="1064"/>
      <c r="AL4" s="1064"/>
      <c r="AM4" s="1064"/>
      <c r="AN4" s="1064"/>
      <c r="AO4" s="1064"/>
      <c r="AP4" s="1064"/>
      <c r="AQ4" s="1064"/>
      <c r="AR4" s="1064"/>
      <c r="AS4" s="1064"/>
      <c r="AT4" s="1064"/>
      <c r="AU4" s="1064"/>
      <c r="AV4" s="1064"/>
      <c r="AW4" s="1064"/>
      <c r="AX4" s="1064"/>
      <c r="AY4" s="1064"/>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994" t="s">
        <v>347</v>
      </c>
      <c r="B5" s="995"/>
      <c r="C5" s="995"/>
      <c r="D5" s="995"/>
      <c r="E5" s="995"/>
      <c r="F5" s="995"/>
      <c r="G5" s="995"/>
      <c r="H5" s="995"/>
      <c r="I5" s="995"/>
      <c r="J5" s="995"/>
      <c r="K5" s="995"/>
      <c r="L5" s="995"/>
      <c r="M5" s="995"/>
      <c r="N5" s="995"/>
      <c r="O5" s="995"/>
      <c r="P5" s="996"/>
      <c r="Q5" s="1000" t="s">
        <v>348</v>
      </c>
      <c r="R5" s="1001"/>
      <c r="S5" s="1001"/>
      <c r="T5" s="1001"/>
      <c r="U5" s="1002"/>
      <c r="V5" s="1000" t="s">
        <v>349</v>
      </c>
      <c r="W5" s="1001"/>
      <c r="X5" s="1001"/>
      <c r="Y5" s="1001"/>
      <c r="Z5" s="1002"/>
      <c r="AA5" s="1000" t="s">
        <v>350</v>
      </c>
      <c r="AB5" s="1001"/>
      <c r="AC5" s="1001"/>
      <c r="AD5" s="1001"/>
      <c r="AE5" s="1001"/>
      <c r="AF5" s="1114" t="s">
        <v>351</v>
      </c>
      <c r="AG5" s="1001"/>
      <c r="AH5" s="1001"/>
      <c r="AI5" s="1001"/>
      <c r="AJ5" s="1016"/>
      <c r="AK5" s="1001" t="s">
        <v>352</v>
      </c>
      <c r="AL5" s="1001"/>
      <c r="AM5" s="1001"/>
      <c r="AN5" s="1001"/>
      <c r="AO5" s="1002"/>
      <c r="AP5" s="1000" t="s">
        <v>353</v>
      </c>
      <c r="AQ5" s="1001"/>
      <c r="AR5" s="1001"/>
      <c r="AS5" s="1001"/>
      <c r="AT5" s="1002"/>
      <c r="AU5" s="1000" t="s">
        <v>354</v>
      </c>
      <c r="AV5" s="1001"/>
      <c r="AW5" s="1001"/>
      <c r="AX5" s="1001"/>
      <c r="AY5" s="1016"/>
      <c r="AZ5" s="209"/>
      <c r="BA5" s="209"/>
      <c r="BB5" s="209"/>
      <c r="BC5" s="209"/>
      <c r="BD5" s="209"/>
      <c r="BE5" s="210"/>
      <c r="BF5" s="210"/>
      <c r="BG5" s="210"/>
      <c r="BH5" s="210"/>
      <c r="BI5" s="210"/>
      <c r="BJ5" s="210"/>
      <c r="BK5" s="210"/>
      <c r="BL5" s="210"/>
      <c r="BM5" s="210"/>
      <c r="BN5" s="210"/>
      <c r="BO5" s="210"/>
      <c r="BP5" s="210"/>
      <c r="BQ5" s="994" t="s">
        <v>355</v>
      </c>
      <c r="BR5" s="995"/>
      <c r="BS5" s="995"/>
      <c r="BT5" s="995"/>
      <c r="BU5" s="995"/>
      <c r="BV5" s="995"/>
      <c r="BW5" s="995"/>
      <c r="BX5" s="995"/>
      <c r="BY5" s="995"/>
      <c r="BZ5" s="995"/>
      <c r="CA5" s="995"/>
      <c r="CB5" s="995"/>
      <c r="CC5" s="995"/>
      <c r="CD5" s="995"/>
      <c r="CE5" s="995"/>
      <c r="CF5" s="995"/>
      <c r="CG5" s="996"/>
      <c r="CH5" s="1000" t="s">
        <v>356</v>
      </c>
      <c r="CI5" s="1001"/>
      <c r="CJ5" s="1001"/>
      <c r="CK5" s="1001"/>
      <c r="CL5" s="1002"/>
      <c r="CM5" s="1000" t="s">
        <v>357</v>
      </c>
      <c r="CN5" s="1001"/>
      <c r="CO5" s="1001"/>
      <c r="CP5" s="1001"/>
      <c r="CQ5" s="1002"/>
      <c r="CR5" s="1000" t="s">
        <v>358</v>
      </c>
      <c r="CS5" s="1001"/>
      <c r="CT5" s="1001"/>
      <c r="CU5" s="1001"/>
      <c r="CV5" s="1002"/>
      <c r="CW5" s="1000" t="s">
        <v>359</v>
      </c>
      <c r="CX5" s="1001"/>
      <c r="CY5" s="1001"/>
      <c r="CZ5" s="1001"/>
      <c r="DA5" s="1002"/>
      <c r="DB5" s="1000" t="s">
        <v>360</v>
      </c>
      <c r="DC5" s="1001"/>
      <c r="DD5" s="1001"/>
      <c r="DE5" s="1001"/>
      <c r="DF5" s="1002"/>
      <c r="DG5" s="1099" t="s">
        <v>361</v>
      </c>
      <c r="DH5" s="1100"/>
      <c r="DI5" s="1100"/>
      <c r="DJ5" s="1100"/>
      <c r="DK5" s="1101"/>
      <c r="DL5" s="1099" t="s">
        <v>362</v>
      </c>
      <c r="DM5" s="1100"/>
      <c r="DN5" s="1100"/>
      <c r="DO5" s="1100"/>
      <c r="DP5" s="1101"/>
      <c r="DQ5" s="1000" t="s">
        <v>363</v>
      </c>
      <c r="DR5" s="1001"/>
      <c r="DS5" s="1001"/>
      <c r="DT5" s="1001"/>
      <c r="DU5" s="1002"/>
      <c r="DV5" s="1000" t="s">
        <v>354</v>
      </c>
      <c r="DW5" s="1001"/>
      <c r="DX5" s="1001"/>
      <c r="DY5" s="1001"/>
      <c r="DZ5" s="1016"/>
      <c r="EA5" s="207"/>
    </row>
    <row r="6" spans="1:131" s="208" customFormat="1" ht="26.25" customHeight="1" thickBot="1">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5"/>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2"/>
      <c r="DH6" s="1103"/>
      <c r="DI6" s="1103"/>
      <c r="DJ6" s="1103"/>
      <c r="DK6" s="1104"/>
      <c r="DL6" s="1102"/>
      <c r="DM6" s="1103"/>
      <c r="DN6" s="1103"/>
      <c r="DO6" s="1103"/>
      <c r="DP6" s="1104"/>
      <c r="DQ6" s="1003"/>
      <c r="DR6" s="1004"/>
      <c r="DS6" s="1004"/>
      <c r="DT6" s="1004"/>
      <c r="DU6" s="1005"/>
      <c r="DV6" s="1003"/>
      <c r="DW6" s="1004"/>
      <c r="DX6" s="1004"/>
      <c r="DY6" s="1004"/>
      <c r="DZ6" s="1017"/>
      <c r="EA6" s="207"/>
    </row>
    <row r="7" spans="1:131" s="208" customFormat="1" ht="26.25" customHeight="1" thickTop="1">
      <c r="A7" s="211">
        <v>1</v>
      </c>
      <c r="B7" s="1051" t="s">
        <v>364</v>
      </c>
      <c r="C7" s="1052"/>
      <c r="D7" s="1052"/>
      <c r="E7" s="1052"/>
      <c r="F7" s="1052"/>
      <c r="G7" s="1052"/>
      <c r="H7" s="1052"/>
      <c r="I7" s="1052"/>
      <c r="J7" s="1052"/>
      <c r="K7" s="1052"/>
      <c r="L7" s="1052"/>
      <c r="M7" s="1052"/>
      <c r="N7" s="1052"/>
      <c r="O7" s="1052"/>
      <c r="P7" s="1053"/>
      <c r="Q7" s="1105">
        <v>19494</v>
      </c>
      <c r="R7" s="1106"/>
      <c r="S7" s="1106"/>
      <c r="T7" s="1106"/>
      <c r="U7" s="1106"/>
      <c r="V7" s="1106">
        <v>18789</v>
      </c>
      <c r="W7" s="1106"/>
      <c r="X7" s="1106"/>
      <c r="Y7" s="1106"/>
      <c r="Z7" s="1106"/>
      <c r="AA7" s="1106">
        <v>704</v>
      </c>
      <c r="AB7" s="1106"/>
      <c r="AC7" s="1106"/>
      <c r="AD7" s="1106"/>
      <c r="AE7" s="1107"/>
      <c r="AF7" s="1108">
        <v>590</v>
      </c>
      <c r="AG7" s="1109"/>
      <c r="AH7" s="1109"/>
      <c r="AI7" s="1109"/>
      <c r="AJ7" s="1110"/>
      <c r="AK7" s="1092">
        <v>459</v>
      </c>
      <c r="AL7" s="1093"/>
      <c r="AM7" s="1093"/>
      <c r="AN7" s="1093"/>
      <c r="AO7" s="1093"/>
      <c r="AP7" s="1093">
        <v>26425</v>
      </c>
      <c r="AQ7" s="1093"/>
      <c r="AR7" s="1093"/>
      <c r="AS7" s="1093"/>
      <c r="AT7" s="1093"/>
      <c r="AU7" s="1094"/>
      <c r="AV7" s="1094"/>
      <c r="AW7" s="1094"/>
      <c r="AX7" s="1094"/>
      <c r="AY7" s="1095"/>
      <c r="AZ7" s="205"/>
      <c r="BA7" s="205"/>
      <c r="BB7" s="205"/>
      <c r="BC7" s="205"/>
      <c r="BD7" s="205"/>
      <c r="BE7" s="206"/>
      <c r="BF7" s="206"/>
      <c r="BG7" s="206"/>
      <c r="BH7" s="206"/>
      <c r="BI7" s="206"/>
      <c r="BJ7" s="206"/>
      <c r="BK7" s="206"/>
      <c r="BL7" s="206"/>
      <c r="BM7" s="206"/>
      <c r="BN7" s="206"/>
      <c r="BO7" s="206"/>
      <c r="BP7" s="206"/>
      <c r="BQ7" s="212">
        <v>1</v>
      </c>
      <c r="BR7" s="213"/>
      <c r="BS7" s="1096" t="s">
        <v>550</v>
      </c>
      <c r="BT7" s="1097"/>
      <c r="BU7" s="1097"/>
      <c r="BV7" s="1097"/>
      <c r="BW7" s="1097"/>
      <c r="BX7" s="1097"/>
      <c r="BY7" s="1097"/>
      <c r="BZ7" s="1097"/>
      <c r="CA7" s="1097"/>
      <c r="CB7" s="1097"/>
      <c r="CC7" s="1097"/>
      <c r="CD7" s="1097"/>
      <c r="CE7" s="1097"/>
      <c r="CF7" s="1097"/>
      <c r="CG7" s="1098"/>
      <c r="CH7" s="1089">
        <v>-10</v>
      </c>
      <c r="CI7" s="1090"/>
      <c r="CJ7" s="1090"/>
      <c r="CK7" s="1090"/>
      <c r="CL7" s="1091"/>
      <c r="CM7" s="1089">
        <v>27</v>
      </c>
      <c r="CN7" s="1090"/>
      <c r="CO7" s="1090"/>
      <c r="CP7" s="1090"/>
      <c r="CQ7" s="1091"/>
      <c r="CR7" s="1089">
        <v>45</v>
      </c>
      <c r="CS7" s="1090"/>
      <c r="CT7" s="1090"/>
      <c r="CU7" s="1090"/>
      <c r="CV7" s="1091"/>
      <c r="CW7" s="1089">
        <v>2</v>
      </c>
      <c r="CX7" s="1090"/>
      <c r="CY7" s="1090"/>
      <c r="CZ7" s="1090"/>
      <c r="DA7" s="1091"/>
      <c r="DB7" s="1089" t="s">
        <v>569</v>
      </c>
      <c r="DC7" s="1090"/>
      <c r="DD7" s="1090"/>
      <c r="DE7" s="1090"/>
      <c r="DF7" s="1091"/>
      <c r="DG7" s="1089" t="s">
        <v>569</v>
      </c>
      <c r="DH7" s="1090"/>
      <c r="DI7" s="1090"/>
      <c r="DJ7" s="1090"/>
      <c r="DK7" s="1091"/>
      <c r="DL7" s="1089" t="s">
        <v>569</v>
      </c>
      <c r="DM7" s="1090"/>
      <c r="DN7" s="1090"/>
      <c r="DO7" s="1090"/>
      <c r="DP7" s="1091"/>
      <c r="DQ7" s="1089" t="s">
        <v>569</v>
      </c>
      <c r="DR7" s="1090"/>
      <c r="DS7" s="1090"/>
      <c r="DT7" s="1090"/>
      <c r="DU7" s="1091"/>
      <c r="DV7" s="1116"/>
      <c r="DW7" s="1117"/>
      <c r="DX7" s="1117"/>
      <c r="DY7" s="1117"/>
      <c r="DZ7" s="1118"/>
      <c r="EA7" s="207"/>
    </row>
    <row r="8" spans="1:131" s="208" customFormat="1" ht="26.25" customHeight="1">
      <c r="A8" s="214">
        <v>2</v>
      </c>
      <c r="B8" s="1038" t="s">
        <v>365</v>
      </c>
      <c r="C8" s="1039"/>
      <c r="D8" s="1039"/>
      <c r="E8" s="1039"/>
      <c r="F8" s="1039"/>
      <c r="G8" s="1039"/>
      <c r="H8" s="1039"/>
      <c r="I8" s="1039"/>
      <c r="J8" s="1039"/>
      <c r="K8" s="1039"/>
      <c r="L8" s="1039"/>
      <c r="M8" s="1039"/>
      <c r="N8" s="1039"/>
      <c r="O8" s="1039"/>
      <c r="P8" s="1040"/>
      <c r="Q8" s="1044">
        <v>40</v>
      </c>
      <c r="R8" s="1045"/>
      <c r="S8" s="1045"/>
      <c r="T8" s="1045"/>
      <c r="U8" s="1045"/>
      <c r="V8" s="1045">
        <v>12</v>
      </c>
      <c r="W8" s="1045"/>
      <c r="X8" s="1045"/>
      <c r="Y8" s="1045"/>
      <c r="Z8" s="1045"/>
      <c r="AA8" s="1045">
        <v>28</v>
      </c>
      <c r="AB8" s="1045"/>
      <c r="AC8" s="1045"/>
      <c r="AD8" s="1045"/>
      <c r="AE8" s="1046"/>
      <c r="AF8" s="1018">
        <v>28</v>
      </c>
      <c r="AG8" s="1019"/>
      <c r="AH8" s="1019"/>
      <c r="AI8" s="1019"/>
      <c r="AJ8" s="1020"/>
      <c r="AK8" s="1087" t="s">
        <v>568</v>
      </c>
      <c r="AL8" s="1088"/>
      <c r="AM8" s="1088"/>
      <c r="AN8" s="1088"/>
      <c r="AO8" s="1088"/>
      <c r="AP8" s="1088">
        <v>8</v>
      </c>
      <c r="AQ8" s="1088"/>
      <c r="AR8" s="1088"/>
      <c r="AS8" s="1088"/>
      <c r="AT8" s="1088"/>
      <c r="AU8" s="1085"/>
      <c r="AV8" s="1085"/>
      <c r="AW8" s="1085"/>
      <c r="AX8" s="1085"/>
      <c r="AY8" s="1086"/>
      <c r="AZ8" s="205"/>
      <c r="BA8" s="205"/>
      <c r="BB8" s="205"/>
      <c r="BC8" s="205"/>
      <c r="BD8" s="205"/>
      <c r="BE8" s="206"/>
      <c r="BF8" s="206"/>
      <c r="BG8" s="206"/>
      <c r="BH8" s="206"/>
      <c r="BI8" s="206"/>
      <c r="BJ8" s="206"/>
      <c r="BK8" s="206"/>
      <c r="BL8" s="206"/>
      <c r="BM8" s="206"/>
      <c r="BN8" s="206"/>
      <c r="BO8" s="206"/>
      <c r="BP8" s="206"/>
      <c r="BQ8" s="215">
        <v>2</v>
      </c>
      <c r="BR8" s="216"/>
      <c r="BS8" s="1013" t="s">
        <v>551</v>
      </c>
      <c r="BT8" s="1014"/>
      <c r="BU8" s="1014"/>
      <c r="BV8" s="1014"/>
      <c r="BW8" s="1014"/>
      <c r="BX8" s="1014"/>
      <c r="BY8" s="1014"/>
      <c r="BZ8" s="1014"/>
      <c r="CA8" s="1014"/>
      <c r="CB8" s="1014"/>
      <c r="CC8" s="1014"/>
      <c r="CD8" s="1014"/>
      <c r="CE8" s="1014"/>
      <c r="CF8" s="1014"/>
      <c r="CG8" s="1015"/>
      <c r="CH8" s="988">
        <v>0</v>
      </c>
      <c r="CI8" s="989"/>
      <c r="CJ8" s="989"/>
      <c r="CK8" s="989"/>
      <c r="CL8" s="990"/>
      <c r="CM8" s="988">
        <v>33</v>
      </c>
      <c r="CN8" s="989"/>
      <c r="CO8" s="989"/>
      <c r="CP8" s="989"/>
      <c r="CQ8" s="990"/>
      <c r="CR8" s="988">
        <v>14</v>
      </c>
      <c r="CS8" s="989"/>
      <c r="CT8" s="989"/>
      <c r="CU8" s="989"/>
      <c r="CV8" s="990"/>
      <c r="CW8" s="988" t="s">
        <v>569</v>
      </c>
      <c r="CX8" s="989"/>
      <c r="CY8" s="989"/>
      <c r="CZ8" s="989"/>
      <c r="DA8" s="990"/>
      <c r="DB8" s="988" t="s">
        <v>569</v>
      </c>
      <c r="DC8" s="989"/>
      <c r="DD8" s="989"/>
      <c r="DE8" s="989"/>
      <c r="DF8" s="990"/>
      <c r="DG8" s="988" t="s">
        <v>569</v>
      </c>
      <c r="DH8" s="989"/>
      <c r="DI8" s="989"/>
      <c r="DJ8" s="989"/>
      <c r="DK8" s="990"/>
      <c r="DL8" s="988" t="s">
        <v>569</v>
      </c>
      <c r="DM8" s="989"/>
      <c r="DN8" s="989"/>
      <c r="DO8" s="989"/>
      <c r="DP8" s="990"/>
      <c r="DQ8" s="988" t="s">
        <v>569</v>
      </c>
      <c r="DR8" s="989"/>
      <c r="DS8" s="989"/>
      <c r="DT8" s="989"/>
      <c r="DU8" s="990"/>
      <c r="DV8" s="991"/>
      <c r="DW8" s="992"/>
      <c r="DX8" s="992"/>
      <c r="DY8" s="992"/>
      <c r="DZ8" s="993"/>
      <c r="EA8" s="207"/>
    </row>
    <row r="9" spans="1:131" s="208" customFormat="1" ht="26.25" customHeight="1">
      <c r="A9" s="214">
        <v>3</v>
      </c>
      <c r="B9" s="1038" t="s">
        <v>366</v>
      </c>
      <c r="C9" s="1039"/>
      <c r="D9" s="1039"/>
      <c r="E9" s="1039"/>
      <c r="F9" s="1039"/>
      <c r="G9" s="1039"/>
      <c r="H9" s="1039"/>
      <c r="I9" s="1039"/>
      <c r="J9" s="1039"/>
      <c r="K9" s="1039"/>
      <c r="L9" s="1039"/>
      <c r="M9" s="1039"/>
      <c r="N9" s="1039"/>
      <c r="O9" s="1039"/>
      <c r="P9" s="1040"/>
      <c r="Q9" s="1044">
        <v>3</v>
      </c>
      <c r="R9" s="1045"/>
      <c r="S9" s="1045"/>
      <c r="T9" s="1045"/>
      <c r="U9" s="1045"/>
      <c r="V9" s="1045">
        <v>0</v>
      </c>
      <c r="W9" s="1045"/>
      <c r="X9" s="1045"/>
      <c r="Y9" s="1045"/>
      <c r="Z9" s="1045"/>
      <c r="AA9" s="1045">
        <v>3</v>
      </c>
      <c r="AB9" s="1045"/>
      <c r="AC9" s="1045"/>
      <c r="AD9" s="1045"/>
      <c r="AE9" s="1046"/>
      <c r="AF9" s="1018">
        <v>3</v>
      </c>
      <c r="AG9" s="1019"/>
      <c r="AH9" s="1019"/>
      <c r="AI9" s="1019"/>
      <c r="AJ9" s="1020"/>
      <c r="AK9" s="1087" t="s">
        <v>568</v>
      </c>
      <c r="AL9" s="1088"/>
      <c r="AM9" s="1088"/>
      <c r="AN9" s="1088"/>
      <c r="AO9" s="1088"/>
      <c r="AP9" s="1088" t="s">
        <v>568</v>
      </c>
      <c r="AQ9" s="1088"/>
      <c r="AR9" s="1088"/>
      <c r="AS9" s="1088"/>
      <c r="AT9" s="1088"/>
      <c r="AU9" s="1085"/>
      <c r="AV9" s="1085"/>
      <c r="AW9" s="1085"/>
      <c r="AX9" s="1085"/>
      <c r="AY9" s="1086"/>
      <c r="AZ9" s="205"/>
      <c r="BA9" s="205"/>
      <c r="BB9" s="205"/>
      <c r="BC9" s="205"/>
      <c r="BD9" s="205"/>
      <c r="BE9" s="206"/>
      <c r="BF9" s="206"/>
      <c r="BG9" s="206"/>
      <c r="BH9" s="206"/>
      <c r="BI9" s="206"/>
      <c r="BJ9" s="206"/>
      <c r="BK9" s="206"/>
      <c r="BL9" s="206"/>
      <c r="BM9" s="206"/>
      <c r="BN9" s="206"/>
      <c r="BO9" s="206"/>
      <c r="BP9" s="206"/>
      <c r="BQ9" s="215">
        <v>3</v>
      </c>
      <c r="BR9" s="216"/>
      <c r="BS9" s="1013" t="s">
        <v>552</v>
      </c>
      <c r="BT9" s="1014"/>
      <c r="BU9" s="1014"/>
      <c r="BV9" s="1014"/>
      <c r="BW9" s="1014"/>
      <c r="BX9" s="1014"/>
      <c r="BY9" s="1014"/>
      <c r="BZ9" s="1014"/>
      <c r="CA9" s="1014"/>
      <c r="CB9" s="1014"/>
      <c r="CC9" s="1014"/>
      <c r="CD9" s="1014"/>
      <c r="CE9" s="1014"/>
      <c r="CF9" s="1014"/>
      <c r="CG9" s="1015"/>
      <c r="CH9" s="988">
        <v>0</v>
      </c>
      <c r="CI9" s="989"/>
      <c r="CJ9" s="989"/>
      <c r="CK9" s="989"/>
      <c r="CL9" s="990"/>
      <c r="CM9" s="988">
        <v>62</v>
      </c>
      <c r="CN9" s="989"/>
      <c r="CO9" s="989"/>
      <c r="CP9" s="989"/>
      <c r="CQ9" s="990"/>
      <c r="CR9" s="988">
        <v>21</v>
      </c>
      <c r="CS9" s="989"/>
      <c r="CT9" s="989"/>
      <c r="CU9" s="989"/>
      <c r="CV9" s="990"/>
      <c r="CW9" s="988" t="s">
        <v>569</v>
      </c>
      <c r="CX9" s="989"/>
      <c r="CY9" s="989"/>
      <c r="CZ9" s="989"/>
      <c r="DA9" s="990"/>
      <c r="DB9" s="988" t="s">
        <v>569</v>
      </c>
      <c r="DC9" s="989"/>
      <c r="DD9" s="989"/>
      <c r="DE9" s="989"/>
      <c r="DF9" s="990"/>
      <c r="DG9" s="988" t="s">
        <v>570</v>
      </c>
      <c r="DH9" s="989"/>
      <c r="DI9" s="989"/>
      <c r="DJ9" s="989"/>
      <c r="DK9" s="990"/>
      <c r="DL9" s="988" t="s">
        <v>570</v>
      </c>
      <c r="DM9" s="989"/>
      <c r="DN9" s="989"/>
      <c r="DO9" s="989"/>
      <c r="DP9" s="990"/>
      <c r="DQ9" s="988" t="s">
        <v>570</v>
      </c>
      <c r="DR9" s="989"/>
      <c r="DS9" s="989"/>
      <c r="DT9" s="989"/>
      <c r="DU9" s="990"/>
      <c r="DV9" s="991"/>
      <c r="DW9" s="992"/>
      <c r="DX9" s="992"/>
      <c r="DY9" s="992"/>
      <c r="DZ9" s="993"/>
      <c r="EA9" s="207"/>
    </row>
    <row r="10" spans="1:131" s="208" customFormat="1" ht="26.25" customHeight="1">
      <c r="A10" s="214">
        <v>4</v>
      </c>
      <c r="B10" s="1038" t="s">
        <v>367</v>
      </c>
      <c r="C10" s="1039"/>
      <c r="D10" s="1039"/>
      <c r="E10" s="1039"/>
      <c r="F10" s="1039"/>
      <c r="G10" s="1039"/>
      <c r="H10" s="1039"/>
      <c r="I10" s="1039"/>
      <c r="J10" s="1039"/>
      <c r="K10" s="1039"/>
      <c r="L10" s="1039"/>
      <c r="M10" s="1039"/>
      <c r="N10" s="1039"/>
      <c r="O10" s="1039"/>
      <c r="P10" s="1040"/>
      <c r="Q10" s="1044">
        <v>29</v>
      </c>
      <c r="R10" s="1045"/>
      <c r="S10" s="1045"/>
      <c r="T10" s="1045"/>
      <c r="U10" s="1045"/>
      <c r="V10" s="1045">
        <v>28</v>
      </c>
      <c r="W10" s="1045"/>
      <c r="X10" s="1045"/>
      <c r="Y10" s="1045"/>
      <c r="Z10" s="1045"/>
      <c r="AA10" s="1045">
        <v>0</v>
      </c>
      <c r="AB10" s="1045"/>
      <c r="AC10" s="1045"/>
      <c r="AD10" s="1045"/>
      <c r="AE10" s="1046"/>
      <c r="AF10" s="1018">
        <v>0</v>
      </c>
      <c r="AG10" s="1019"/>
      <c r="AH10" s="1019"/>
      <c r="AI10" s="1019"/>
      <c r="AJ10" s="1020"/>
      <c r="AK10" s="1087" t="s">
        <v>568</v>
      </c>
      <c r="AL10" s="1088"/>
      <c r="AM10" s="1088"/>
      <c r="AN10" s="1088"/>
      <c r="AO10" s="1088"/>
      <c r="AP10" s="1088" t="s">
        <v>568</v>
      </c>
      <c r="AQ10" s="1088"/>
      <c r="AR10" s="1088"/>
      <c r="AS10" s="1088"/>
      <c r="AT10" s="1088"/>
      <c r="AU10" s="1085"/>
      <c r="AV10" s="1085"/>
      <c r="AW10" s="1085"/>
      <c r="AX10" s="1085"/>
      <c r="AY10" s="1086"/>
      <c r="AZ10" s="205"/>
      <c r="BA10" s="205"/>
      <c r="BB10" s="205"/>
      <c r="BC10" s="205"/>
      <c r="BD10" s="205"/>
      <c r="BE10" s="206"/>
      <c r="BF10" s="206"/>
      <c r="BG10" s="206"/>
      <c r="BH10" s="206"/>
      <c r="BI10" s="206"/>
      <c r="BJ10" s="206"/>
      <c r="BK10" s="206"/>
      <c r="BL10" s="206"/>
      <c r="BM10" s="206"/>
      <c r="BN10" s="206"/>
      <c r="BO10" s="206"/>
      <c r="BP10" s="206"/>
      <c r="BQ10" s="215">
        <v>4</v>
      </c>
      <c r="BR10" s="216"/>
      <c r="BS10" s="1013" t="s">
        <v>553</v>
      </c>
      <c r="BT10" s="1014"/>
      <c r="BU10" s="1014"/>
      <c r="BV10" s="1014"/>
      <c r="BW10" s="1014"/>
      <c r="BX10" s="1014"/>
      <c r="BY10" s="1014"/>
      <c r="BZ10" s="1014"/>
      <c r="CA10" s="1014"/>
      <c r="CB10" s="1014"/>
      <c r="CC10" s="1014"/>
      <c r="CD10" s="1014"/>
      <c r="CE10" s="1014"/>
      <c r="CF10" s="1014"/>
      <c r="CG10" s="1015"/>
      <c r="CH10" s="988">
        <v>219</v>
      </c>
      <c r="CI10" s="989"/>
      <c r="CJ10" s="989"/>
      <c r="CK10" s="989"/>
      <c r="CL10" s="990"/>
      <c r="CM10" s="988">
        <v>1160</v>
      </c>
      <c r="CN10" s="989"/>
      <c r="CO10" s="989"/>
      <c r="CP10" s="989"/>
      <c r="CQ10" s="990"/>
      <c r="CR10" s="988">
        <v>5</v>
      </c>
      <c r="CS10" s="989"/>
      <c r="CT10" s="989"/>
      <c r="CU10" s="989"/>
      <c r="CV10" s="990"/>
      <c r="CW10" s="988" t="s">
        <v>569</v>
      </c>
      <c r="CX10" s="989"/>
      <c r="CY10" s="989"/>
      <c r="CZ10" s="989"/>
      <c r="DA10" s="990"/>
      <c r="DB10" s="988" t="s">
        <v>569</v>
      </c>
      <c r="DC10" s="989"/>
      <c r="DD10" s="989"/>
      <c r="DE10" s="989"/>
      <c r="DF10" s="990"/>
      <c r="DG10" s="988" t="s">
        <v>569</v>
      </c>
      <c r="DH10" s="989"/>
      <c r="DI10" s="989"/>
      <c r="DJ10" s="989"/>
      <c r="DK10" s="990"/>
      <c r="DL10" s="988" t="s">
        <v>569</v>
      </c>
      <c r="DM10" s="989"/>
      <c r="DN10" s="989"/>
      <c r="DO10" s="989"/>
      <c r="DP10" s="990"/>
      <c r="DQ10" s="988" t="s">
        <v>570</v>
      </c>
      <c r="DR10" s="989"/>
      <c r="DS10" s="989"/>
      <c r="DT10" s="989"/>
      <c r="DU10" s="990"/>
      <c r="DV10" s="991"/>
      <c r="DW10" s="992"/>
      <c r="DX10" s="992"/>
      <c r="DY10" s="992"/>
      <c r="DZ10" s="993"/>
      <c r="EA10" s="207"/>
    </row>
    <row r="11" spans="1:131" s="208" customFormat="1" ht="26.25" customHeight="1">
      <c r="A11" s="214">
        <v>5</v>
      </c>
      <c r="B11" s="1038"/>
      <c r="C11" s="1039"/>
      <c r="D11" s="1039"/>
      <c r="E11" s="1039"/>
      <c r="F11" s="1039"/>
      <c r="G11" s="1039"/>
      <c r="H11" s="1039"/>
      <c r="I11" s="1039"/>
      <c r="J11" s="1039"/>
      <c r="K11" s="1039"/>
      <c r="L11" s="1039"/>
      <c r="M11" s="1039"/>
      <c r="N11" s="1039"/>
      <c r="O11" s="1039"/>
      <c r="P11" s="1040"/>
      <c r="Q11" s="1044"/>
      <c r="R11" s="1045"/>
      <c r="S11" s="1045"/>
      <c r="T11" s="1045"/>
      <c r="U11" s="1045"/>
      <c r="V11" s="1045"/>
      <c r="W11" s="1045"/>
      <c r="X11" s="1045"/>
      <c r="Y11" s="1045"/>
      <c r="Z11" s="1045"/>
      <c r="AA11" s="1045"/>
      <c r="AB11" s="1045"/>
      <c r="AC11" s="1045"/>
      <c r="AD11" s="1045"/>
      <c r="AE11" s="1046"/>
      <c r="AF11" s="1018"/>
      <c r="AG11" s="1019"/>
      <c r="AH11" s="1019"/>
      <c r="AI11" s="1019"/>
      <c r="AJ11" s="1020"/>
      <c r="AK11" s="1087"/>
      <c r="AL11" s="1088"/>
      <c r="AM11" s="1088"/>
      <c r="AN11" s="1088"/>
      <c r="AO11" s="1088"/>
      <c r="AP11" s="1088"/>
      <c r="AQ11" s="1088"/>
      <c r="AR11" s="1088"/>
      <c r="AS11" s="1088"/>
      <c r="AT11" s="1088"/>
      <c r="AU11" s="1085"/>
      <c r="AV11" s="1085"/>
      <c r="AW11" s="1085"/>
      <c r="AX11" s="1085"/>
      <c r="AY11" s="1086"/>
      <c r="AZ11" s="205"/>
      <c r="BA11" s="205"/>
      <c r="BB11" s="205"/>
      <c r="BC11" s="205"/>
      <c r="BD11" s="205"/>
      <c r="BE11" s="206"/>
      <c r="BF11" s="206"/>
      <c r="BG11" s="206"/>
      <c r="BH11" s="206"/>
      <c r="BI11" s="206"/>
      <c r="BJ11" s="206"/>
      <c r="BK11" s="206"/>
      <c r="BL11" s="206"/>
      <c r="BM11" s="206"/>
      <c r="BN11" s="206"/>
      <c r="BO11" s="206"/>
      <c r="BP11" s="206"/>
      <c r="BQ11" s="215">
        <v>5</v>
      </c>
      <c r="BR11" s="216"/>
      <c r="BS11" s="1013" t="s">
        <v>554</v>
      </c>
      <c r="BT11" s="1014"/>
      <c r="BU11" s="1014"/>
      <c r="BV11" s="1014"/>
      <c r="BW11" s="1014"/>
      <c r="BX11" s="1014"/>
      <c r="BY11" s="1014"/>
      <c r="BZ11" s="1014"/>
      <c r="CA11" s="1014"/>
      <c r="CB11" s="1014"/>
      <c r="CC11" s="1014"/>
      <c r="CD11" s="1014"/>
      <c r="CE11" s="1014"/>
      <c r="CF11" s="1014"/>
      <c r="CG11" s="1015"/>
      <c r="CH11" s="988">
        <v>-2</v>
      </c>
      <c r="CI11" s="989"/>
      <c r="CJ11" s="989"/>
      <c r="CK11" s="989"/>
      <c r="CL11" s="990"/>
      <c r="CM11" s="988">
        <v>0</v>
      </c>
      <c r="CN11" s="989"/>
      <c r="CO11" s="989"/>
      <c r="CP11" s="989"/>
      <c r="CQ11" s="990"/>
      <c r="CR11" s="988">
        <v>43</v>
      </c>
      <c r="CS11" s="989"/>
      <c r="CT11" s="989"/>
      <c r="CU11" s="989"/>
      <c r="CV11" s="990"/>
      <c r="CW11" s="988" t="s">
        <v>569</v>
      </c>
      <c r="CX11" s="989"/>
      <c r="CY11" s="989"/>
      <c r="CZ11" s="989"/>
      <c r="DA11" s="990"/>
      <c r="DB11" s="988" t="s">
        <v>569</v>
      </c>
      <c r="DC11" s="989"/>
      <c r="DD11" s="989"/>
      <c r="DE11" s="989"/>
      <c r="DF11" s="990"/>
      <c r="DG11" s="988" t="s">
        <v>570</v>
      </c>
      <c r="DH11" s="989"/>
      <c r="DI11" s="989"/>
      <c r="DJ11" s="989"/>
      <c r="DK11" s="990"/>
      <c r="DL11" s="988" t="s">
        <v>571</v>
      </c>
      <c r="DM11" s="989"/>
      <c r="DN11" s="989"/>
      <c r="DO11" s="989"/>
      <c r="DP11" s="990"/>
      <c r="DQ11" s="988" t="s">
        <v>569</v>
      </c>
      <c r="DR11" s="989"/>
      <c r="DS11" s="989"/>
      <c r="DT11" s="989"/>
      <c r="DU11" s="990"/>
      <c r="DV11" s="991"/>
      <c r="DW11" s="992"/>
      <c r="DX11" s="992"/>
      <c r="DY11" s="992"/>
      <c r="DZ11" s="993"/>
      <c r="EA11" s="207"/>
    </row>
    <row r="12" spans="1:131" s="208" customFormat="1" ht="26.25" customHeight="1">
      <c r="A12" s="214">
        <v>6</v>
      </c>
      <c r="B12" s="1038"/>
      <c r="C12" s="1039"/>
      <c r="D12" s="1039"/>
      <c r="E12" s="1039"/>
      <c r="F12" s="1039"/>
      <c r="G12" s="1039"/>
      <c r="H12" s="1039"/>
      <c r="I12" s="1039"/>
      <c r="J12" s="1039"/>
      <c r="K12" s="1039"/>
      <c r="L12" s="1039"/>
      <c r="M12" s="1039"/>
      <c r="N12" s="1039"/>
      <c r="O12" s="1039"/>
      <c r="P12" s="1040"/>
      <c r="Q12" s="1044"/>
      <c r="R12" s="1045"/>
      <c r="S12" s="1045"/>
      <c r="T12" s="1045"/>
      <c r="U12" s="1045"/>
      <c r="V12" s="1045"/>
      <c r="W12" s="1045"/>
      <c r="X12" s="1045"/>
      <c r="Y12" s="1045"/>
      <c r="Z12" s="1045"/>
      <c r="AA12" s="1045"/>
      <c r="AB12" s="1045"/>
      <c r="AC12" s="1045"/>
      <c r="AD12" s="1045"/>
      <c r="AE12" s="1046"/>
      <c r="AF12" s="1018"/>
      <c r="AG12" s="1019"/>
      <c r="AH12" s="1019"/>
      <c r="AI12" s="1019"/>
      <c r="AJ12" s="1020"/>
      <c r="AK12" s="1087"/>
      <c r="AL12" s="1088"/>
      <c r="AM12" s="1088"/>
      <c r="AN12" s="1088"/>
      <c r="AO12" s="1088"/>
      <c r="AP12" s="1088"/>
      <c r="AQ12" s="1088"/>
      <c r="AR12" s="1088"/>
      <c r="AS12" s="1088"/>
      <c r="AT12" s="1088"/>
      <c r="AU12" s="1085"/>
      <c r="AV12" s="1085"/>
      <c r="AW12" s="1085"/>
      <c r="AX12" s="1085"/>
      <c r="AY12" s="1086"/>
      <c r="AZ12" s="205"/>
      <c r="BA12" s="205"/>
      <c r="BB12" s="205"/>
      <c r="BC12" s="205"/>
      <c r="BD12" s="205"/>
      <c r="BE12" s="206"/>
      <c r="BF12" s="206"/>
      <c r="BG12" s="206"/>
      <c r="BH12" s="206"/>
      <c r="BI12" s="206"/>
      <c r="BJ12" s="206"/>
      <c r="BK12" s="206"/>
      <c r="BL12" s="206"/>
      <c r="BM12" s="206"/>
      <c r="BN12" s="206"/>
      <c r="BO12" s="206"/>
      <c r="BP12" s="206"/>
      <c r="BQ12" s="215">
        <v>6</v>
      </c>
      <c r="BR12" s="216"/>
      <c r="BS12" s="1013" t="s">
        <v>555</v>
      </c>
      <c r="BT12" s="1014"/>
      <c r="BU12" s="1014"/>
      <c r="BV12" s="1014"/>
      <c r="BW12" s="1014"/>
      <c r="BX12" s="1014"/>
      <c r="BY12" s="1014"/>
      <c r="BZ12" s="1014"/>
      <c r="CA12" s="1014"/>
      <c r="CB12" s="1014"/>
      <c r="CC12" s="1014"/>
      <c r="CD12" s="1014"/>
      <c r="CE12" s="1014"/>
      <c r="CF12" s="1014"/>
      <c r="CG12" s="1015"/>
      <c r="CH12" s="988">
        <v>-3</v>
      </c>
      <c r="CI12" s="989"/>
      <c r="CJ12" s="989"/>
      <c r="CK12" s="989"/>
      <c r="CL12" s="990"/>
      <c r="CM12" s="988">
        <v>43</v>
      </c>
      <c r="CN12" s="989"/>
      <c r="CO12" s="989"/>
      <c r="CP12" s="989"/>
      <c r="CQ12" s="990"/>
      <c r="CR12" s="988">
        <v>49</v>
      </c>
      <c r="CS12" s="989"/>
      <c r="CT12" s="989"/>
      <c r="CU12" s="989"/>
      <c r="CV12" s="990"/>
      <c r="CW12" s="988">
        <v>4</v>
      </c>
      <c r="CX12" s="989"/>
      <c r="CY12" s="989"/>
      <c r="CZ12" s="989"/>
      <c r="DA12" s="990"/>
      <c r="DB12" s="988" t="s">
        <v>570</v>
      </c>
      <c r="DC12" s="989"/>
      <c r="DD12" s="989"/>
      <c r="DE12" s="989"/>
      <c r="DF12" s="990"/>
      <c r="DG12" s="988" t="s">
        <v>569</v>
      </c>
      <c r="DH12" s="989"/>
      <c r="DI12" s="989"/>
      <c r="DJ12" s="989"/>
      <c r="DK12" s="990"/>
      <c r="DL12" s="988" t="s">
        <v>569</v>
      </c>
      <c r="DM12" s="989"/>
      <c r="DN12" s="989"/>
      <c r="DO12" s="989"/>
      <c r="DP12" s="990"/>
      <c r="DQ12" s="988" t="s">
        <v>569</v>
      </c>
      <c r="DR12" s="989"/>
      <c r="DS12" s="989"/>
      <c r="DT12" s="989"/>
      <c r="DU12" s="990"/>
      <c r="DV12" s="991"/>
      <c r="DW12" s="992"/>
      <c r="DX12" s="992"/>
      <c r="DY12" s="992"/>
      <c r="DZ12" s="993"/>
      <c r="EA12" s="207"/>
    </row>
    <row r="13" spans="1:131" s="208" customFormat="1" ht="26.25" customHeight="1">
      <c r="A13" s="214">
        <v>7</v>
      </c>
      <c r="B13" s="1038"/>
      <c r="C13" s="1039"/>
      <c r="D13" s="1039"/>
      <c r="E13" s="1039"/>
      <c r="F13" s="1039"/>
      <c r="G13" s="1039"/>
      <c r="H13" s="1039"/>
      <c r="I13" s="1039"/>
      <c r="J13" s="1039"/>
      <c r="K13" s="1039"/>
      <c r="L13" s="1039"/>
      <c r="M13" s="1039"/>
      <c r="N13" s="1039"/>
      <c r="O13" s="1039"/>
      <c r="P13" s="1040"/>
      <c r="Q13" s="1044"/>
      <c r="R13" s="1045"/>
      <c r="S13" s="1045"/>
      <c r="T13" s="1045"/>
      <c r="U13" s="1045"/>
      <c r="V13" s="1045"/>
      <c r="W13" s="1045"/>
      <c r="X13" s="1045"/>
      <c r="Y13" s="1045"/>
      <c r="Z13" s="1045"/>
      <c r="AA13" s="1045"/>
      <c r="AB13" s="1045"/>
      <c r="AC13" s="1045"/>
      <c r="AD13" s="1045"/>
      <c r="AE13" s="1046"/>
      <c r="AF13" s="1018"/>
      <c r="AG13" s="1019"/>
      <c r="AH13" s="1019"/>
      <c r="AI13" s="1019"/>
      <c r="AJ13" s="1020"/>
      <c r="AK13" s="1087"/>
      <c r="AL13" s="1088"/>
      <c r="AM13" s="1088"/>
      <c r="AN13" s="1088"/>
      <c r="AO13" s="1088"/>
      <c r="AP13" s="1088"/>
      <c r="AQ13" s="1088"/>
      <c r="AR13" s="1088"/>
      <c r="AS13" s="1088"/>
      <c r="AT13" s="1088"/>
      <c r="AU13" s="1085"/>
      <c r="AV13" s="1085"/>
      <c r="AW13" s="1085"/>
      <c r="AX13" s="1085"/>
      <c r="AY13" s="1086"/>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c r="A14" s="214">
        <v>8</v>
      </c>
      <c r="B14" s="1038"/>
      <c r="C14" s="1039"/>
      <c r="D14" s="1039"/>
      <c r="E14" s="1039"/>
      <c r="F14" s="1039"/>
      <c r="G14" s="1039"/>
      <c r="H14" s="1039"/>
      <c r="I14" s="1039"/>
      <c r="J14" s="1039"/>
      <c r="K14" s="1039"/>
      <c r="L14" s="1039"/>
      <c r="M14" s="1039"/>
      <c r="N14" s="1039"/>
      <c r="O14" s="1039"/>
      <c r="P14" s="1040"/>
      <c r="Q14" s="1044"/>
      <c r="R14" s="1045"/>
      <c r="S14" s="1045"/>
      <c r="T14" s="1045"/>
      <c r="U14" s="1045"/>
      <c r="V14" s="1045"/>
      <c r="W14" s="1045"/>
      <c r="X14" s="1045"/>
      <c r="Y14" s="1045"/>
      <c r="Z14" s="1045"/>
      <c r="AA14" s="1045"/>
      <c r="AB14" s="1045"/>
      <c r="AC14" s="1045"/>
      <c r="AD14" s="1045"/>
      <c r="AE14" s="1046"/>
      <c r="AF14" s="1018"/>
      <c r="AG14" s="1019"/>
      <c r="AH14" s="1019"/>
      <c r="AI14" s="1019"/>
      <c r="AJ14" s="1020"/>
      <c r="AK14" s="1087"/>
      <c r="AL14" s="1088"/>
      <c r="AM14" s="1088"/>
      <c r="AN14" s="1088"/>
      <c r="AO14" s="1088"/>
      <c r="AP14" s="1088"/>
      <c r="AQ14" s="1088"/>
      <c r="AR14" s="1088"/>
      <c r="AS14" s="1088"/>
      <c r="AT14" s="1088"/>
      <c r="AU14" s="1085"/>
      <c r="AV14" s="1085"/>
      <c r="AW14" s="1085"/>
      <c r="AX14" s="1085"/>
      <c r="AY14" s="1086"/>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c r="A15" s="214">
        <v>9</v>
      </c>
      <c r="B15" s="1038"/>
      <c r="C15" s="1039"/>
      <c r="D15" s="1039"/>
      <c r="E15" s="1039"/>
      <c r="F15" s="1039"/>
      <c r="G15" s="1039"/>
      <c r="H15" s="1039"/>
      <c r="I15" s="1039"/>
      <c r="J15" s="1039"/>
      <c r="K15" s="1039"/>
      <c r="L15" s="1039"/>
      <c r="M15" s="1039"/>
      <c r="N15" s="1039"/>
      <c r="O15" s="1039"/>
      <c r="P15" s="1040"/>
      <c r="Q15" s="1044"/>
      <c r="R15" s="1045"/>
      <c r="S15" s="1045"/>
      <c r="T15" s="1045"/>
      <c r="U15" s="1045"/>
      <c r="V15" s="1045"/>
      <c r="W15" s="1045"/>
      <c r="X15" s="1045"/>
      <c r="Y15" s="1045"/>
      <c r="Z15" s="1045"/>
      <c r="AA15" s="1045"/>
      <c r="AB15" s="1045"/>
      <c r="AC15" s="1045"/>
      <c r="AD15" s="1045"/>
      <c r="AE15" s="1046"/>
      <c r="AF15" s="1018"/>
      <c r="AG15" s="1019"/>
      <c r="AH15" s="1019"/>
      <c r="AI15" s="1019"/>
      <c r="AJ15" s="1020"/>
      <c r="AK15" s="1087"/>
      <c r="AL15" s="1088"/>
      <c r="AM15" s="1088"/>
      <c r="AN15" s="1088"/>
      <c r="AO15" s="1088"/>
      <c r="AP15" s="1088"/>
      <c r="AQ15" s="1088"/>
      <c r="AR15" s="1088"/>
      <c r="AS15" s="1088"/>
      <c r="AT15" s="1088"/>
      <c r="AU15" s="1085"/>
      <c r="AV15" s="1085"/>
      <c r="AW15" s="1085"/>
      <c r="AX15" s="1085"/>
      <c r="AY15" s="1086"/>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c r="A16" s="214">
        <v>10</v>
      </c>
      <c r="B16" s="1038"/>
      <c r="C16" s="1039"/>
      <c r="D16" s="1039"/>
      <c r="E16" s="1039"/>
      <c r="F16" s="1039"/>
      <c r="G16" s="1039"/>
      <c r="H16" s="1039"/>
      <c r="I16" s="1039"/>
      <c r="J16" s="1039"/>
      <c r="K16" s="1039"/>
      <c r="L16" s="1039"/>
      <c r="M16" s="1039"/>
      <c r="N16" s="1039"/>
      <c r="O16" s="1039"/>
      <c r="P16" s="1040"/>
      <c r="Q16" s="1044"/>
      <c r="R16" s="1045"/>
      <c r="S16" s="1045"/>
      <c r="T16" s="1045"/>
      <c r="U16" s="1045"/>
      <c r="V16" s="1045"/>
      <c r="W16" s="1045"/>
      <c r="X16" s="1045"/>
      <c r="Y16" s="1045"/>
      <c r="Z16" s="1045"/>
      <c r="AA16" s="1045"/>
      <c r="AB16" s="1045"/>
      <c r="AC16" s="1045"/>
      <c r="AD16" s="1045"/>
      <c r="AE16" s="1046"/>
      <c r="AF16" s="1018"/>
      <c r="AG16" s="1019"/>
      <c r="AH16" s="1019"/>
      <c r="AI16" s="1019"/>
      <c r="AJ16" s="1020"/>
      <c r="AK16" s="1087"/>
      <c r="AL16" s="1088"/>
      <c r="AM16" s="1088"/>
      <c r="AN16" s="1088"/>
      <c r="AO16" s="1088"/>
      <c r="AP16" s="1088"/>
      <c r="AQ16" s="1088"/>
      <c r="AR16" s="1088"/>
      <c r="AS16" s="1088"/>
      <c r="AT16" s="1088"/>
      <c r="AU16" s="1085"/>
      <c r="AV16" s="1085"/>
      <c r="AW16" s="1085"/>
      <c r="AX16" s="1085"/>
      <c r="AY16" s="1086"/>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c r="A17" s="214">
        <v>11</v>
      </c>
      <c r="B17" s="1038"/>
      <c r="C17" s="1039"/>
      <c r="D17" s="1039"/>
      <c r="E17" s="1039"/>
      <c r="F17" s="1039"/>
      <c r="G17" s="1039"/>
      <c r="H17" s="1039"/>
      <c r="I17" s="1039"/>
      <c r="J17" s="1039"/>
      <c r="K17" s="1039"/>
      <c r="L17" s="1039"/>
      <c r="M17" s="1039"/>
      <c r="N17" s="1039"/>
      <c r="O17" s="1039"/>
      <c r="P17" s="1040"/>
      <c r="Q17" s="1044"/>
      <c r="R17" s="1045"/>
      <c r="S17" s="1045"/>
      <c r="T17" s="1045"/>
      <c r="U17" s="1045"/>
      <c r="V17" s="1045"/>
      <c r="W17" s="1045"/>
      <c r="X17" s="1045"/>
      <c r="Y17" s="1045"/>
      <c r="Z17" s="1045"/>
      <c r="AA17" s="1045"/>
      <c r="AB17" s="1045"/>
      <c r="AC17" s="1045"/>
      <c r="AD17" s="1045"/>
      <c r="AE17" s="1046"/>
      <c r="AF17" s="1018"/>
      <c r="AG17" s="1019"/>
      <c r="AH17" s="1019"/>
      <c r="AI17" s="1019"/>
      <c r="AJ17" s="1020"/>
      <c r="AK17" s="1087"/>
      <c r="AL17" s="1088"/>
      <c r="AM17" s="1088"/>
      <c r="AN17" s="1088"/>
      <c r="AO17" s="1088"/>
      <c r="AP17" s="1088"/>
      <c r="AQ17" s="1088"/>
      <c r="AR17" s="1088"/>
      <c r="AS17" s="1088"/>
      <c r="AT17" s="1088"/>
      <c r="AU17" s="1085"/>
      <c r="AV17" s="1085"/>
      <c r="AW17" s="1085"/>
      <c r="AX17" s="1085"/>
      <c r="AY17" s="1086"/>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c r="A18" s="214">
        <v>12</v>
      </c>
      <c r="B18" s="1038"/>
      <c r="C18" s="1039"/>
      <c r="D18" s="1039"/>
      <c r="E18" s="1039"/>
      <c r="F18" s="1039"/>
      <c r="G18" s="1039"/>
      <c r="H18" s="1039"/>
      <c r="I18" s="1039"/>
      <c r="J18" s="1039"/>
      <c r="K18" s="1039"/>
      <c r="L18" s="1039"/>
      <c r="M18" s="1039"/>
      <c r="N18" s="1039"/>
      <c r="O18" s="1039"/>
      <c r="P18" s="1040"/>
      <c r="Q18" s="1044"/>
      <c r="R18" s="1045"/>
      <c r="S18" s="1045"/>
      <c r="T18" s="1045"/>
      <c r="U18" s="1045"/>
      <c r="V18" s="1045"/>
      <c r="W18" s="1045"/>
      <c r="X18" s="1045"/>
      <c r="Y18" s="1045"/>
      <c r="Z18" s="1045"/>
      <c r="AA18" s="1045"/>
      <c r="AB18" s="1045"/>
      <c r="AC18" s="1045"/>
      <c r="AD18" s="1045"/>
      <c r="AE18" s="1046"/>
      <c r="AF18" s="1018"/>
      <c r="AG18" s="1019"/>
      <c r="AH18" s="1019"/>
      <c r="AI18" s="1019"/>
      <c r="AJ18" s="1020"/>
      <c r="AK18" s="1087"/>
      <c r="AL18" s="1088"/>
      <c r="AM18" s="1088"/>
      <c r="AN18" s="1088"/>
      <c r="AO18" s="1088"/>
      <c r="AP18" s="1088"/>
      <c r="AQ18" s="1088"/>
      <c r="AR18" s="1088"/>
      <c r="AS18" s="1088"/>
      <c r="AT18" s="1088"/>
      <c r="AU18" s="1085"/>
      <c r="AV18" s="1085"/>
      <c r="AW18" s="1085"/>
      <c r="AX18" s="1085"/>
      <c r="AY18" s="1086"/>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c r="A19" s="214">
        <v>13</v>
      </c>
      <c r="B19" s="1038"/>
      <c r="C19" s="1039"/>
      <c r="D19" s="1039"/>
      <c r="E19" s="1039"/>
      <c r="F19" s="1039"/>
      <c r="G19" s="1039"/>
      <c r="H19" s="1039"/>
      <c r="I19" s="1039"/>
      <c r="J19" s="1039"/>
      <c r="K19" s="1039"/>
      <c r="L19" s="1039"/>
      <c r="M19" s="1039"/>
      <c r="N19" s="1039"/>
      <c r="O19" s="1039"/>
      <c r="P19" s="1040"/>
      <c r="Q19" s="1044"/>
      <c r="R19" s="1045"/>
      <c r="S19" s="1045"/>
      <c r="T19" s="1045"/>
      <c r="U19" s="1045"/>
      <c r="V19" s="1045"/>
      <c r="W19" s="1045"/>
      <c r="X19" s="1045"/>
      <c r="Y19" s="1045"/>
      <c r="Z19" s="1045"/>
      <c r="AA19" s="1045"/>
      <c r="AB19" s="1045"/>
      <c r="AC19" s="1045"/>
      <c r="AD19" s="1045"/>
      <c r="AE19" s="1046"/>
      <c r="AF19" s="1018"/>
      <c r="AG19" s="1019"/>
      <c r="AH19" s="1019"/>
      <c r="AI19" s="1019"/>
      <c r="AJ19" s="1020"/>
      <c r="AK19" s="1087"/>
      <c r="AL19" s="1088"/>
      <c r="AM19" s="1088"/>
      <c r="AN19" s="1088"/>
      <c r="AO19" s="1088"/>
      <c r="AP19" s="1088"/>
      <c r="AQ19" s="1088"/>
      <c r="AR19" s="1088"/>
      <c r="AS19" s="1088"/>
      <c r="AT19" s="1088"/>
      <c r="AU19" s="1085"/>
      <c r="AV19" s="1085"/>
      <c r="AW19" s="1085"/>
      <c r="AX19" s="1085"/>
      <c r="AY19" s="1086"/>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c r="A20" s="214">
        <v>14</v>
      </c>
      <c r="B20" s="1038"/>
      <c r="C20" s="1039"/>
      <c r="D20" s="1039"/>
      <c r="E20" s="1039"/>
      <c r="F20" s="1039"/>
      <c r="G20" s="1039"/>
      <c r="H20" s="1039"/>
      <c r="I20" s="1039"/>
      <c r="J20" s="1039"/>
      <c r="K20" s="1039"/>
      <c r="L20" s="1039"/>
      <c r="M20" s="1039"/>
      <c r="N20" s="1039"/>
      <c r="O20" s="1039"/>
      <c r="P20" s="1040"/>
      <c r="Q20" s="1044"/>
      <c r="R20" s="1045"/>
      <c r="S20" s="1045"/>
      <c r="T20" s="1045"/>
      <c r="U20" s="1045"/>
      <c r="V20" s="1045"/>
      <c r="W20" s="1045"/>
      <c r="X20" s="1045"/>
      <c r="Y20" s="1045"/>
      <c r="Z20" s="1045"/>
      <c r="AA20" s="1045"/>
      <c r="AB20" s="1045"/>
      <c r="AC20" s="1045"/>
      <c r="AD20" s="1045"/>
      <c r="AE20" s="1046"/>
      <c r="AF20" s="1018"/>
      <c r="AG20" s="1019"/>
      <c r="AH20" s="1019"/>
      <c r="AI20" s="1019"/>
      <c r="AJ20" s="1020"/>
      <c r="AK20" s="1087"/>
      <c r="AL20" s="1088"/>
      <c r="AM20" s="1088"/>
      <c r="AN20" s="1088"/>
      <c r="AO20" s="1088"/>
      <c r="AP20" s="1088"/>
      <c r="AQ20" s="1088"/>
      <c r="AR20" s="1088"/>
      <c r="AS20" s="1088"/>
      <c r="AT20" s="1088"/>
      <c r="AU20" s="1085"/>
      <c r="AV20" s="1085"/>
      <c r="AW20" s="1085"/>
      <c r="AX20" s="1085"/>
      <c r="AY20" s="1086"/>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c r="A21" s="214">
        <v>15</v>
      </c>
      <c r="B21" s="1038"/>
      <c r="C21" s="1039"/>
      <c r="D21" s="1039"/>
      <c r="E21" s="1039"/>
      <c r="F21" s="1039"/>
      <c r="G21" s="1039"/>
      <c r="H21" s="1039"/>
      <c r="I21" s="1039"/>
      <c r="J21" s="1039"/>
      <c r="K21" s="1039"/>
      <c r="L21" s="1039"/>
      <c r="M21" s="1039"/>
      <c r="N21" s="1039"/>
      <c r="O21" s="1039"/>
      <c r="P21" s="1040"/>
      <c r="Q21" s="1044"/>
      <c r="R21" s="1045"/>
      <c r="S21" s="1045"/>
      <c r="T21" s="1045"/>
      <c r="U21" s="1045"/>
      <c r="V21" s="1045"/>
      <c r="W21" s="1045"/>
      <c r="X21" s="1045"/>
      <c r="Y21" s="1045"/>
      <c r="Z21" s="1045"/>
      <c r="AA21" s="1045"/>
      <c r="AB21" s="1045"/>
      <c r="AC21" s="1045"/>
      <c r="AD21" s="1045"/>
      <c r="AE21" s="1046"/>
      <c r="AF21" s="1018"/>
      <c r="AG21" s="1019"/>
      <c r="AH21" s="1019"/>
      <c r="AI21" s="1019"/>
      <c r="AJ21" s="1020"/>
      <c r="AK21" s="1087"/>
      <c r="AL21" s="1088"/>
      <c r="AM21" s="1088"/>
      <c r="AN21" s="1088"/>
      <c r="AO21" s="1088"/>
      <c r="AP21" s="1088"/>
      <c r="AQ21" s="1088"/>
      <c r="AR21" s="1088"/>
      <c r="AS21" s="1088"/>
      <c r="AT21" s="1088"/>
      <c r="AU21" s="1085"/>
      <c r="AV21" s="1085"/>
      <c r="AW21" s="1085"/>
      <c r="AX21" s="1085"/>
      <c r="AY21" s="1086"/>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c r="A22" s="214">
        <v>16</v>
      </c>
      <c r="B22" s="1038"/>
      <c r="C22" s="1039"/>
      <c r="D22" s="1039"/>
      <c r="E22" s="1039"/>
      <c r="F22" s="1039"/>
      <c r="G22" s="1039"/>
      <c r="H22" s="1039"/>
      <c r="I22" s="1039"/>
      <c r="J22" s="1039"/>
      <c r="K22" s="1039"/>
      <c r="L22" s="1039"/>
      <c r="M22" s="1039"/>
      <c r="N22" s="1039"/>
      <c r="O22" s="1039"/>
      <c r="P22" s="1040"/>
      <c r="Q22" s="1082"/>
      <c r="R22" s="1083"/>
      <c r="S22" s="1083"/>
      <c r="T22" s="1083"/>
      <c r="U22" s="1083"/>
      <c r="V22" s="1083"/>
      <c r="W22" s="1083"/>
      <c r="X22" s="1083"/>
      <c r="Y22" s="1083"/>
      <c r="Z22" s="1083"/>
      <c r="AA22" s="1083"/>
      <c r="AB22" s="1083"/>
      <c r="AC22" s="1083"/>
      <c r="AD22" s="1083"/>
      <c r="AE22" s="1084"/>
      <c r="AF22" s="1018"/>
      <c r="AG22" s="1019"/>
      <c r="AH22" s="1019"/>
      <c r="AI22" s="1019"/>
      <c r="AJ22" s="1020"/>
      <c r="AK22" s="1078"/>
      <c r="AL22" s="1079"/>
      <c r="AM22" s="1079"/>
      <c r="AN22" s="1079"/>
      <c r="AO22" s="1079"/>
      <c r="AP22" s="1079"/>
      <c r="AQ22" s="1079"/>
      <c r="AR22" s="1079"/>
      <c r="AS22" s="1079"/>
      <c r="AT22" s="1079"/>
      <c r="AU22" s="1080"/>
      <c r="AV22" s="1080"/>
      <c r="AW22" s="1080"/>
      <c r="AX22" s="1080"/>
      <c r="AY22" s="1081"/>
      <c r="AZ22" s="1036" t="s">
        <v>368</v>
      </c>
      <c r="BA22" s="1036"/>
      <c r="BB22" s="1036"/>
      <c r="BC22" s="1036"/>
      <c r="BD22" s="1037"/>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c r="A23" s="217" t="s">
        <v>369</v>
      </c>
      <c r="B23" s="943" t="s">
        <v>370</v>
      </c>
      <c r="C23" s="944"/>
      <c r="D23" s="944"/>
      <c r="E23" s="944"/>
      <c r="F23" s="944"/>
      <c r="G23" s="944"/>
      <c r="H23" s="944"/>
      <c r="I23" s="944"/>
      <c r="J23" s="944"/>
      <c r="K23" s="944"/>
      <c r="L23" s="944"/>
      <c r="M23" s="944"/>
      <c r="N23" s="944"/>
      <c r="O23" s="944"/>
      <c r="P23" s="945"/>
      <c r="Q23" s="1069">
        <v>19566</v>
      </c>
      <c r="R23" s="1070"/>
      <c r="S23" s="1070"/>
      <c r="T23" s="1070"/>
      <c r="U23" s="1070"/>
      <c r="V23" s="1070">
        <v>18830</v>
      </c>
      <c r="W23" s="1070"/>
      <c r="X23" s="1070"/>
      <c r="Y23" s="1070"/>
      <c r="Z23" s="1070"/>
      <c r="AA23" s="1070">
        <v>736</v>
      </c>
      <c r="AB23" s="1070"/>
      <c r="AC23" s="1070"/>
      <c r="AD23" s="1070"/>
      <c r="AE23" s="1071"/>
      <c r="AF23" s="1072">
        <v>621</v>
      </c>
      <c r="AG23" s="1070"/>
      <c r="AH23" s="1070"/>
      <c r="AI23" s="1070"/>
      <c r="AJ23" s="1073"/>
      <c r="AK23" s="1074"/>
      <c r="AL23" s="1075"/>
      <c r="AM23" s="1075"/>
      <c r="AN23" s="1075"/>
      <c r="AO23" s="1075"/>
      <c r="AP23" s="1070">
        <v>26433</v>
      </c>
      <c r="AQ23" s="1070"/>
      <c r="AR23" s="1070"/>
      <c r="AS23" s="1070"/>
      <c r="AT23" s="1070"/>
      <c r="AU23" s="1076"/>
      <c r="AV23" s="1076"/>
      <c r="AW23" s="1076"/>
      <c r="AX23" s="1076"/>
      <c r="AY23" s="1077"/>
      <c r="AZ23" s="1066" t="s">
        <v>371</v>
      </c>
      <c r="BA23" s="1067"/>
      <c r="BB23" s="1067"/>
      <c r="BC23" s="1067"/>
      <c r="BD23" s="1068"/>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c r="A24" s="1065" t="s">
        <v>372</v>
      </c>
      <c r="B24" s="1065"/>
      <c r="C24" s="1065"/>
      <c r="D24" s="1065"/>
      <c r="E24" s="1065"/>
      <c r="F24" s="1065"/>
      <c r="G24" s="1065"/>
      <c r="H24" s="1065"/>
      <c r="I24" s="1065"/>
      <c r="J24" s="1065"/>
      <c r="K24" s="1065"/>
      <c r="L24" s="1065"/>
      <c r="M24" s="1065"/>
      <c r="N24" s="1065"/>
      <c r="O24" s="1065"/>
      <c r="P24" s="1065"/>
      <c r="Q24" s="1065"/>
      <c r="R24" s="1065"/>
      <c r="S24" s="1065"/>
      <c r="T24" s="1065"/>
      <c r="U24" s="1065"/>
      <c r="V24" s="1065"/>
      <c r="W24" s="1065"/>
      <c r="X24" s="1065"/>
      <c r="Y24" s="1065"/>
      <c r="Z24" s="1065"/>
      <c r="AA24" s="1065"/>
      <c r="AB24" s="1065"/>
      <c r="AC24" s="1065"/>
      <c r="AD24" s="1065"/>
      <c r="AE24" s="1065"/>
      <c r="AF24" s="1065"/>
      <c r="AG24" s="1065"/>
      <c r="AH24" s="1065"/>
      <c r="AI24" s="1065"/>
      <c r="AJ24" s="1065"/>
      <c r="AK24" s="1065"/>
      <c r="AL24" s="1065"/>
      <c r="AM24" s="1065"/>
      <c r="AN24" s="1065"/>
      <c r="AO24" s="1065"/>
      <c r="AP24" s="1065"/>
      <c r="AQ24" s="1065"/>
      <c r="AR24" s="1065"/>
      <c r="AS24" s="1065"/>
      <c r="AT24" s="1065"/>
      <c r="AU24" s="1065"/>
      <c r="AV24" s="1065"/>
      <c r="AW24" s="1065"/>
      <c r="AX24" s="1065"/>
      <c r="AY24" s="1065"/>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c r="A25" s="1064" t="s">
        <v>373</v>
      </c>
      <c r="B25" s="1064"/>
      <c r="C25" s="1064"/>
      <c r="D25" s="1064"/>
      <c r="E25" s="1064"/>
      <c r="F25" s="1064"/>
      <c r="G25" s="1064"/>
      <c r="H25" s="1064"/>
      <c r="I25" s="1064"/>
      <c r="J25" s="1064"/>
      <c r="K25" s="1064"/>
      <c r="L25" s="1064"/>
      <c r="M25" s="1064"/>
      <c r="N25" s="1064"/>
      <c r="O25" s="1064"/>
      <c r="P25" s="1064"/>
      <c r="Q25" s="1064"/>
      <c r="R25" s="1064"/>
      <c r="S25" s="1064"/>
      <c r="T25" s="1064"/>
      <c r="U25" s="1064"/>
      <c r="V25" s="1064"/>
      <c r="W25" s="1064"/>
      <c r="X25" s="1064"/>
      <c r="Y25" s="1064"/>
      <c r="Z25" s="1064"/>
      <c r="AA25" s="1064"/>
      <c r="AB25" s="1064"/>
      <c r="AC25" s="1064"/>
      <c r="AD25" s="1064"/>
      <c r="AE25" s="1064"/>
      <c r="AF25" s="1064"/>
      <c r="AG25" s="1064"/>
      <c r="AH25" s="1064"/>
      <c r="AI25" s="1064"/>
      <c r="AJ25" s="1064"/>
      <c r="AK25" s="1064"/>
      <c r="AL25" s="1064"/>
      <c r="AM25" s="1064"/>
      <c r="AN25" s="1064"/>
      <c r="AO25" s="1064"/>
      <c r="AP25" s="1064"/>
      <c r="AQ25" s="1064"/>
      <c r="AR25" s="1064"/>
      <c r="AS25" s="1064"/>
      <c r="AT25" s="1064"/>
      <c r="AU25" s="1064"/>
      <c r="AV25" s="1064"/>
      <c r="AW25" s="1064"/>
      <c r="AX25" s="1064"/>
      <c r="AY25" s="1064"/>
      <c r="AZ25" s="1064"/>
      <c r="BA25" s="1064"/>
      <c r="BB25" s="1064"/>
      <c r="BC25" s="1064"/>
      <c r="BD25" s="1064"/>
      <c r="BE25" s="1064"/>
      <c r="BF25" s="1064"/>
      <c r="BG25" s="1064"/>
      <c r="BH25" s="1064"/>
      <c r="BI25" s="1064"/>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c r="A26" s="994" t="s">
        <v>347</v>
      </c>
      <c r="B26" s="995"/>
      <c r="C26" s="995"/>
      <c r="D26" s="995"/>
      <c r="E26" s="995"/>
      <c r="F26" s="995"/>
      <c r="G26" s="995"/>
      <c r="H26" s="995"/>
      <c r="I26" s="995"/>
      <c r="J26" s="995"/>
      <c r="K26" s="995"/>
      <c r="L26" s="995"/>
      <c r="M26" s="995"/>
      <c r="N26" s="995"/>
      <c r="O26" s="995"/>
      <c r="P26" s="996"/>
      <c r="Q26" s="1000" t="s">
        <v>374</v>
      </c>
      <c r="R26" s="1001"/>
      <c r="S26" s="1001"/>
      <c r="T26" s="1001"/>
      <c r="U26" s="1002"/>
      <c r="V26" s="1000" t="s">
        <v>375</v>
      </c>
      <c r="W26" s="1001"/>
      <c r="X26" s="1001"/>
      <c r="Y26" s="1001"/>
      <c r="Z26" s="1002"/>
      <c r="AA26" s="1000" t="s">
        <v>376</v>
      </c>
      <c r="AB26" s="1001"/>
      <c r="AC26" s="1001"/>
      <c r="AD26" s="1001"/>
      <c r="AE26" s="1001"/>
      <c r="AF26" s="1060" t="s">
        <v>377</v>
      </c>
      <c r="AG26" s="1007"/>
      <c r="AH26" s="1007"/>
      <c r="AI26" s="1007"/>
      <c r="AJ26" s="1061"/>
      <c r="AK26" s="1001" t="s">
        <v>378</v>
      </c>
      <c r="AL26" s="1001"/>
      <c r="AM26" s="1001"/>
      <c r="AN26" s="1001"/>
      <c r="AO26" s="1002"/>
      <c r="AP26" s="1000" t="s">
        <v>379</v>
      </c>
      <c r="AQ26" s="1001"/>
      <c r="AR26" s="1001"/>
      <c r="AS26" s="1001"/>
      <c r="AT26" s="1002"/>
      <c r="AU26" s="1000" t="s">
        <v>380</v>
      </c>
      <c r="AV26" s="1001"/>
      <c r="AW26" s="1001"/>
      <c r="AX26" s="1001"/>
      <c r="AY26" s="1002"/>
      <c r="AZ26" s="1000" t="s">
        <v>381</v>
      </c>
      <c r="BA26" s="1001"/>
      <c r="BB26" s="1001"/>
      <c r="BC26" s="1001"/>
      <c r="BD26" s="1002"/>
      <c r="BE26" s="1000" t="s">
        <v>354</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2"/>
      <c r="AG27" s="1010"/>
      <c r="AH27" s="1010"/>
      <c r="AI27" s="1010"/>
      <c r="AJ27" s="1063"/>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c r="A28" s="219">
        <v>1</v>
      </c>
      <c r="B28" s="1051" t="s">
        <v>382</v>
      </c>
      <c r="C28" s="1052"/>
      <c r="D28" s="1052"/>
      <c r="E28" s="1052"/>
      <c r="F28" s="1052"/>
      <c r="G28" s="1052"/>
      <c r="H28" s="1052"/>
      <c r="I28" s="1052"/>
      <c r="J28" s="1052"/>
      <c r="K28" s="1052"/>
      <c r="L28" s="1052"/>
      <c r="M28" s="1052"/>
      <c r="N28" s="1052"/>
      <c r="O28" s="1052"/>
      <c r="P28" s="1053"/>
      <c r="Q28" s="1054">
        <v>4774</v>
      </c>
      <c r="R28" s="1055"/>
      <c r="S28" s="1055"/>
      <c r="T28" s="1055"/>
      <c r="U28" s="1055"/>
      <c r="V28" s="1055">
        <v>4601</v>
      </c>
      <c r="W28" s="1055"/>
      <c r="X28" s="1055"/>
      <c r="Y28" s="1055"/>
      <c r="Z28" s="1055"/>
      <c r="AA28" s="1055">
        <v>173</v>
      </c>
      <c r="AB28" s="1055"/>
      <c r="AC28" s="1055"/>
      <c r="AD28" s="1055"/>
      <c r="AE28" s="1056"/>
      <c r="AF28" s="1057">
        <v>173</v>
      </c>
      <c r="AG28" s="1055"/>
      <c r="AH28" s="1055"/>
      <c r="AI28" s="1055"/>
      <c r="AJ28" s="1058"/>
      <c r="AK28" s="1059">
        <v>363</v>
      </c>
      <c r="AL28" s="1047"/>
      <c r="AM28" s="1047"/>
      <c r="AN28" s="1047"/>
      <c r="AO28" s="1047"/>
      <c r="AP28" s="1047" t="s">
        <v>568</v>
      </c>
      <c r="AQ28" s="1047"/>
      <c r="AR28" s="1047"/>
      <c r="AS28" s="1047"/>
      <c r="AT28" s="1047"/>
      <c r="AU28" s="1047" t="s">
        <v>568</v>
      </c>
      <c r="AV28" s="1047"/>
      <c r="AW28" s="1047"/>
      <c r="AX28" s="1047"/>
      <c r="AY28" s="1047"/>
      <c r="AZ28" s="1048" t="s">
        <v>568</v>
      </c>
      <c r="BA28" s="1048"/>
      <c r="BB28" s="1048"/>
      <c r="BC28" s="1048"/>
      <c r="BD28" s="1048"/>
      <c r="BE28" s="1049"/>
      <c r="BF28" s="1049"/>
      <c r="BG28" s="1049"/>
      <c r="BH28" s="1049"/>
      <c r="BI28" s="1050"/>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c r="A29" s="219">
        <v>2</v>
      </c>
      <c r="B29" s="1038" t="s">
        <v>383</v>
      </c>
      <c r="C29" s="1039"/>
      <c r="D29" s="1039"/>
      <c r="E29" s="1039"/>
      <c r="F29" s="1039"/>
      <c r="G29" s="1039"/>
      <c r="H29" s="1039"/>
      <c r="I29" s="1039"/>
      <c r="J29" s="1039"/>
      <c r="K29" s="1039"/>
      <c r="L29" s="1039"/>
      <c r="M29" s="1039"/>
      <c r="N29" s="1039"/>
      <c r="O29" s="1039"/>
      <c r="P29" s="1040"/>
      <c r="Q29" s="1044">
        <v>87</v>
      </c>
      <c r="R29" s="1045"/>
      <c r="S29" s="1045"/>
      <c r="T29" s="1045"/>
      <c r="U29" s="1045"/>
      <c r="V29" s="1045">
        <v>86</v>
      </c>
      <c r="W29" s="1045"/>
      <c r="X29" s="1045"/>
      <c r="Y29" s="1045"/>
      <c r="Z29" s="1045"/>
      <c r="AA29" s="1045">
        <v>1</v>
      </c>
      <c r="AB29" s="1045"/>
      <c r="AC29" s="1045"/>
      <c r="AD29" s="1045"/>
      <c r="AE29" s="1046"/>
      <c r="AF29" s="1018">
        <v>1</v>
      </c>
      <c r="AG29" s="1019"/>
      <c r="AH29" s="1019"/>
      <c r="AI29" s="1019"/>
      <c r="AJ29" s="1020"/>
      <c r="AK29" s="979">
        <v>22</v>
      </c>
      <c r="AL29" s="970"/>
      <c r="AM29" s="970"/>
      <c r="AN29" s="970"/>
      <c r="AO29" s="970"/>
      <c r="AP29" s="970" t="s">
        <v>568</v>
      </c>
      <c r="AQ29" s="970"/>
      <c r="AR29" s="970"/>
      <c r="AS29" s="970"/>
      <c r="AT29" s="970"/>
      <c r="AU29" s="970" t="s">
        <v>568</v>
      </c>
      <c r="AV29" s="970"/>
      <c r="AW29" s="970"/>
      <c r="AX29" s="970"/>
      <c r="AY29" s="970"/>
      <c r="AZ29" s="1043" t="s">
        <v>568</v>
      </c>
      <c r="BA29" s="1043"/>
      <c r="BB29" s="1043"/>
      <c r="BC29" s="1043"/>
      <c r="BD29" s="1043"/>
      <c r="BE29" s="1033"/>
      <c r="BF29" s="1033"/>
      <c r="BG29" s="1033"/>
      <c r="BH29" s="1033"/>
      <c r="BI29" s="1034"/>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c r="A30" s="219">
        <v>3</v>
      </c>
      <c r="B30" s="1038" t="s">
        <v>384</v>
      </c>
      <c r="C30" s="1039"/>
      <c r="D30" s="1039"/>
      <c r="E30" s="1039"/>
      <c r="F30" s="1039"/>
      <c r="G30" s="1039"/>
      <c r="H30" s="1039"/>
      <c r="I30" s="1039"/>
      <c r="J30" s="1039"/>
      <c r="K30" s="1039"/>
      <c r="L30" s="1039"/>
      <c r="M30" s="1039"/>
      <c r="N30" s="1039"/>
      <c r="O30" s="1039"/>
      <c r="P30" s="1040"/>
      <c r="Q30" s="1044">
        <v>3991</v>
      </c>
      <c r="R30" s="1045"/>
      <c r="S30" s="1045"/>
      <c r="T30" s="1045"/>
      <c r="U30" s="1045"/>
      <c r="V30" s="1045">
        <v>3823</v>
      </c>
      <c r="W30" s="1045"/>
      <c r="X30" s="1045"/>
      <c r="Y30" s="1045"/>
      <c r="Z30" s="1045"/>
      <c r="AA30" s="1045">
        <v>168</v>
      </c>
      <c r="AB30" s="1045"/>
      <c r="AC30" s="1045"/>
      <c r="AD30" s="1045"/>
      <c r="AE30" s="1046"/>
      <c r="AF30" s="1018">
        <v>168</v>
      </c>
      <c r="AG30" s="1019"/>
      <c r="AH30" s="1019"/>
      <c r="AI30" s="1019"/>
      <c r="AJ30" s="1020"/>
      <c r="AK30" s="979">
        <v>569</v>
      </c>
      <c r="AL30" s="970"/>
      <c r="AM30" s="970"/>
      <c r="AN30" s="970"/>
      <c r="AO30" s="970"/>
      <c r="AP30" s="970" t="s">
        <v>568</v>
      </c>
      <c r="AQ30" s="970"/>
      <c r="AR30" s="970"/>
      <c r="AS30" s="970"/>
      <c r="AT30" s="970"/>
      <c r="AU30" s="970" t="s">
        <v>568</v>
      </c>
      <c r="AV30" s="970"/>
      <c r="AW30" s="970"/>
      <c r="AX30" s="970"/>
      <c r="AY30" s="970"/>
      <c r="AZ30" s="1043" t="s">
        <v>568</v>
      </c>
      <c r="BA30" s="1043"/>
      <c r="BB30" s="1043"/>
      <c r="BC30" s="1043"/>
      <c r="BD30" s="1043"/>
      <c r="BE30" s="1033"/>
      <c r="BF30" s="1033"/>
      <c r="BG30" s="1033"/>
      <c r="BH30" s="1033"/>
      <c r="BI30" s="1034"/>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c r="A31" s="219">
        <v>4</v>
      </c>
      <c r="B31" s="1038" t="s">
        <v>385</v>
      </c>
      <c r="C31" s="1039"/>
      <c r="D31" s="1039"/>
      <c r="E31" s="1039"/>
      <c r="F31" s="1039"/>
      <c r="G31" s="1039"/>
      <c r="H31" s="1039"/>
      <c r="I31" s="1039"/>
      <c r="J31" s="1039"/>
      <c r="K31" s="1039"/>
      <c r="L31" s="1039"/>
      <c r="M31" s="1039"/>
      <c r="N31" s="1039"/>
      <c r="O31" s="1039"/>
      <c r="P31" s="1040"/>
      <c r="Q31" s="1044">
        <v>773</v>
      </c>
      <c r="R31" s="1045"/>
      <c r="S31" s="1045"/>
      <c r="T31" s="1045"/>
      <c r="U31" s="1045"/>
      <c r="V31" s="1045">
        <v>766</v>
      </c>
      <c r="W31" s="1045"/>
      <c r="X31" s="1045"/>
      <c r="Y31" s="1045"/>
      <c r="Z31" s="1045"/>
      <c r="AA31" s="1045">
        <v>7</v>
      </c>
      <c r="AB31" s="1045"/>
      <c r="AC31" s="1045"/>
      <c r="AD31" s="1045"/>
      <c r="AE31" s="1046"/>
      <c r="AF31" s="1018">
        <v>7</v>
      </c>
      <c r="AG31" s="1019"/>
      <c r="AH31" s="1019"/>
      <c r="AI31" s="1019"/>
      <c r="AJ31" s="1020"/>
      <c r="AK31" s="979">
        <v>501</v>
      </c>
      <c r="AL31" s="970"/>
      <c r="AM31" s="970"/>
      <c r="AN31" s="970"/>
      <c r="AO31" s="970"/>
      <c r="AP31" s="970" t="s">
        <v>568</v>
      </c>
      <c r="AQ31" s="970"/>
      <c r="AR31" s="970"/>
      <c r="AS31" s="970"/>
      <c r="AT31" s="970"/>
      <c r="AU31" s="970" t="s">
        <v>568</v>
      </c>
      <c r="AV31" s="970"/>
      <c r="AW31" s="970"/>
      <c r="AX31" s="970"/>
      <c r="AY31" s="970"/>
      <c r="AZ31" s="1043" t="s">
        <v>568</v>
      </c>
      <c r="BA31" s="1043"/>
      <c r="BB31" s="1043"/>
      <c r="BC31" s="1043"/>
      <c r="BD31" s="1043"/>
      <c r="BE31" s="1033"/>
      <c r="BF31" s="1033"/>
      <c r="BG31" s="1033"/>
      <c r="BH31" s="1033"/>
      <c r="BI31" s="1034"/>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c r="A32" s="219">
        <v>5</v>
      </c>
      <c r="B32" s="1038" t="s">
        <v>386</v>
      </c>
      <c r="C32" s="1039"/>
      <c r="D32" s="1039"/>
      <c r="E32" s="1039"/>
      <c r="F32" s="1039"/>
      <c r="G32" s="1039"/>
      <c r="H32" s="1039"/>
      <c r="I32" s="1039"/>
      <c r="J32" s="1039"/>
      <c r="K32" s="1039"/>
      <c r="L32" s="1039"/>
      <c r="M32" s="1039"/>
      <c r="N32" s="1039"/>
      <c r="O32" s="1039"/>
      <c r="P32" s="1040"/>
      <c r="Q32" s="1044">
        <v>12</v>
      </c>
      <c r="R32" s="1045"/>
      <c r="S32" s="1045"/>
      <c r="T32" s="1045"/>
      <c r="U32" s="1045"/>
      <c r="V32" s="1045">
        <v>10</v>
      </c>
      <c r="W32" s="1045"/>
      <c r="X32" s="1045"/>
      <c r="Y32" s="1045"/>
      <c r="Z32" s="1045"/>
      <c r="AA32" s="1045">
        <v>2</v>
      </c>
      <c r="AB32" s="1045"/>
      <c r="AC32" s="1045"/>
      <c r="AD32" s="1045"/>
      <c r="AE32" s="1046"/>
      <c r="AF32" s="1018">
        <v>2</v>
      </c>
      <c r="AG32" s="1019"/>
      <c r="AH32" s="1019"/>
      <c r="AI32" s="1019"/>
      <c r="AJ32" s="1020"/>
      <c r="AK32" s="979" t="s">
        <v>568</v>
      </c>
      <c r="AL32" s="970"/>
      <c r="AM32" s="970"/>
      <c r="AN32" s="970"/>
      <c r="AO32" s="970"/>
      <c r="AP32" s="970" t="s">
        <v>568</v>
      </c>
      <c r="AQ32" s="970"/>
      <c r="AR32" s="970"/>
      <c r="AS32" s="970"/>
      <c r="AT32" s="970"/>
      <c r="AU32" s="970" t="s">
        <v>568</v>
      </c>
      <c r="AV32" s="970"/>
      <c r="AW32" s="970"/>
      <c r="AX32" s="970"/>
      <c r="AY32" s="970"/>
      <c r="AZ32" s="1043" t="s">
        <v>568</v>
      </c>
      <c r="BA32" s="1043"/>
      <c r="BB32" s="1043"/>
      <c r="BC32" s="1043"/>
      <c r="BD32" s="1043"/>
      <c r="BE32" s="1033"/>
      <c r="BF32" s="1033"/>
      <c r="BG32" s="1033"/>
      <c r="BH32" s="1033"/>
      <c r="BI32" s="1034"/>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c r="A33" s="219">
        <v>6</v>
      </c>
      <c r="B33" s="1038" t="s">
        <v>387</v>
      </c>
      <c r="C33" s="1039"/>
      <c r="D33" s="1039"/>
      <c r="E33" s="1039"/>
      <c r="F33" s="1039"/>
      <c r="G33" s="1039"/>
      <c r="H33" s="1039"/>
      <c r="I33" s="1039"/>
      <c r="J33" s="1039"/>
      <c r="K33" s="1039"/>
      <c r="L33" s="1039"/>
      <c r="M33" s="1039"/>
      <c r="N33" s="1039"/>
      <c r="O33" s="1039"/>
      <c r="P33" s="1040"/>
      <c r="Q33" s="1044">
        <v>6767</v>
      </c>
      <c r="R33" s="1045"/>
      <c r="S33" s="1045"/>
      <c r="T33" s="1045"/>
      <c r="U33" s="1045"/>
      <c r="V33" s="1045">
        <v>6833</v>
      </c>
      <c r="W33" s="1045"/>
      <c r="X33" s="1045"/>
      <c r="Y33" s="1045"/>
      <c r="Z33" s="1045"/>
      <c r="AA33" s="1045">
        <v>-67</v>
      </c>
      <c r="AB33" s="1045"/>
      <c r="AC33" s="1045"/>
      <c r="AD33" s="1045"/>
      <c r="AE33" s="1046"/>
      <c r="AF33" s="1018">
        <v>2603</v>
      </c>
      <c r="AG33" s="1019"/>
      <c r="AH33" s="1019"/>
      <c r="AI33" s="1019"/>
      <c r="AJ33" s="1020"/>
      <c r="AK33" s="979">
        <v>753</v>
      </c>
      <c r="AL33" s="970"/>
      <c r="AM33" s="970"/>
      <c r="AN33" s="970"/>
      <c r="AO33" s="970"/>
      <c r="AP33" s="970">
        <v>7736</v>
      </c>
      <c r="AQ33" s="970"/>
      <c r="AR33" s="970"/>
      <c r="AS33" s="970"/>
      <c r="AT33" s="970"/>
      <c r="AU33" s="970">
        <v>4889</v>
      </c>
      <c r="AV33" s="970"/>
      <c r="AW33" s="970"/>
      <c r="AX33" s="970"/>
      <c r="AY33" s="970"/>
      <c r="AZ33" s="1043" t="s">
        <v>568</v>
      </c>
      <c r="BA33" s="1043"/>
      <c r="BB33" s="1043"/>
      <c r="BC33" s="1043"/>
      <c r="BD33" s="1043"/>
      <c r="BE33" s="1033" t="s">
        <v>388</v>
      </c>
      <c r="BF33" s="1033"/>
      <c r="BG33" s="1033"/>
      <c r="BH33" s="1033"/>
      <c r="BI33" s="1034"/>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c r="A34" s="219">
        <v>7</v>
      </c>
      <c r="B34" s="1038" t="s">
        <v>389</v>
      </c>
      <c r="C34" s="1039"/>
      <c r="D34" s="1039"/>
      <c r="E34" s="1039"/>
      <c r="F34" s="1039"/>
      <c r="G34" s="1039"/>
      <c r="H34" s="1039"/>
      <c r="I34" s="1039"/>
      <c r="J34" s="1039"/>
      <c r="K34" s="1039"/>
      <c r="L34" s="1039"/>
      <c r="M34" s="1039"/>
      <c r="N34" s="1039"/>
      <c r="O34" s="1039"/>
      <c r="P34" s="1040"/>
      <c r="Q34" s="1044">
        <v>671</v>
      </c>
      <c r="R34" s="1045"/>
      <c r="S34" s="1045"/>
      <c r="T34" s="1045"/>
      <c r="U34" s="1045"/>
      <c r="V34" s="1045">
        <v>588</v>
      </c>
      <c r="W34" s="1045"/>
      <c r="X34" s="1045"/>
      <c r="Y34" s="1045"/>
      <c r="Z34" s="1045"/>
      <c r="AA34" s="1045">
        <v>83</v>
      </c>
      <c r="AB34" s="1045"/>
      <c r="AC34" s="1045"/>
      <c r="AD34" s="1045"/>
      <c r="AE34" s="1046"/>
      <c r="AF34" s="1018">
        <v>762</v>
      </c>
      <c r="AG34" s="1019"/>
      <c r="AH34" s="1019"/>
      <c r="AI34" s="1019"/>
      <c r="AJ34" s="1020"/>
      <c r="AK34" s="979">
        <v>3</v>
      </c>
      <c r="AL34" s="970"/>
      <c r="AM34" s="970"/>
      <c r="AN34" s="970"/>
      <c r="AO34" s="970"/>
      <c r="AP34" s="970">
        <v>3746</v>
      </c>
      <c r="AQ34" s="970"/>
      <c r="AR34" s="970"/>
      <c r="AS34" s="970"/>
      <c r="AT34" s="970"/>
      <c r="AU34" s="970">
        <v>4</v>
      </c>
      <c r="AV34" s="970"/>
      <c r="AW34" s="970"/>
      <c r="AX34" s="970"/>
      <c r="AY34" s="970"/>
      <c r="AZ34" s="1043" t="s">
        <v>568</v>
      </c>
      <c r="BA34" s="1043"/>
      <c r="BB34" s="1043"/>
      <c r="BC34" s="1043"/>
      <c r="BD34" s="1043"/>
      <c r="BE34" s="1033" t="s">
        <v>388</v>
      </c>
      <c r="BF34" s="1033"/>
      <c r="BG34" s="1033"/>
      <c r="BH34" s="1033"/>
      <c r="BI34" s="1034"/>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c r="A35" s="219">
        <v>8</v>
      </c>
      <c r="B35" s="1038" t="s">
        <v>390</v>
      </c>
      <c r="C35" s="1039"/>
      <c r="D35" s="1039"/>
      <c r="E35" s="1039"/>
      <c r="F35" s="1039"/>
      <c r="G35" s="1039"/>
      <c r="H35" s="1039"/>
      <c r="I35" s="1039"/>
      <c r="J35" s="1039"/>
      <c r="K35" s="1039"/>
      <c r="L35" s="1039"/>
      <c r="M35" s="1039"/>
      <c r="N35" s="1039"/>
      <c r="O35" s="1039"/>
      <c r="P35" s="1040"/>
      <c r="Q35" s="1044">
        <v>134</v>
      </c>
      <c r="R35" s="1045"/>
      <c r="S35" s="1045"/>
      <c r="T35" s="1045"/>
      <c r="U35" s="1045"/>
      <c r="V35" s="1045">
        <v>134</v>
      </c>
      <c r="W35" s="1045"/>
      <c r="X35" s="1045"/>
      <c r="Y35" s="1045"/>
      <c r="Z35" s="1045"/>
      <c r="AA35" s="1045" t="s">
        <v>568</v>
      </c>
      <c r="AB35" s="1045"/>
      <c r="AC35" s="1045"/>
      <c r="AD35" s="1045"/>
      <c r="AE35" s="1046"/>
      <c r="AF35" s="1018" t="s">
        <v>112</v>
      </c>
      <c r="AG35" s="1019"/>
      <c r="AH35" s="1019"/>
      <c r="AI35" s="1019"/>
      <c r="AJ35" s="1020"/>
      <c r="AK35" s="979">
        <v>72</v>
      </c>
      <c r="AL35" s="970"/>
      <c r="AM35" s="970"/>
      <c r="AN35" s="970"/>
      <c r="AO35" s="970"/>
      <c r="AP35" s="970">
        <v>624</v>
      </c>
      <c r="AQ35" s="970"/>
      <c r="AR35" s="970"/>
      <c r="AS35" s="970"/>
      <c r="AT35" s="970"/>
      <c r="AU35" s="970">
        <v>521</v>
      </c>
      <c r="AV35" s="970"/>
      <c r="AW35" s="970"/>
      <c r="AX35" s="970"/>
      <c r="AY35" s="970"/>
      <c r="AZ35" s="1043" t="s">
        <v>568</v>
      </c>
      <c r="BA35" s="1043"/>
      <c r="BB35" s="1043"/>
      <c r="BC35" s="1043"/>
      <c r="BD35" s="1043"/>
      <c r="BE35" s="1033" t="s">
        <v>391</v>
      </c>
      <c r="BF35" s="1033"/>
      <c r="BG35" s="1033"/>
      <c r="BH35" s="1033"/>
      <c r="BI35" s="1034"/>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c r="A36" s="219">
        <v>9</v>
      </c>
      <c r="B36" s="1038" t="s">
        <v>392</v>
      </c>
      <c r="C36" s="1039"/>
      <c r="D36" s="1039"/>
      <c r="E36" s="1039"/>
      <c r="F36" s="1039"/>
      <c r="G36" s="1039"/>
      <c r="H36" s="1039"/>
      <c r="I36" s="1039"/>
      <c r="J36" s="1039"/>
      <c r="K36" s="1039"/>
      <c r="L36" s="1039"/>
      <c r="M36" s="1039"/>
      <c r="N36" s="1039"/>
      <c r="O36" s="1039"/>
      <c r="P36" s="1040"/>
      <c r="Q36" s="1044">
        <v>9</v>
      </c>
      <c r="R36" s="1045"/>
      <c r="S36" s="1045"/>
      <c r="T36" s="1045"/>
      <c r="U36" s="1045"/>
      <c r="V36" s="1045">
        <v>9</v>
      </c>
      <c r="W36" s="1045"/>
      <c r="X36" s="1045"/>
      <c r="Y36" s="1045"/>
      <c r="Z36" s="1045"/>
      <c r="AA36" s="1045" t="s">
        <v>568</v>
      </c>
      <c r="AB36" s="1045"/>
      <c r="AC36" s="1045"/>
      <c r="AD36" s="1045"/>
      <c r="AE36" s="1046"/>
      <c r="AF36" s="1018" t="s">
        <v>112</v>
      </c>
      <c r="AG36" s="1019"/>
      <c r="AH36" s="1019"/>
      <c r="AI36" s="1019"/>
      <c r="AJ36" s="1020"/>
      <c r="AK36" s="979">
        <v>6</v>
      </c>
      <c r="AL36" s="970"/>
      <c r="AM36" s="970"/>
      <c r="AN36" s="970"/>
      <c r="AO36" s="970"/>
      <c r="AP36" s="970">
        <v>39</v>
      </c>
      <c r="AQ36" s="970"/>
      <c r="AR36" s="970"/>
      <c r="AS36" s="970"/>
      <c r="AT36" s="970"/>
      <c r="AU36" s="970" t="s">
        <v>568</v>
      </c>
      <c r="AV36" s="970"/>
      <c r="AW36" s="970"/>
      <c r="AX36" s="970"/>
      <c r="AY36" s="970"/>
      <c r="AZ36" s="1043" t="s">
        <v>568</v>
      </c>
      <c r="BA36" s="1043"/>
      <c r="BB36" s="1043"/>
      <c r="BC36" s="1043"/>
      <c r="BD36" s="1043"/>
      <c r="BE36" s="1033" t="s">
        <v>391</v>
      </c>
      <c r="BF36" s="1033"/>
      <c r="BG36" s="1033"/>
      <c r="BH36" s="1033"/>
      <c r="BI36" s="1034"/>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c r="A37" s="219">
        <v>10</v>
      </c>
      <c r="B37" s="1038"/>
      <c r="C37" s="1039"/>
      <c r="D37" s="1039"/>
      <c r="E37" s="1039"/>
      <c r="F37" s="1039"/>
      <c r="G37" s="1039"/>
      <c r="H37" s="1039"/>
      <c r="I37" s="1039"/>
      <c r="J37" s="1039"/>
      <c r="K37" s="1039"/>
      <c r="L37" s="1039"/>
      <c r="M37" s="1039"/>
      <c r="N37" s="1039"/>
      <c r="O37" s="1039"/>
      <c r="P37" s="1040"/>
      <c r="Q37" s="1044"/>
      <c r="R37" s="1045"/>
      <c r="S37" s="1045"/>
      <c r="T37" s="1045"/>
      <c r="U37" s="1045"/>
      <c r="V37" s="1045"/>
      <c r="W37" s="1045"/>
      <c r="X37" s="1045"/>
      <c r="Y37" s="1045"/>
      <c r="Z37" s="1045"/>
      <c r="AA37" s="1045"/>
      <c r="AB37" s="1045"/>
      <c r="AC37" s="1045"/>
      <c r="AD37" s="1045"/>
      <c r="AE37" s="1046"/>
      <c r="AF37" s="1018"/>
      <c r="AG37" s="1019"/>
      <c r="AH37" s="1019"/>
      <c r="AI37" s="1019"/>
      <c r="AJ37" s="1020"/>
      <c r="AK37" s="979"/>
      <c r="AL37" s="970"/>
      <c r="AM37" s="970"/>
      <c r="AN37" s="970"/>
      <c r="AO37" s="970"/>
      <c r="AP37" s="970"/>
      <c r="AQ37" s="970"/>
      <c r="AR37" s="970"/>
      <c r="AS37" s="970"/>
      <c r="AT37" s="970"/>
      <c r="AU37" s="970"/>
      <c r="AV37" s="970"/>
      <c r="AW37" s="970"/>
      <c r="AX37" s="970"/>
      <c r="AY37" s="970"/>
      <c r="AZ37" s="1043"/>
      <c r="BA37" s="1043"/>
      <c r="BB37" s="1043"/>
      <c r="BC37" s="1043"/>
      <c r="BD37" s="1043"/>
      <c r="BE37" s="1033"/>
      <c r="BF37" s="1033"/>
      <c r="BG37" s="1033"/>
      <c r="BH37" s="1033"/>
      <c r="BI37" s="1034"/>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c r="A38" s="219">
        <v>11</v>
      </c>
      <c r="B38" s="1038"/>
      <c r="C38" s="1039"/>
      <c r="D38" s="1039"/>
      <c r="E38" s="1039"/>
      <c r="F38" s="1039"/>
      <c r="G38" s="1039"/>
      <c r="H38" s="1039"/>
      <c r="I38" s="1039"/>
      <c r="J38" s="1039"/>
      <c r="K38" s="1039"/>
      <c r="L38" s="1039"/>
      <c r="M38" s="1039"/>
      <c r="N38" s="1039"/>
      <c r="O38" s="1039"/>
      <c r="P38" s="1040"/>
      <c r="Q38" s="1044"/>
      <c r="R38" s="1045"/>
      <c r="S38" s="1045"/>
      <c r="T38" s="1045"/>
      <c r="U38" s="1045"/>
      <c r="V38" s="1045"/>
      <c r="W38" s="1045"/>
      <c r="X38" s="1045"/>
      <c r="Y38" s="1045"/>
      <c r="Z38" s="1045"/>
      <c r="AA38" s="1045"/>
      <c r="AB38" s="1045"/>
      <c r="AC38" s="1045"/>
      <c r="AD38" s="1045"/>
      <c r="AE38" s="1046"/>
      <c r="AF38" s="1018"/>
      <c r="AG38" s="1019"/>
      <c r="AH38" s="1019"/>
      <c r="AI38" s="1019"/>
      <c r="AJ38" s="1020"/>
      <c r="AK38" s="979"/>
      <c r="AL38" s="970"/>
      <c r="AM38" s="970"/>
      <c r="AN38" s="970"/>
      <c r="AO38" s="970"/>
      <c r="AP38" s="970"/>
      <c r="AQ38" s="970"/>
      <c r="AR38" s="970"/>
      <c r="AS38" s="970"/>
      <c r="AT38" s="970"/>
      <c r="AU38" s="970"/>
      <c r="AV38" s="970"/>
      <c r="AW38" s="970"/>
      <c r="AX38" s="970"/>
      <c r="AY38" s="970"/>
      <c r="AZ38" s="1043"/>
      <c r="BA38" s="1043"/>
      <c r="BB38" s="1043"/>
      <c r="BC38" s="1043"/>
      <c r="BD38" s="1043"/>
      <c r="BE38" s="1033"/>
      <c r="BF38" s="1033"/>
      <c r="BG38" s="1033"/>
      <c r="BH38" s="1033"/>
      <c r="BI38" s="1034"/>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c r="A39" s="219">
        <v>12</v>
      </c>
      <c r="B39" s="1038"/>
      <c r="C39" s="1039"/>
      <c r="D39" s="1039"/>
      <c r="E39" s="1039"/>
      <c r="F39" s="1039"/>
      <c r="G39" s="1039"/>
      <c r="H39" s="1039"/>
      <c r="I39" s="1039"/>
      <c r="J39" s="1039"/>
      <c r="K39" s="1039"/>
      <c r="L39" s="1039"/>
      <c r="M39" s="1039"/>
      <c r="N39" s="1039"/>
      <c r="O39" s="1039"/>
      <c r="P39" s="1040"/>
      <c r="Q39" s="1044"/>
      <c r="R39" s="1045"/>
      <c r="S39" s="1045"/>
      <c r="T39" s="1045"/>
      <c r="U39" s="1045"/>
      <c r="V39" s="1045"/>
      <c r="W39" s="1045"/>
      <c r="X39" s="1045"/>
      <c r="Y39" s="1045"/>
      <c r="Z39" s="1045"/>
      <c r="AA39" s="1045"/>
      <c r="AB39" s="1045"/>
      <c r="AC39" s="1045"/>
      <c r="AD39" s="1045"/>
      <c r="AE39" s="1046"/>
      <c r="AF39" s="1018"/>
      <c r="AG39" s="1019"/>
      <c r="AH39" s="1019"/>
      <c r="AI39" s="1019"/>
      <c r="AJ39" s="1020"/>
      <c r="AK39" s="979"/>
      <c r="AL39" s="970"/>
      <c r="AM39" s="970"/>
      <c r="AN39" s="970"/>
      <c r="AO39" s="970"/>
      <c r="AP39" s="970"/>
      <c r="AQ39" s="970"/>
      <c r="AR39" s="970"/>
      <c r="AS39" s="970"/>
      <c r="AT39" s="970"/>
      <c r="AU39" s="970"/>
      <c r="AV39" s="970"/>
      <c r="AW39" s="970"/>
      <c r="AX39" s="970"/>
      <c r="AY39" s="970"/>
      <c r="AZ39" s="1043"/>
      <c r="BA39" s="1043"/>
      <c r="BB39" s="1043"/>
      <c r="BC39" s="1043"/>
      <c r="BD39" s="1043"/>
      <c r="BE39" s="1033"/>
      <c r="BF39" s="1033"/>
      <c r="BG39" s="1033"/>
      <c r="BH39" s="1033"/>
      <c r="BI39" s="1034"/>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c r="A40" s="214">
        <v>13</v>
      </c>
      <c r="B40" s="1038"/>
      <c r="C40" s="1039"/>
      <c r="D40" s="1039"/>
      <c r="E40" s="1039"/>
      <c r="F40" s="1039"/>
      <c r="G40" s="1039"/>
      <c r="H40" s="1039"/>
      <c r="I40" s="1039"/>
      <c r="J40" s="1039"/>
      <c r="K40" s="1039"/>
      <c r="L40" s="1039"/>
      <c r="M40" s="1039"/>
      <c r="N40" s="1039"/>
      <c r="O40" s="1039"/>
      <c r="P40" s="1040"/>
      <c r="Q40" s="1044"/>
      <c r="R40" s="1045"/>
      <c r="S40" s="1045"/>
      <c r="T40" s="1045"/>
      <c r="U40" s="1045"/>
      <c r="V40" s="1045"/>
      <c r="W40" s="1045"/>
      <c r="X40" s="1045"/>
      <c r="Y40" s="1045"/>
      <c r="Z40" s="1045"/>
      <c r="AA40" s="1045"/>
      <c r="AB40" s="1045"/>
      <c r="AC40" s="1045"/>
      <c r="AD40" s="1045"/>
      <c r="AE40" s="1046"/>
      <c r="AF40" s="1018"/>
      <c r="AG40" s="1019"/>
      <c r="AH40" s="1019"/>
      <c r="AI40" s="1019"/>
      <c r="AJ40" s="1020"/>
      <c r="AK40" s="979"/>
      <c r="AL40" s="970"/>
      <c r="AM40" s="970"/>
      <c r="AN40" s="970"/>
      <c r="AO40" s="970"/>
      <c r="AP40" s="970"/>
      <c r="AQ40" s="970"/>
      <c r="AR40" s="970"/>
      <c r="AS40" s="970"/>
      <c r="AT40" s="970"/>
      <c r="AU40" s="970"/>
      <c r="AV40" s="970"/>
      <c r="AW40" s="970"/>
      <c r="AX40" s="970"/>
      <c r="AY40" s="970"/>
      <c r="AZ40" s="1043"/>
      <c r="BA40" s="1043"/>
      <c r="BB40" s="1043"/>
      <c r="BC40" s="1043"/>
      <c r="BD40" s="1043"/>
      <c r="BE40" s="1033"/>
      <c r="BF40" s="1033"/>
      <c r="BG40" s="1033"/>
      <c r="BH40" s="1033"/>
      <c r="BI40" s="1034"/>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c r="A41" s="214">
        <v>14</v>
      </c>
      <c r="B41" s="1038"/>
      <c r="C41" s="1039"/>
      <c r="D41" s="1039"/>
      <c r="E41" s="1039"/>
      <c r="F41" s="1039"/>
      <c r="G41" s="1039"/>
      <c r="H41" s="1039"/>
      <c r="I41" s="1039"/>
      <c r="J41" s="1039"/>
      <c r="K41" s="1039"/>
      <c r="L41" s="1039"/>
      <c r="M41" s="1039"/>
      <c r="N41" s="1039"/>
      <c r="O41" s="1039"/>
      <c r="P41" s="1040"/>
      <c r="Q41" s="1044"/>
      <c r="R41" s="1045"/>
      <c r="S41" s="1045"/>
      <c r="T41" s="1045"/>
      <c r="U41" s="1045"/>
      <c r="V41" s="1045"/>
      <c r="W41" s="1045"/>
      <c r="X41" s="1045"/>
      <c r="Y41" s="1045"/>
      <c r="Z41" s="1045"/>
      <c r="AA41" s="1045"/>
      <c r="AB41" s="1045"/>
      <c r="AC41" s="1045"/>
      <c r="AD41" s="1045"/>
      <c r="AE41" s="1046"/>
      <c r="AF41" s="1018"/>
      <c r="AG41" s="1019"/>
      <c r="AH41" s="1019"/>
      <c r="AI41" s="1019"/>
      <c r="AJ41" s="1020"/>
      <c r="AK41" s="979"/>
      <c r="AL41" s="970"/>
      <c r="AM41" s="970"/>
      <c r="AN41" s="970"/>
      <c r="AO41" s="970"/>
      <c r="AP41" s="970"/>
      <c r="AQ41" s="970"/>
      <c r="AR41" s="970"/>
      <c r="AS41" s="970"/>
      <c r="AT41" s="970"/>
      <c r="AU41" s="970"/>
      <c r="AV41" s="970"/>
      <c r="AW41" s="970"/>
      <c r="AX41" s="970"/>
      <c r="AY41" s="970"/>
      <c r="AZ41" s="1043"/>
      <c r="BA41" s="1043"/>
      <c r="BB41" s="1043"/>
      <c r="BC41" s="1043"/>
      <c r="BD41" s="1043"/>
      <c r="BE41" s="1033"/>
      <c r="BF41" s="1033"/>
      <c r="BG41" s="1033"/>
      <c r="BH41" s="1033"/>
      <c r="BI41" s="1034"/>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c r="A42" s="214">
        <v>15</v>
      </c>
      <c r="B42" s="1038"/>
      <c r="C42" s="1039"/>
      <c r="D42" s="1039"/>
      <c r="E42" s="1039"/>
      <c r="F42" s="1039"/>
      <c r="G42" s="1039"/>
      <c r="H42" s="1039"/>
      <c r="I42" s="1039"/>
      <c r="J42" s="1039"/>
      <c r="K42" s="1039"/>
      <c r="L42" s="1039"/>
      <c r="M42" s="1039"/>
      <c r="N42" s="1039"/>
      <c r="O42" s="1039"/>
      <c r="P42" s="1040"/>
      <c r="Q42" s="1044"/>
      <c r="R42" s="1045"/>
      <c r="S42" s="1045"/>
      <c r="T42" s="1045"/>
      <c r="U42" s="1045"/>
      <c r="V42" s="1045"/>
      <c r="W42" s="1045"/>
      <c r="X42" s="1045"/>
      <c r="Y42" s="1045"/>
      <c r="Z42" s="1045"/>
      <c r="AA42" s="1045"/>
      <c r="AB42" s="1045"/>
      <c r="AC42" s="1045"/>
      <c r="AD42" s="1045"/>
      <c r="AE42" s="1046"/>
      <c r="AF42" s="1018"/>
      <c r="AG42" s="1019"/>
      <c r="AH42" s="1019"/>
      <c r="AI42" s="1019"/>
      <c r="AJ42" s="1020"/>
      <c r="AK42" s="979"/>
      <c r="AL42" s="970"/>
      <c r="AM42" s="970"/>
      <c r="AN42" s="970"/>
      <c r="AO42" s="970"/>
      <c r="AP42" s="970"/>
      <c r="AQ42" s="970"/>
      <c r="AR42" s="970"/>
      <c r="AS42" s="970"/>
      <c r="AT42" s="970"/>
      <c r="AU42" s="970"/>
      <c r="AV42" s="970"/>
      <c r="AW42" s="970"/>
      <c r="AX42" s="970"/>
      <c r="AY42" s="970"/>
      <c r="AZ42" s="1043"/>
      <c r="BA42" s="1043"/>
      <c r="BB42" s="1043"/>
      <c r="BC42" s="1043"/>
      <c r="BD42" s="1043"/>
      <c r="BE42" s="1033"/>
      <c r="BF42" s="1033"/>
      <c r="BG42" s="1033"/>
      <c r="BH42" s="1033"/>
      <c r="BI42" s="1034"/>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c r="A43" s="214">
        <v>16</v>
      </c>
      <c r="B43" s="1038"/>
      <c r="C43" s="1039"/>
      <c r="D43" s="1039"/>
      <c r="E43" s="1039"/>
      <c r="F43" s="1039"/>
      <c r="G43" s="1039"/>
      <c r="H43" s="1039"/>
      <c r="I43" s="1039"/>
      <c r="J43" s="1039"/>
      <c r="K43" s="1039"/>
      <c r="L43" s="1039"/>
      <c r="M43" s="1039"/>
      <c r="N43" s="1039"/>
      <c r="O43" s="1039"/>
      <c r="P43" s="1040"/>
      <c r="Q43" s="1044"/>
      <c r="R43" s="1045"/>
      <c r="S43" s="1045"/>
      <c r="T43" s="1045"/>
      <c r="U43" s="1045"/>
      <c r="V43" s="1045"/>
      <c r="W43" s="1045"/>
      <c r="X43" s="1045"/>
      <c r="Y43" s="1045"/>
      <c r="Z43" s="1045"/>
      <c r="AA43" s="1045"/>
      <c r="AB43" s="1045"/>
      <c r="AC43" s="1045"/>
      <c r="AD43" s="1045"/>
      <c r="AE43" s="1046"/>
      <c r="AF43" s="1018"/>
      <c r="AG43" s="1019"/>
      <c r="AH43" s="1019"/>
      <c r="AI43" s="1019"/>
      <c r="AJ43" s="1020"/>
      <c r="AK43" s="979"/>
      <c r="AL43" s="970"/>
      <c r="AM43" s="970"/>
      <c r="AN43" s="970"/>
      <c r="AO43" s="970"/>
      <c r="AP43" s="970"/>
      <c r="AQ43" s="970"/>
      <c r="AR43" s="970"/>
      <c r="AS43" s="970"/>
      <c r="AT43" s="970"/>
      <c r="AU43" s="970"/>
      <c r="AV43" s="970"/>
      <c r="AW43" s="970"/>
      <c r="AX43" s="970"/>
      <c r="AY43" s="970"/>
      <c r="AZ43" s="1043"/>
      <c r="BA43" s="1043"/>
      <c r="BB43" s="1043"/>
      <c r="BC43" s="1043"/>
      <c r="BD43" s="1043"/>
      <c r="BE43" s="1033"/>
      <c r="BF43" s="1033"/>
      <c r="BG43" s="1033"/>
      <c r="BH43" s="1033"/>
      <c r="BI43" s="1034"/>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c r="A44" s="214">
        <v>17</v>
      </c>
      <c r="B44" s="1038"/>
      <c r="C44" s="1039"/>
      <c r="D44" s="1039"/>
      <c r="E44" s="1039"/>
      <c r="F44" s="1039"/>
      <c r="G44" s="1039"/>
      <c r="H44" s="1039"/>
      <c r="I44" s="1039"/>
      <c r="J44" s="1039"/>
      <c r="K44" s="1039"/>
      <c r="L44" s="1039"/>
      <c r="M44" s="1039"/>
      <c r="N44" s="1039"/>
      <c r="O44" s="1039"/>
      <c r="P44" s="1040"/>
      <c r="Q44" s="1044"/>
      <c r="R44" s="1045"/>
      <c r="S44" s="1045"/>
      <c r="T44" s="1045"/>
      <c r="U44" s="1045"/>
      <c r="V44" s="1045"/>
      <c r="W44" s="1045"/>
      <c r="X44" s="1045"/>
      <c r="Y44" s="1045"/>
      <c r="Z44" s="1045"/>
      <c r="AA44" s="1045"/>
      <c r="AB44" s="1045"/>
      <c r="AC44" s="1045"/>
      <c r="AD44" s="1045"/>
      <c r="AE44" s="1046"/>
      <c r="AF44" s="1018"/>
      <c r="AG44" s="1019"/>
      <c r="AH44" s="1019"/>
      <c r="AI44" s="1019"/>
      <c r="AJ44" s="1020"/>
      <c r="AK44" s="979"/>
      <c r="AL44" s="970"/>
      <c r="AM44" s="970"/>
      <c r="AN44" s="970"/>
      <c r="AO44" s="970"/>
      <c r="AP44" s="970"/>
      <c r="AQ44" s="970"/>
      <c r="AR44" s="970"/>
      <c r="AS44" s="970"/>
      <c r="AT44" s="970"/>
      <c r="AU44" s="970"/>
      <c r="AV44" s="970"/>
      <c r="AW44" s="970"/>
      <c r="AX44" s="970"/>
      <c r="AY44" s="970"/>
      <c r="AZ44" s="1043"/>
      <c r="BA44" s="1043"/>
      <c r="BB44" s="1043"/>
      <c r="BC44" s="1043"/>
      <c r="BD44" s="1043"/>
      <c r="BE44" s="1033"/>
      <c r="BF44" s="1033"/>
      <c r="BG44" s="1033"/>
      <c r="BH44" s="1033"/>
      <c r="BI44" s="1034"/>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c r="A45" s="214">
        <v>18</v>
      </c>
      <c r="B45" s="1038"/>
      <c r="C45" s="1039"/>
      <c r="D45" s="1039"/>
      <c r="E45" s="1039"/>
      <c r="F45" s="1039"/>
      <c r="G45" s="1039"/>
      <c r="H45" s="1039"/>
      <c r="I45" s="1039"/>
      <c r="J45" s="1039"/>
      <c r="K45" s="1039"/>
      <c r="L45" s="1039"/>
      <c r="M45" s="1039"/>
      <c r="N45" s="1039"/>
      <c r="O45" s="1039"/>
      <c r="P45" s="1040"/>
      <c r="Q45" s="1044"/>
      <c r="R45" s="1045"/>
      <c r="S45" s="1045"/>
      <c r="T45" s="1045"/>
      <c r="U45" s="1045"/>
      <c r="V45" s="1045"/>
      <c r="W45" s="1045"/>
      <c r="X45" s="1045"/>
      <c r="Y45" s="1045"/>
      <c r="Z45" s="1045"/>
      <c r="AA45" s="1045"/>
      <c r="AB45" s="1045"/>
      <c r="AC45" s="1045"/>
      <c r="AD45" s="1045"/>
      <c r="AE45" s="1046"/>
      <c r="AF45" s="1018"/>
      <c r="AG45" s="1019"/>
      <c r="AH45" s="1019"/>
      <c r="AI45" s="1019"/>
      <c r="AJ45" s="1020"/>
      <c r="AK45" s="979"/>
      <c r="AL45" s="970"/>
      <c r="AM45" s="970"/>
      <c r="AN45" s="970"/>
      <c r="AO45" s="970"/>
      <c r="AP45" s="970"/>
      <c r="AQ45" s="970"/>
      <c r="AR45" s="970"/>
      <c r="AS45" s="970"/>
      <c r="AT45" s="970"/>
      <c r="AU45" s="970"/>
      <c r="AV45" s="970"/>
      <c r="AW45" s="970"/>
      <c r="AX45" s="970"/>
      <c r="AY45" s="970"/>
      <c r="AZ45" s="1043"/>
      <c r="BA45" s="1043"/>
      <c r="BB45" s="1043"/>
      <c r="BC45" s="1043"/>
      <c r="BD45" s="1043"/>
      <c r="BE45" s="1033"/>
      <c r="BF45" s="1033"/>
      <c r="BG45" s="1033"/>
      <c r="BH45" s="1033"/>
      <c r="BI45" s="1034"/>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c r="A46" s="214">
        <v>19</v>
      </c>
      <c r="B46" s="1038"/>
      <c r="C46" s="1039"/>
      <c r="D46" s="1039"/>
      <c r="E46" s="1039"/>
      <c r="F46" s="1039"/>
      <c r="G46" s="1039"/>
      <c r="H46" s="1039"/>
      <c r="I46" s="1039"/>
      <c r="J46" s="1039"/>
      <c r="K46" s="1039"/>
      <c r="L46" s="1039"/>
      <c r="M46" s="1039"/>
      <c r="N46" s="1039"/>
      <c r="O46" s="1039"/>
      <c r="P46" s="1040"/>
      <c r="Q46" s="1044"/>
      <c r="R46" s="1045"/>
      <c r="S46" s="1045"/>
      <c r="T46" s="1045"/>
      <c r="U46" s="1045"/>
      <c r="V46" s="1045"/>
      <c r="W46" s="1045"/>
      <c r="X46" s="1045"/>
      <c r="Y46" s="1045"/>
      <c r="Z46" s="1045"/>
      <c r="AA46" s="1045"/>
      <c r="AB46" s="1045"/>
      <c r="AC46" s="1045"/>
      <c r="AD46" s="1045"/>
      <c r="AE46" s="1046"/>
      <c r="AF46" s="1018"/>
      <c r="AG46" s="1019"/>
      <c r="AH46" s="1019"/>
      <c r="AI46" s="1019"/>
      <c r="AJ46" s="1020"/>
      <c r="AK46" s="979"/>
      <c r="AL46" s="970"/>
      <c r="AM46" s="970"/>
      <c r="AN46" s="970"/>
      <c r="AO46" s="970"/>
      <c r="AP46" s="970"/>
      <c r="AQ46" s="970"/>
      <c r="AR46" s="970"/>
      <c r="AS46" s="970"/>
      <c r="AT46" s="970"/>
      <c r="AU46" s="970"/>
      <c r="AV46" s="970"/>
      <c r="AW46" s="970"/>
      <c r="AX46" s="970"/>
      <c r="AY46" s="970"/>
      <c r="AZ46" s="1043"/>
      <c r="BA46" s="1043"/>
      <c r="BB46" s="1043"/>
      <c r="BC46" s="1043"/>
      <c r="BD46" s="1043"/>
      <c r="BE46" s="1033"/>
      <c r="BF46" s="1033"/>
      <c r="BG46" s="1033"/>
      <c r="BH46" s="1033"/>
      <c r="BI46" s="1034"/>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c r="A47" s="214">
        <v>20</v>
      </c>
      <c r="B47" s="1038"/>
      <c r="C47" s="1039"/>
      <c r="D47" s="1039"/>
      <c r="E47" s="1039"/>
      <c r="F47" s="1039"/>
      <c r="G47" s="1039"/>
      <c r="H47" s="1039"/>
      <c r="I47" s="1039"/>
      <c r="J47" s="1039"/>
      <c r="K47" s="1039"/>
      <c r="L47" s="1039"/>
      <c r="M47" s="1039"/>
      <c r="N47" s="1039"/>
      <c r="O47" s="1039"/>
      <c r="P47" s="1040"/>
      <c r="Q47" s="1044"/>
      <c r="R47" s="1045"/>
      <c r="S47" s="1045"/>
      <c r="T47" s="1045"/>
      <c r="U47" s="1045"/>
      <c r="V47" s="1045"/>
      <c r="W47" s="1045"/>
      <c r="X47" s="1045"/>
      <c r="Y47" s="1045"/>
      <c r="Z47" s="1045"/>
      <c r="AA47" s="1045"/>
      <c r="AB47" s="1045"/>
      <c r="AC47" s="1045"/>
      <c r="AD47" s="1045"/>
      <c r="AE47" s="1046"/>
      <c r="AF47" s="1018"/>
      <c r="AG47" s="1019"/>
      <c r="AH47" s="1019"/>
      <c r="AI47" s="1019"/>
      <c r="AJ47" s="1020"/>
      <c r="AK47" s="979"/>
      <c r="AL47" s="970"/>
      <c r="AM47" s="970"/>
      <c r="AN47" s="970"/>
      <c r="AO47" s="970"/>
      <c r="AP47" s="970"/>
      <c r="AQ47" s="970"/>
      <c r="AR47" s="970"/>
      <c r="AS47" s="970"/>
      <c r="AT47" s="970"/>
      <c r="AU47" s="970"/>
      <c r="AV47" s="970"/>
      <c r="AW47" s="970"/>
      <c r="AX47" s="970"/>
      <c r="AY47" s="970"/>
      <c r="AZ47" s="1043"/>
      <c r="BA47" s="1043"/>
      <c r="BB47" s="1043"/>
      <c r="BC47" s="1043"/>
      <c r="BD47" s="1043"/>
      <c r="BE47" s="1033"/>
      <c r="BF47" s="1033"/>
      <c r="BG47" s="1033"/>
      <c r="BH47" s="1033"/>
      <c r="BI47" s="1034"/>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c r="A48" s="214">
        <v>21</v>
      </c>
      <c r="B48" s="1038"/>
      <c r="C48" s="1039"/>
      <c r="D48" s="1039"/>
      <c r="E48" s="1039"/>
      <c r="F48" s="1039"/>
      <c r="G48" s="1039"/>
      <c r="H48" s="1039"/>
      <c r="I48" s="1039"/>
      <c r="J48" s="1039"/>
      <c r="K48" s="1039"/>
      <c r="L48" s="1039"/>
      <c r="M48" s="1039"/>
      <c r="N48" s="1039"/>
      <c r="O48" s="1039"/>
      <c r="P48" s="1040"/>
      <c r="Q48" s="1044"/>
      <c r="R48" s="1045"/>
      <c r="S48" s="1045"/>
      <c r="T48" s="1045"/>
      <c r="U48" s="1045"/>
      <c r="V48" s="1045"/>
      <c r="W48" s="1045"/>
      <c r="X48" s="1045"/>
      <c r="Y48" s="1045"/>
      <c r="Z48" s="1045"/>
      <c r="AA48" s="1045"/>
      <c r="AB48" s="1045"/>
      <c r="AC48" s="1045"/>
      <c r="AD48" s="1045"/>
      <c r="AE48" s="1046"/>
      <c r="AF48" s="1018"/>
      <c r="AG48" s="1019"/>
      <c r="AH48" s="1019"/>
      <c r="AI48" s="1019"/>
      <c r="AJ48" s="1020"/>
      <c r="AK48" s="979"/>
      <c r="AL48" s="970"/>
      <c r="AM48" s="970"/>
      <c r="AN48" s="970"/>
      <c r="AO48" s="970"/>
      <c r="AP48" s="970"/>
      <c r="AQ48" s="970"/>
      <c r="AR48" s="970"/>
      <c r="AS48" s="970"/>
      <c r="AT48" s="970"/>
      <c r="AU48" s="970"/>
      <c r="AV48" s="970"/>
      <c r="AW48" s="970"/>
      <c r="AX48" s="970"/>
      <c r="AY48" s="970"/>
      <c r="AZ48" s="1043"/>
      <c r="BA48" s="1043"/>
      <c r="BB48" s="1043"/>
      <c r="BC48" s="1043"/>
      <c r="BD48" s="1043"/>
      <c r="BE48" s="1033"/>
      <c r="BF48" s="1033"/>
      <c r="BG48" s="1033"/>
      <c r="BH48" s="1033"/>
      <c r="BI48" s="1034"/>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c r="A49" s="214">
        <v>22</v>
      </c>
      <c r="B49" s="1038"/>
      <c r="C49" s="1039"/>
      <c r="D49" s="1039"/>
      <c r="E49" s="1039"/>
      <c r="F49" s="1039"/>
      <c r="G49" s="1039"/>
      <c r="H49" s="1039"/>
      <c r="I49" s="1039"/>
      <c r="J49" s="1039"/>
      <c r="K49" s="1039"/>
      <c r="L49" s="1039"/>
      <c r="M49" s="1039"/>
      <c r="N49" s="1039"/>
      <c r="O49" s="1039"/>
      <c r="P49" s="1040"/>
      <c r="Q49" s="1044"/>
      <c r="R49" s="1045"/>
      <c r="S49" s="1045"/>
      <c r="T49" s="1045"/>
      <c r="U49" s="1045"/>
      <c r="V49" s="1045"/>
      <c r="W49" s="1045"/>
      <c r="X49" s="1045"/>
      <c r="Y49" s="1045"/>
      <c r="Z49" s="1045"/>
      <c r="AA49" s="1045"/>
      <c r="AB49" s="1045"/>
      <c r="AC49" s="1045"/>
      <c r="AD49" s="1045"/>
      <c r="AE49" s="1046"/>
      <c r="AF49" s="1018"/>
      <c r="AG49" s="1019"/>
      <c r="AH49" s="1019"/>
      <c r="AI49" s="1019"/>
      <c r="AJ49" s="1020"/>
      <c r="AK49" s="979"/>
      <c r="AL49" s="970"/>
      <c r="AM49" s="970"/>
      <c r="AN49" s="970"/>
      <c r="AO49" s="970"/>
      <c r="AP49" s="970"/>
      <c r="AQ49" s="970"/>
      <c r="AR49" s="970"/>
      <c r="AS49" s="970"/>
      <c r="AT49" s="970"/>
      <c r="AU49" s="970"/>
      <c r="AV49" s="970"/>
      <c r="AW49" s="970"/>
      <c r="AX49" s="970"/>
      <c r="AY49" s="970"/>
      <c r="AZ49" s="1043"/>
      <c r="BA49" s="1043"/>
      <c r="BB49" s="1043"/>
      <c r="BC49" s="1043"/>
      <c r="BD49" s="1043"/>
      <c r="BE49" s="1033"/>
      <c r="BF49" s="1033"/>
      <c r="BG49" s="1033"/>
      <c r="BH49" s="1033"/>
      <c r="BI49" s="1034"/>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c r="A50" s="214">
        <v>23</v>
      </c>
      <c r="B50" s="1038"/>
      <c r="C50" s="1039"/>
      <c r="D50" s="1039"/>
      <c r="E50" s="1039"/>
      <c r="F50" s="1039"/>
      <c r="G50" s="1039"/>
      <c r="H50" s="1039"/>
      <c r="I50" s="1039"/>
      <c r="J50" s="1039"/>
      <c r="K50" s="1039"/>
      <c r="L50" s="1039"/>
      <c r="M50" s="1039"/>
      <c r="N50" s="1039"/>
      <c r="O50" s="1039"/>
      <c r="P50" s="1040"/>
      <c r="Q50" s="1041"/>
      <c r="R50" s="1022"/>
      <c r="S50" s="1022"/>
      <c r="T50" s="1022"/>
      <c r="U50" s="1022"/>
      <c r="V50" s="1022"/>
      <c r="W50" s="1022"/>
      <c r="X50" s="1022"/>
      <c r="Y50" s="1022"/>
      <c r="Z50" s="1022"/>
      <c r="AA50" s="1022"/>
      <c r="AB50" s="1022"/>
      <c r="AC50" s="1022"/>
      <c r="AD50" s="1022"/>
      <c r="AE50" s="1042"/>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3"/>
      <c r="BF50" s="1033"/>
      <c r="BG50" s="1033"/>
      <c r="BH50" s="1033"/>
      <c r="BI50" s="1034"/>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c r="A51" s="214">
        <v>24</v>
      </c>
      <c r="B51" s="1038"/>
      <c r="C51" s="1039"/>
      <c r="D51" s="1039"/>
      <c r="E51" s="1039"/>
      <c r="F51" s="1039"/>
      <c r="G51" s="1039"/>
      <c r="H51" s="1039"/>
      <c r="I51" s="1039"/>
      <c r="J51" s="1039"/>
      <c r="K51" s="1039"/>
      <c r="L51" s="1039"/>
      <c r="M51" s="1039"/>
      <c r="N51" s="1039"/>
      <c r="O51" s="1039"/>
      <c r="P51" s="1040"/>
      <c r="Q51" s="1041"/>
      <c r="R51" s="1022"/>
      <c r="S51" s="1022"/>
      <c r="T51" s="1022"/>
      <c r="U51" s="1022"/>
      <c r="V51" s="1022"/>
      <c r="W51" s="1022"/>
      <c r="X51" s="1022"/>
      <c r="Y51" s="1022"/>
      <c r="Z51" s="1022"/>
      <c r="AA51" s="1022"/>
      <c r="AB51" s="1022"/>
      <c r="AC51" s="1022"/>
      <c r="AD51" s="1022"/>
      <c r="AE51" s="1042"/>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3"/>
      <c r="BF51" s="1033"/>
      <c r="BG51" s="1033"/>
      <c r="BH51" s="1033"/>
      <c r="BI51" s="1034"/>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c r="A52" s="214">
        <v>25</v>
      </c>
      <c r="B52" s="1038"/>
      <c r="C52" s="1039"/>
      <c r="D52" s="1039"/>
      <c r="E52" s="1039"/>
      <c r="F52" s="1039"/>
      <c r="G52" s="1039"/>
      <c r="H52" s="1039"/>
      <c r="I52" s="1039"/>
      <c r="J52" s="1039"/>
      <c r="K52" s="1039"/>
      <c r="L52" s="1039"/>
      <c r="M52" s="1039"/>
      <c r="N52" s="1039"/>
      <c r="O52" s="1039"/>
      <c r="P52" s="1040"/>
      <c r="Q52" s="1041"/>
      <c r="R52" s="1022"/>
      <c r="S52" s="1022"/>
      <c r="T52" s="1022"/>
      <c r="U52" s="1022"/>
      <c r="V52" s="1022"/>
      <c r="W52" s="1022"/>
      <c r="X52" s="1022"/>
      <c r="Y52" s="1022"/>
      <c r="Z52" s="1022"/>
      <c r="AA52" s="1022"/>
      <c r="AB52" s="1022"/>
      <c r="AC52" s="1022"/>
      <c r="AD52" s="1022"/>
      <c r="AE52" s="1042"/>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3"/>
      <c r="BF52" s="1033"/>
      <c r="BG52" s="1033"/>
      <c r="BH52" s="1033"/>
      <c r="BI52" s="1034"/>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c r="A53" s="214">
        <v>26</v>
      </c>
      <c r="B53" s="1038"/>
      <c r="C53" s="1039"/>
      <c r="D53" s="1039"/>
      <c r="E53" s="1039"/>
      <c r="F53" s="1039"/>
      <c r="G53" s="1039"/>
      <c r="H53" s="1039"/>
      <c r="I53" s="1039"/>
      <c r="J53" s="1039"/>
      <c r="K53" s="1039"/>
      <c r="L53" s="1039"/>
      <c r="M53" s="1039"/>
      <c r="N53" s="1039"/>
      <c r="O53" s="1039"/>
      <c r="P53" s="1040"/>
      <c r="Q53" s="1041"/>
      <c r="R53" s="1022"/>
      <c r="S53" s="1022"/>
      <c r="T53" s="1022"/>
      <c r="U53" s="1022"/>
      <c r="V53" s="1022"/>
      <c r="W53" s="1022"/>
      <c r="X53" s="1022"/>
      <c r="Y53" s="1022"/>
      <c r="Z53" s="1022"/>
      <c r="AA53" s="1022"/>
      <c r="AB53" s="1022"/>
      <c r="AC53" s="1022"/>
      <c r="AD53" s="1022"/>
      <c r="AE53" s="1042"/>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3"/>
      <c r="BF53" s="1033"/>
      <c r="BG53" s="1033"/>
      <c r="BH53" s="1033"/>
      <c r="BI53" s="1034"/>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c r="A54" s="214">
        <v>27</v>
      </c>
      <c r="B54" s="1038"/>
      <c r="C54" s="1039"/>
      <c r="D54" s="1039"/>
      <c r="E54" s="1039"/>
      <c r="F54" s="1039"/>
      <c r="G54" s="1039"/>
      <c r="H54" s="1039"/>
      <c r="I54" s="1039"/>
      <c r="J54" s="1039"/>
      <c r="K54" s="1039"/>
      <c r="L54" s="1039"/>
      <c r="M54" s="1039"/>
      <c r="N54" s="1039"/>
      <c r="O54" s="1039"/>
      <c r="P54" s="1040"/>
      <c r="Q54" s="1041"/>
      <c r="R54" s="1022"/>
      <c r="S54" s="1022"/>
      <c r="T54" s="1022"/>
      <c r="U54" s="1022"/>
      <c r="V54" s="1022"/>
      <c r="W54" s="1022"/>
      <c r="X54" s="1022"/>
      <c r="Y54" s="1022"/>
      <c r="Z54" s="1022"/>
      <c r="AA54" s="1022"/>
      <c r="AB54" s="1022"/>
      <c r="AC54" s="1022"/>
      <c r="AD54" s="1022"/>
      <c r="AE54" s="1042"/>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3"/>
      <c r="BF54" s="1033"/>
      <c r="BG54" s="1033"/>
      <c r="BH54" s="1033"/>
      <c r="BI54" s="1034"/>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c r="A55" s="214">
        <v>28</v>
      </c>
      <c r="B55" s="1038"/>
      <c r="C55" s="1039"/>
      <c r="D55" s="1039"/>
      <c r="E55" s="1039"/>
      <c r="F55" s="1039"/>
      <c r="G55" s="1039"/>
      <c r="H55" s="1039"/>
      <c r="I55" s="1039"/>
      <c r="J55" s="1039"/>
      <c r="K55" s="1039"/>
      <c r="L55" s="1039"/>
      <c r="M55" s="1039"/>
      <c r="N55" s="1039"/>
      <c r="O55" s="1039"/>
      <c r="P55" s="1040"/>
      <c r="Q55" s="1041"/>
      <c r="R55" s="1022"/>
      <c r="S55" s="1022"/>
      <c r="T55" s="1022"/>
      <c r="U55" s="1022"/>
      <c r="V55" s="1022"/>
      <c r="W55" s="1022"/>
      <c r="X55" s="1022"/>
      <c r="Y55" s="1022"/>
      <c r="Z55" s="1022"/>
      <c r="AA55" s="1022"/>
      <c r="AB55" s="1022"/>
      <c r="AC55" s="1022"/>
      <c r="AD55" s="1022"/>
      <c r="AE55" s="1042"/>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3"/>
      <c r="BF55" s="1033"/>
      <c r="BG55" s="1033"/>
      <c r="BH55" s="1033"/>
      <c r="BI55" s="1034"/>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c r="A56" s="214">
        <v>29</v>
      </c>
      <c r="B56" s="1038"/>
      <c r="C56" s="1039"/>
      <c r="D56" s="1039"/>
      <c r="E56" s="1039"/>
      <c r="F56" s="1039"/>
      <c r="G56" s="1039"/>
      <c r="H56" s="1039"/>
      <c r="I56" s="1039"/>
      <c r="J56" s="1039"/>
      <c r="K56" s="1039"/>
      <c r="L56" s="1039"/>
      <c r="M56" s="1039"/>
      <c r="N56" s="1039"/>
      <c r="O56" s="1039"/>
      <c r="P56" s="1040"/>
      <c r="Q56" s="1041"/>
      <c r="R56" s="1022"/>
      <c r="S56" s="1022"/>
      <c r="T56" s="1022"/>
      <c r="U56" s="1022"/>
      <c r="V56" s="1022"/>
      <c r="W56" s="1022"/>
      <c r="X56" s="1022"/>
      <c r="Y56" s="1022"/>
      <c r="Z56" s="1022"/>
      <c r="AA56" s="1022"/>
      <c r="AB56" s="1022"/>
      <c r="AC56" s="1022"/>
      <c r="AD56" s="1022"/>
      <c r="AE56" s="1042"/>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3"/>
      <c r="BF56" s="1033"/>
      <c r="BG56" s="1033"/>
      <c r="BH56" s="1033"/>
      <c r="BI56" s="1034"/>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c r="A57" s="214">
        <v>30</v>
      </c>
      <c r="B57" s="1038"/>
      <c r="C57" s="1039"/>
      <c r="D57" s="1039"/>
      <c r="E57" s="1039"/>
      <c r="F57" s="1039"/>
      <c r="G57" s="1039"/>
      <c r="H57" s="1039"/>
      <c r="I57" s="1039"/>
      <c r="J57" s="1039"/>
      <c r="K57" s="1039"/>
      <c r="L57" s="1039"/>
      <c r="M57" s="1039"/>
      <c r="N57" s="1039"/>
      <c r="O57" s="1039"/>
      <c r="P57" s="1040"/>
      <c r="Q57" s="1041"/>
      <c r="R57" s="1022"/>
      <c r="S57" s="1022"/>
      <c r="T57" s="1022"/>
      <c r="U57" s="1022"/>
      <c r="V57" s="1022"/>
      <c r="W57" s="1022"/>
      <c r="X57" s="1022"/>
      <c r="Y57" s="1022"/>
      <c r="Z57" s="1022"/>
      <c r="AA57" s="1022"/>
      <c r="AB57" s="1022"/>
      <c r="AC57" s="1022"/>
      <c r="AD57" s="1022"/>
      <c r="AE57" s="1042"/>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3"/>
      <c r="BF57" s="1033"/>
      <c r="BG57" s="1033"/>
      <c r="BH57" s="1033"/>
      <c r="BI57" s="1034"/>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c r="A58" s="214">
        <v>31</v>
      </c>
      <c r="B58" s="1038"/>
      <c r="C58" s="1039"/>
      <c r="D58" s="1039"/>
      <c r="E58" s="1039"/>
      <c r="F58" s="1039"/>
      <c r="G58" s="1039"/>
      <c r="H58" s="1039"/>
      <c r="I58" s="1039"/>
      <c r="J58" s="1039"/>
      <c r="K58" s="1039"/>
      <c r="L58" s="1039"/>
      <c r="M58" s="1039"/>
      <c r="N58" s="1039"/>
      <c r="O58" s="1039"/>
      <c r="P58" s="1040"/>
      <c r="Q58" s="1041"/>
      <c r="R58" s="1022"/>
      <c r="S58" s="1022"/>
      <c r="T58" s="1022"/>
      <c r="U58" s="1022"/>
      <c r="V58" s="1022"/>
      <c r="W58" s="1022"/>
      <c r="X58" s="1022"/>
      <c r="Y58" s="1022"/>
      <c r="Z58" s="1022"/>
      <c r="AA58" s="1022"/>
      <c r="AB58" s="1022"/>
      <c r="AC58" s="1022"/>
      <c r="AD58" s="1022"/>
      <c r="AE58" s="1042"/>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3"/>
      <c r="BF58" s="1033"/>
      <c r="BG58" s="1033"/>
      <c r="BH58" s="1033"/>
      <c r="BI58" s="1034"/>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c r="A59" s="214">
        <v>32</v>
      </c>
      <c r="B59" s="1038"/>
      <c r="C59" s="1039"/>
      <c r="D59" s="1039"/>
      <c r="E59" s="1039"/>
      <c r="F59" s="1039"/>
      <c r="G59" s="1039"/>
      <c r="H59" s="1039"/>
      <c r="I59" s="1039"/>
      <c r="J59" s="1039"/>
      <c r="K59" s="1039"/>
      <c r="L59" s="1039"/>
      <c r="M59" s="1039"/>
      <c r="N59" s="1039"/>
      <c r="O59" s="1039"/>
      <c r="P59" s="1040"/>
      <c r="Q59" s="1041"/>
      <c r="R59" s="1022"/>
      <c r="S59" s="1022"/>
      <c r="T59" s="1022"/>
      <c r="U59" s="1022"/>
      <c r="V59" s="1022"/>
      <c r="W59" s="1022"/>
      <c r="X59" s="1022"/>
      <c r="Y59" s="1022"/>
      <c r="Z59" s="1022"/>
      <c r="AA59" s="1022"/>
      <c r="AB59" s="1022"/>
      <c r="AC59" s="1022"/>
      <c r="AD59" s="1022"/>
      <c r="AE59" s="1042"/>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3"/>
      <c r="BF59" s="1033"/>
      <c r="BG59" s="1033"/>
      <c r="BH59" s="1033"/>
      <c r="BI59" s="1034"/>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c r="A60" s="214">
        <v>33</v>
      </c>
      <c r="B60" s="1038"/>
      <c r="C60" s="1039"/>
      <c r="D60" s="1039"/>
      <c r="E60" s="1039"/>
      <c r="F60" s="1039"/>
      <c r="G60" s="1039"/>
      <c r="H60" s="1039"/>
      <c r="I60" s="1039"/>
      <c r="J60" s="1039"/>
      <c r="K60" s="1039"/>
      <c r="L60" s="1039"/>
      <c r="M60" s="1039"/>
      <c r="N60" s="1039"/>
      <c r="O60" s="1039"/>
      <c r="P60" s="1040"/>
      <c r="Q60" s="1041"/>
      <c r="R60" s="1022"/>
      <c r="S60" s="1022"/>
      <c r="T60" s="1022"/>
      <c r="U60" s="1022"/>
      <c r="V60" s="1022"/>
      <c r="W60" s="1022"/>
      <c r="X60" s="1022"/>
      <c r="Y60" s="1022"/>
      <c r="Z60" s="1022"/>
      <c r="AA60" s="1022"/>
      <c r="AB60" s="1022"/>
      <c r="AC60" s="1022"/>
      <c r="AD60" s="1022"/>
      <c r="AE60" s="1042"/>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3"/>
      <c r="BF60" s="1033"/>
      <c r="BG60" s="1033"/>
      <c r="BH60" s="1033"/>
      <c r="BI60" s="1034"/>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c r="A61" s="214">
        <v>34</v>
      </c>
      <c r="B61" s="1038"/>
      <c r="C61" s="1039"/>
      <c r="D61" s="1039"/>
      <c r="E61" s="1039"/>
      <c r="F61" s="1039"/>
      <c r="G61" s="1039"/>
      <c r="H61" s="1039"/>
      <c r="I61" s="1039"/>
      <c r="J61" s="1039"/>
      <c r="K61" s="1039"/>
      <c r="L61" s="1039"/>
      <c r="M61" s="1039"/>
      <c r="N61" s="1039"/>
      <c r="O61" s="1039"/>
      <c r="P61" s="1040"/>
      <c r="Q61" s="1041"/>
      <c r="R61" s="1022"/>
      <c r="S61" s="1022"/>
      <c r="T61" s="1022"/>
      <c r="U61" s="1022"/>
      <c r="V61" s="1022"/>
      <c r="W61" s="1022"/>
      <c r="X61" s="1022"/>
      <c r="Y61" s="1022"/>
      <c r="Z61" s="1022"/>
      <c r="AA61" s="1022"/>
      <c r="AB61" s="1022"/>
      <c r="AC61" s="1022"/>
      <c r="AD61" s="1022"/>
      <c r="AE61" s="1042"/>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3"/>
      <c r="BF61" s="1033"/>
      <c r="BG61" s="1033"/>
      <c r="BH61" s="1033"/>
      <c r="BI61" s="1034"/>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c r="A62" s="214">
        <v>35</v>
      </c>
      <c r="B62" s="1038"/>
      <c r="C62" s="1039"/>
      <c r="D62" s="1039"/>
      <c r="E62" s="1039"/>
      <c r="F62" s="1039"/>
      <c r="G62" s="1039"/>
      <c r="H62" s="1039"/>
      <c r="I62" s="1039"/>
      <c r="J62" s="1039"/>
      <c r="K62" s="1039"/>
      <c r="L62" s="1039"/>
      <c r="M62" s="1039"/>
      <c r="N62" s="1039"/>
      <c r="O62" s="1039"/>
      <c r="P62" s="1040"/>
      <c r="Q62" s="1041"/>
      <c r="R62" s="1022"/>
      <c r="S62" s="1022"/>
      <c r="T62" s="1022"/>
      <c r="U62" s="1022"/>
      <c r="V62" s="1022"/>
      <c r="W62" s="1022"/>
      <c r="X62" s="1022"/>
      <c r="Y62" s="1022"/>
      <c r="Z62" s="1022"/>
      <c r="AA62" s="1022"/>
      <c r="AB62" s="1022"/>
      <c r="AC62" s="1022"/>
      <c r="AD62" s="1022"/>
      <c r="AE62" s="1042"/>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3"/>
      <c r="BF62" s="1033"/>
      <c r="BG62" s="1033"/>
      <c r="BH62" s="1033"/>
      <c r="BI62" s="1034"/>
      <c r="BJ62" s="1035" t="s">
        <v>393</v>
      </c>
      <c r="BK62" s="1036"/>
      <c r="BL62" s="1036"/>
      <c r="BM62" s="1036"/>
      <c r="BN62" s="1037"/>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c r="A63" s="217" t="s">
        <v>369</v>
      </c>
      <c r="B63" s="943" t="s">
        <v>394</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9"/>
      <c r="AF63" s="1030">
        <v>3716</v>
      </c>
      <c r="AG63" s="958"/>
      <c r="AH63" s="958"/>
      <c r="AI63" s="958"/>
      <c r="AJ63" s="1031"/>
      <c r="AK63" s="1032"/>
      <c r="AL63" s="962"/>
      <c r="AM63" s="962"/>
      <c r="AN63" s="962"/>
      <c r="AO63" s="962"/>
      <c r="AP63" s="958">
        <f>SUM(AP28:AT36)</f>
        <v>12145</v>
      </c>
      <c r="AQ63" s="958"/>
      <c r="AR63" s="958"/>
      <c r="AS63" s="958"/>
      <c r="AT63" s="958"/>
      <c r="AU63" s="1024">
        <f>SUM(AU28:AY36)</f>
        <v>5414</v>
      </c>
      <c r="AV63" s="950"/>
      <c r="AW63" s="950"/>
      <c r="AX63" s="950"/>
      <c r="AY63" s="1025"/>
      <c r="AZ63" s="1026"/>
      <c r="BA63" s="1026"/>
      <c r="BB63" s="1026"/>
      <c r="BC63" s="1026"/>
      <c r="BD63" s="1026"/>
      <c r="BE63" s="959"/>
      <c r="BF63" s="959"/>
      <c r="BG63" s="959"/>
      <c r="BH63" s="959"/>
      <c r="BI63" s="960"/>
      <c r="BJ63" s="1027" t="s">
        <v>395</v>
      </c>
      <c r="BK63" s="950"/>
      <c r="BL63" s="950"/>
      <c r="BM63" s="950"/>
      <c r="BN63" s="1028"/>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c r="A65" s="205" t="s">
        <v>396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c r="A66" s="994" t="s">
        <v>397</v>
      </c>
      <c r="B66" s="995"/>
      <c r="C66" s="995"/>
      <c r="D66" s="995"/>
      <c r="E66" s="995"/>
      <c r="F66" s="995"/>
      <c r="G66" s="995"/>
      <c r="H66" s="995"/>
      <c r="I66" s="995"/>
      <c r="J66" s="995"/>
      <c r="K66" s="995"/>
      <c r="L66" s="995"/>
      <c r="M66" s="995"/>
      <c r="N66" s="995"/>
      <c r="O66" s="995"/>
      <c r="P66" s="996"/>
      <c r="Q66" s="1000" t="s">
        <v>398</v>
      </c>
      <c r="R66" s="1001"/>
      <c r="S66" s="1001"/>
      <c r="T66" s="1001"/>
      <c r="U66" s="1002"/>
      <c r="V66" s="1000" t="s">
        <v>399</v>
      </c>
      <c r="W66" s="1001"/>
      <c r="X66" s="1001"/>
      <c r="Y66" s="1001"/>
      <c r="Z66" s="1002"/>
      <c r="AA66" s="1000" t="s">
        <v>400</v>
      </c>
      <c r="AB66" s="1001"/>
      <c r="AC66" s="1001"/>
      <c r="AD66" s="1001"/>
      <c r="AE66" s="1002"/>
      <c r="AF66" s="1006" t="s">
        <v>401</v>
      </c>
      <c r="AG66" s="1007"/>
      <c r="AH66" s="1007"/>
      <c r="AI66" s="1007"/>
      <c r="AJ66" s="1008"/>
      <c r="AK66" s="1000" t="s">
        <v>402</v>
      </c>
      <c r="AL66" s="995"/>
      <c r="AM66" s="995"/>
      <c r="AN66" s="995"/>
      <c r="AO66" s="996"/>
      <c r="AP66" s="1000" t="s">
        <v>403</v>
      </c>
      <c r="AQ66" s="1001"/>
      <c r="AR66" s="1001"/>
      <c r="AS66" s="1001"/>
      <c r="AT66" s="1002"/>
      <c r="AU66" s="1000" t="s">
        <v>404</v>
      </c>
      <c r="AV66" s="1001"/>
      <c r="AW66" s="1001"/>
      <c r="AX66" s="1001"/>
      <c r="AY66" s="1002"/>
      <c r="AZ66" s="1000" t="s">
        <v>354</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c r="A68" s="211">
        <v>1</v>
      </c>
      <c r="B68" s="984" t="s">
        <v>556</v>
      </c>
      <c r="C68" s="985"/>
      <c r="D68" s="985"/>
      <c r="E68" s="985"/>
      <c r="F68" s="985"/>
      <c r="G68" s="985"/>
      <c r="H68" s="985"/>
      <c r="I68" s="985"/>
      <c r="J68" s="985"/>
      <c r="K68" s="985"/>
      <c r="L68" s="985"/>
      <c r="M68" s="985"/>
      <c r="N68" s="985"/>
      <c r="O68" s="985"/>
      <c r="P68" s="986"/>
      <c r="Q68" s="987">
        <v>9229</v>
      </c>
      <c r="R68" s="981"/>
      <c r="S68" s="981"/>
      <c r="T68" s="981"/>
      <c r="U68" s="981"/>
      <c r="V68" s="981">
        <v>7683</v>
      </c>
      <c r="W68" s="981"/>
      <c r="X68" s="981"/>
      <c r="Y68" s="981"/>
      <c r="Z68" s="981"/>
      <c r="AA68" s="981">
        <v>1546</v>
      </c>
      <c r="AB68" s="981"/>
      <c r="AC68" s="981"/>
      <c r="AD68" s="981"/>
      <c r="AE68" s="981"/>
      <c r="AF68" s="981">
        <v>1546</v>
      </c>
      <c r="AG68" s="981"/>
      <c r="AH68" s="981"/>
      <c r="AI68" s="981"/>
      <c r="AJ68" s="981"/>
      <c r="AK68" s="981" t="s">
        <v>569</v>
      </c>
      <c r="AL68" s="981"/>
      <c r="AM68" s="981"/>
      <c r="AN68" s="981"/>
      <c r="AO68" s="981"/>
      <c r="AP68" s="981" t="s">
        <v>569</v>
      </c>
      <c r="AQ68" s="981"/>
      <c r="AR68" s="981"/>
      <c r="AS68" s="981"/>
      <c r="AT68" s="981"/>
      <c r="AU68" s="981" t="s">
        <v>569</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c r="A69" s="214">
        <v>2</v>
      </c>
      <c r="B69" s="973" t="s">
        <v>557</v>
      </c>
      <c r="C69" s="974"/>
      <c r="D69" s="974"/>
      <c r="E69" s="974"/>
      <c r="F69" s="974"/>
      <c r="G69" s="974"/>
      <c r="H69" s="974"/>
      <c r="I69" s="974"/>
      <c r="J69" s="974"/>
      <c r="K69" s="974"/>
      <c r="L69" s="974"/>
      <c r="M69" s="974"/>
      <c r="N69" s="974"/>
      <c r="O69" s="974"/>
      <c r="P69" s="975"/>
      <c r="Q69" s="976">
        <v>138</v>
      </c>
      <c r="R69" s="970"/>
      <c r="S69" s="970"/>
      <c r="T69" s="970"/>
      <c r="U69" s="970"/>
      <c r="V69" s="970">
        <v>133</v>
      </c>
      <c r="W69" s="970"/>
      <c r="X69" s="970"/>
      <c r="Y69" s="970"/>
      <c r="Z69" s="970"/>
      <c r="AA69" s="970">
        <v>5</v>
      </c>
      <c r="AB69" s="970"/>
      <c r="AC69" s="970"/>
      <c r="AD69" s="970"/>
      <c r="AE69" s="970"/>
      <c r="AF69" s="970">
        <v>5</v>
      </c>
      <c r="AG69" s="970"/>
      <c r="AH69" s="970"/>
      <c r="AI69" s="970"/>
      <c r="AJ69" s="970"/>
      <c r="AK69" s="970" t="s">
        <v>569</v>
      </c>
      <c r="AL69" s="970"/>
      <c r="AM69" s="970"/>
      <c r="AN69" s="970"/>
      <c r="AO69" s="970"/>
      <c r="AP69" s="970" t="s">
        <v>569</v>
      </c>
      <c r="AQ69" s="970"/>
      <c r="AR69" s="970"/>
      <c r="AS69" s="970"/>
      <c r="AT69" s="970"/>
      <c r="AU69" s="970" t="s">
        <v>569</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c r="A70" s="214">
        <v>3</v>
      </c>
      <c r="B70" s="973" t="s">
        <v>558</v>
      </c>
      <c r="C70" s="974"/>
      <c r="D70" s="974"/>
      <c r="E70" s="974"/>
      <c r="F70" s="974"/>
      <c r="G70" s="974"/>
      <c r="H70" s="974"/>
      <c r="I70" s="974"/>
      <c r="J70" s="974"/>
      <c r="K70" s="974"/>
      <c r="L70" s="974"/>
      <c r="M70" s="974"/>
      <c r="N70" s="974"/>
      <c r="O70" s="974"/>
      <c r="P70" s="975"/>
      <c r="Q70" s="976">
        <v>1538</v>
      </c>
      <c r="R70" s="970"/>
      <c r="S70" s="970"/>
      <c r="T70" s="970"/>
      <c r="U70" s="970"/>
      <c r="V70" s="970">
        <v>1520</v>
      </c>
      <c r="W70" s="970"/>
      <c r="X70" s="970"/>
      <c r="Y70" s="970"/>
      <c r="Z70" s="970"/>
      <c r="AA70" s="970">
        <v>17</v>
      </c>
      <c r="AB70" s="970"/>
      <c r="AC70" s="970"/>
      <c r="AD70" s="970"/>
      <c r="AE70" s="970"/>
      <c r="AF70" s="970">
        <v>17</v>
      </c>
      <c r="AG70" s="970"/>
      <c r="AH70" s="970"/>
      <c r="AI70" s="970"/>
      <c r="AJ70" s="970"/>
      <c r="AK70" s="970" t="s">
        <v>569</v>
      </c>
      <c r="AL70" s="970"/>
      <c r="AM70" s="970"/>
      <c r="AN70" s="970"/>
      <c r="AO70" s="970"/>
      <c r="AP70" s="970" t="s">
        <v>569</v>
      </c>
      <c r="AQ70" s="970"/>
      <c r="AR70" s="970"/>
      <c r="AS70" s="970"/>
      <c r="AT70" s="970"/>
      <c r="AU70" s="970" t="s">
        <v>569</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c r="A71" s="214">
        <v>4</v>
      </c>
      <c r="B71" s="973" t="s">
        <v>559</v>
      </c>
      <c r="C71" s="974"/>
      <c r="D71" s="974"/>
      <c r="E71" s="974"/>
      <c r="F71" s="974"/>
      <c r="G71" s="974"/>
      <c r="H71" s="974"/>
      <c r="I71" s="974"/>
      <c r="J71" s="974"/>
      <c r="K71" s="974"/>
      <c r="L71" s="974"/>
      <c r="M71" s="974"/>
      <c r="N71" s="974"/>
      <c r="O71" s="974"/>
      <c r="P71" s="975"/>
      <c r="Q71" s="976">
        <v>137</v>
      </c>
      <c r="R71" s="970"/>
      <c r="S71" s="970"/>
      <c r="T71" s="970"/>
      <c r="U71" s="970"/>
      <c r="V71" s="970">
        <v>119</v>
      </c>
      <c r="W71" s="970"/>
      <c r="X71" s="970"/>
      <c r="Y71" s="970"/>
      <c r="Z71" s="970"/>
      <c r="AA71" s="970">
        <v>18</v>
      </c>
      <c r="AB71" s="970"/>
      <c r="AC71" s="970"/>
      <c r="AD71" s="970"/>
      <c r="AE71" s="970"/>
      <c r="AF71" s="970">
        <v>18</v>
      </c>
      <c r="AG71" s="970"/>
      <c r="AH71" s="970"/>
      <c r="AI71" s="970"/>
      <c r="AJ71" s="970"/>
      <c r="AK71" s="970" t="s">
        <v>569</v>
      </c>
      <c r="AL71" s="970"/>
      <c r="AM71" s="970"/>
      <c r="AN71" s="970"/>
      <c r="AO71" s="970"/>
      <c r="AP71" s="970" t="s">
        <v>569</v>
      </c>
      <c r="AQ71" s="970"/>
      <c r="AR71" s="970"/>
      <c r="AS71" s="970"/>
      <c r="AT71" s="970"/>
      <c r="AU71" s="970" t="s">
        <v>569</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c r="A72" s="214">
        <v>5</v>
      </c>
      <c r="B72" s="973" t="s">
        <v>560</v>
      </c>
      <c r="C72" s="974"/>
      <c r="D72" s="974"/>
      <c r="E72" s="974"/>
      <c r="F72" s="974"/>
      <c r="G72" s="974"/>
      <c r="H72" s="974"/>
      <c r="I72" s="974"/>
      <c r="J72" s="974"/>
      <c r="K72" s="974"/>
      <c r="L72" s="974"/>
      <c r="M72" s="974"/>
      <c r="N72" s="974"/>
      <c r="O72" s="974"/>
      <c r="P72" s="975"/>
      <c r="Q72" s="976">
        <v>393</v>
      </c>
      <c r="R72" s="970"/>
      <c r="S72" s="970"/>
      <c r="T72" s="970"/>
      <c r="U72" s="970"/>
      <c r="V72" s="970">
        <v>391</v>
      </c>
      <c r="W72" s="970"/>
      <c r="X72" s="970"/>
      <c r="Y72" s="970"/>
      <c r="Z72" s="970"/>
      <c r="AA72" s="970">
        <v>16</v>
      </c>
      <c r="AB72" s="970"/>
      <c r="AC72" s="970"/>
      <c r="AD72" s="970"/>
      <c r="AE72" s="970"/>
      <c r="AF72" s="970">
        <v>16</v>
      </c>
      <c r="AG72" s="970"/>
      <c r="AH72" s="970"/>
      <c r="AI72" s="970"/>
      <c r="AJ72" s="970"/>
      <c r="AK72" s="970" t="s">
        <v>569</v>
      </c>
      <c r="AL72" s="970"/>
      <c r="AM72" s="970"/>
      <c r="AN72" s="970"/>
      <c r="AO72" s="970"/>
      <c r="AP72" s="970">
        <v>649</v>
      </c>
      <c r="AQ72" s="970"/>
      <c r="AR72" s="970"/>
      <c r="AS72" s="970"/>
      <c r="AT72" s="970"/>
      <c r="AU72" s="970">
        <v>222</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c r="A73" s="214">
        <v>6</v>
      </c>
      <c r="B73" s="973" t="s">
        <v>561</v>
      </c>
      <c r="C73" s="974"/>
      <c r="D73" s="974"/>
      <c r="E73" s="974"/>
      <c r="F73" s="974"/>
      <c r="G73" s="974"/>
      <c r="H73" s="974"/>
      <c r="I73" s="974"/>
      <c r="J73" s="974"/>
      <c r="K73" s="974"/>
      <c r="L73" s="974"/>
      <c r="M73" s="974"/>
      <c r="N73" s="974"/>
      <c r="O73" s="974"/>
      <c r="P73" s="975"/>
      <c r="Q73" s="976">
        <v>8</v>
      </c>
      <c r="R73" s="970"/>
      <c r="S73" s="970"/>
      <c r="T73" s="970"/>
      <c r="U73" s="970"/>
      <c r="V73" s="970">
        <v>7</v>
      </c>
      <c r="W73" s="970"/>
      <c r="X73" s="970"/>
      <c r="Y73" s="970"/>
      <c r="Z73" s="970"/>
      <c r="AA73" s="970">
        <v>1</v>
      </c>
      <c r="AB73" s="970"/>
      <c r="AC73" s="970"/>
      <c r="AD73" s="970"/>
      <c r="AE73" s="970"/>
      <c r="AF73" s="970">
        <v>1</v>
      </c>
      <c r="AG73" s="970"/>
      <c r="AH73" s="970"/>
      <c r="AI73" s="970"/>
      <c r="AJ73" s="970"/>
      <c r="AK73" s="970" t="s">
        <v>569</v>
      </c>
      <c r="AL73" s="970"/>
      <c r="AM73" s="970"/>
      <c r="AN73" s="970"/>
      <c r="AO73" s="970"/>
      <c r="AP73" s="970" t="s">
        <v>569</v>
      </c>
      <c r="AQ73" s="970"/>
      <c r="AR73" s="970"/>
      <c r="AS73" s="970"/>
      <c r="AT73" s="970"/>
      <c r="AU73" s="970" t="s">
        <v>569</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c r="A74" s="214">
        <v>7</v>
      </c>
      <c r="B74" s="973" t="s">
        <v>562</v>
      </c>
      <c r="C74" s="974"/>
      <c r="D74" s="974"/>
      <c r="E74" s="974"/>
      <c r="F74" s="974"/>
      <c r="G74" s="974"/>
      <c r="H74" s="974"/>
      <c r="I74" s="974"/>
      <c r="J74" s="974"/>
      <c r="K74" s="974"/>
      <c r="L74" s="974"/>
      <c r="M74" s="974"/>
      <c r="N74" s="974"/>
      <c r="O74" s="974"/>
      <c r="P74" s="975"/>
      <c r="Q74" s="976">
        <v>63</v>
      </c>
      <c r="R74" s="970"/>
      <c r="S74" s="970"/>
      <c r="T74" s="970"/>
      <c r="U74" s="970"/>
      <c r="V74" s="970">
        <v>61</v>
      </c>
      <c r="W74" s="970"/>
      <c r="X74" s="970"/>
      <c r="Y74" s="970"/>
      <c r="Z74" s="970"/>
      <c r="AA74" s="970">
        <v>14</v>
      </c>
      <c r="AB74" s="970"/>
      <c r="AC74" s="970"/>
      <c r="AD74" s="970"/>
      <c r="AE74" s="970"/>
      <c r="AF74" s="970">
        <v>14</v>
      </c>
      <c r="AG74" s="970"/>
      <c r="AH74" s="970"/>
      <c r="AI74" s="970"/>
      <c r="AJ74" s="970"/>
      <c r="AK74" s="970" t="s">
        <v>569</v>
      </c>
      <c r="AL74" s="970"/>
      <c r="AM74" s="970"/>
      <c r="AN74" s="970"/>
      <c r="AO74" s="970"/>
      <c r="AP74" s="970" t="s">
        <v>569</v>
      </c>
      <c r="AQ74" s="970"/>
      <c r="AR74" s="970"/>
      <c r="AS74" s="970"/>
      <c r="AT74" s="970"/>
      <c r="AU74" s="970" t="s">
        <v>569</v>
      </c>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c r="A75" s="214">
        <v>8</v>
      </c>
      <c r="B75" s="973" t="s">
        <v>563</v>
      </c>
      <c r="C75" s="974"/>
      <c r="D75" s="974"/>
      <c r="E75" s="974"/>
      <c r="F75" s="974"/>
      <c r="G75" s="974"/>
      <c r="H75" s="974"/>
      <c r="I75" s="974"/>
      <c r="J75" s="974"/>
      <c r="K75" s="974"/>
      <c r="L75" s="974"/>
      <c r="M75" s="974"/>
      <c r="N75" s="974"/>
      <c r="O75" s="974"/>
      <c r="P75" s="975"/>
      <c r="Q75" s="977">
        <v>142</v>
      </c>
      <c r="R75" s="978"/>
      <c r="S75" s="978"/>
      <c r="T75" s="978"/>
      <c r="U75" s="979"/>
      <c r="V75" s="980">
        <v>131</v>
      </c>
      <c r="W75" s="978"/>
      <c r="X75" s="978"/>
      <c r="Y75" s="978"/>
      <c r="Z75" s="979"/>
      <c r="AA75" s="980">
        <v>11</v>
      </c>
      <c r="AB75" s="978"/>
      <c r="AC75" s="978"/>
      <c r="AD75" s="978"/>
      <c r="AE75" s="979"/>
      <c r="AF75" s="980">
        <v>11</v>
      </c>
      <c r="AG75" s="978"/>
      <c r="AH75" s="978"/>
      <c r="AI75" s="978"/>
      <c r="AJ75" s="979"/>
      <c r="AK75" s="980" t="s">
        <v>569</v>
      </c>
      <c r="AL75" s="978"/>
      <c r="AM75" s="978"/>
      <c r="AN75" s="978"/>
      <c r="AO75" s="979"/>
      <c r="AP75" s="980" t="s">
        <v>569</v>
      </c>
      <c r="AQ75" s="978"/>
      <c r="AR75" s="978"/>
      <c r="AS75" s="978"/>
      <c r="AT75" s="979"/>
      <c r="AU75" s="980" t="s">
        <v>569</v>
      </c>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c r="A76" s="214">
        <v>9</v>
      </c>
      <c r="B76" s="973" t="s">
        <v>564</v>
      </c>
      <c r="C76" s="974"/>
      <c r="D76" s="974"/>
      <c r="E76" s="974"/>
      <c r="F76" s="974"/>
      <c r="G76" s="974"/>
      <c r="H76" s="974"/>
      <c r="I76" s="974"/>
      <c r="J76" s="974"/>
      <c r="K76" s="974"/>
      <c r="L76" s="974"/>
      <c r="M76" s="974"/>
      <c r="N76" s="974"/>
      <c r="O76" s="974"/>
      <c r="P76" s="975"/>
      <c r="Q76" s="977">
        <v>121</v>
      </c>
      <c r="R76" s="978"/>
      <c r="S76" s="978"/>
      <c r="T76" s="978"/>
      <c r="U76" s="979"/>
      <c r="V76" s="980">
        <v>94</v>
      </c>
      <c r="W76" s="978"/>
      <c r="X76" s="978"/>
      <c r="Y76" s="978"/>
      <c r="Z76" s="979"/>
      <c r="AA76" s="980">
        <v>27</v>
      </c>
      <c r="AB76" s="978"/>
      <c r="AC76" s="978"/>
      <c r="AD76" s="978"/>
      <c r="AE76" s="979"/>
      <c r="AF76" s="980">
        <v>25</v>
      </c>
      <c r="AG76" s="978"/>
      <c r="AH76" s="978"/>
      <c r="AI76" s="978"/>
      <c r="AJ76" s="979"/>
      <c r="AK76" s="980" t="s">
        <v>569</v>
      </c>
      <c r="AL76" s="978"/>
      <c r="AM76" s="978"/>
      <c r="AN76" s="978"/>
      <c r="AO76" s="979"/>
      <c r="AP76" s="980" t="s">
        <v>569</v>
      </c>
      <c r="AQ76" s="978"/>
      <c r="AR76" s="978"/>
      <c r="AS76" s="978"/>
      <c r="AT76" s="979"/>
      <c r="AU76" s="980" t="s">
        <v>569</v>
      </c>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c r="A77" s="214">
        <v>10</v>
      </c>
      <c r="B77" s="973" t="s">
        <v>565</v>
      </c>
      <c r="C77" s="974"/>
      <c r="D77" s="974"/>
      <c r="E77" s="974"/>
      <c r="F77" s="974"/>
      <c r="G77" s="974"/>
      <c r="H77" s="974"/>
      <c r="I77" s="974"/>
      <c r="J77" s="974"/>
      <c r="K77" s="974"/>
      <c r="L77" s="974"/>
      <c r="M77" s="974"/>
      <c r="N77" s="974"/>
      <c r="O77" s="974"/>
      <c r="P77" s="975"/>
      <c r="Q77" s="977">
        <v>141609</v>
      </c>
      <c r="R77" s="978"/>
      <c r="S77" s="978"/>
      <c r="T77" s="978"/>
      <c r="U77" s="979"/>
      <c r="V77" s="980">
        <v>138382</v>
      </c>
      <c r="W77" s="978"/>
      <c r="X77" s="978"/>
      <c r="Y77" s="978"/>
      <c r="Z77" s="979"/>
      <c r="AA77" s="980">
        <v>3227</v>
      </c>
      <c r="AB77" s="978"/>
      <c r="AC77" s="978"/>
      <c r="AD77" s="978"/>
      <c r="AE77" s="979"/>
      <c r="AF77" s="980">
        <v>3227</v>
      </c>
      <c r="AG77" s="978"/>
      <c r="AH77" s="978"/>
      <c r="AI77" s="978"/>
      <c r="AJ77" s="979"/>
      <c r="AK77" s="980">
        <v>121</v>
      </c>
      <c r="AL77" s="978"/>
      <c r="AM77" s="978"/>
      <c r="AN77" s="978"/>
      <c r="AO77" s="979"/>
      <c r="AP77" s="980" t="s">
        <v>569</v>
      </c>
      <c r="AQ77" s="978"/>
      <c r="AR77" s="978"/>
      <c r="AS77" s="978"/>
      <c r="AT77" s="979"/>
      <c r="AU77" s="980" t="s">
        <v>569</v>
      </c>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c r="A78" s="214">
        <v>11</v>
      </c>
      <c r="B78" s="973" t="s">
        <v>566</v>
      </c>
      <c r="C78" s="974"/>
      <c r="D78" s="974"/>
      <c r="E78" s="974"/>
      <c r="F78" s="974"/>
      <c r="G78" s="974"/>
      <c r="H78" s="974"/>
      <c r="I78" s="974"/>
      <c r="J78" s="974"/>
      <c r="K78" s="974"/>
      <c r="L78" s="974"/>
      <c r="M78" s="974"/>
      <c r="N78" s="974"/>
      <c r="O78" s="974"/>
      <c r="P78" s="975"/>
      <c r="Q78" s="976">
        <v>297</v>
      </c>
      <c r="R78" s="970"/>
      <c r="S78" s="970"/>
      <c r="T78" s="970"/>
      <c r="U78" s="970"/>
      <c r="V78" s="970">
        <v>276</v>
      </c>
      <c r="W78" s="970"/>
      <c r="X78" s="970"/>
      <c r="Y78" s="970"/>
      <c r="Z78" s="970"/>
      <c r="AA78" s="970">
        <v>21</v>
      </c>
      <c r="AB78" s="970"/>
      <c r="AC78" s="970"/>
      <c r="AD78" s="970"/>
      <c r="AE78" s="970"/>
      <c r="AF78" s="970">
        <v>21</v>
      </c>
      <c r="AG78" s="970"/>
      <c r="AH78" s="970"/>
      <c r="AI78" s="970"/>
      <c r="AJ78" s="970"/>
      <c r="AK78" s="970">
        <v>16</v>
      </c>
      <c r="AL78" s="970"/>
      <c r="AM78" s="970"/>
      <c r="AN78" s="970"/>
      <c r="AO78" s="970"/>
      <c r="AP78" s="970" t="s">
        <v>569</v>
      </c>
      <c r="AQ78" s="970"/>
      <c r="AR78" s="970"/>
      <c r="AS78" s="970"/>
      <c r="AT78" s="970"/>
      <c r="AU78" s="970" t="s">
        <v>569</v>
      </c>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c r="A79" s="214">
        <v>12</v>
      </c>
      <c r="B79" s="973" t="s">
        <v>567</v>
      </c>
      <c r="C79" s="974"/>
      <c r="D79" s="974"/>
      <c r="E79" s="974"/>
      <c r="F79" s="974"/>
      <c r="G79" s="974"/>
      <c r="H79" s="974"/>
      <c r="I79" s="974"/>
      <c r="J79" s="974"/>
      <c r="K79" s="974"/>
      <c r="L79" s="974"/>
      <c r="M79" s="974"/>
      <c r="N79" s="974"/>
      <c r="O79" s="974"/>
      <c r="P79" s="975"/>
      <c r="Q79" s="976">
        <v>141</v>
      </c>
      <c r="R79" s="970"/>
      <c r="S79" s="970"/>
      <c r="T79" s="970"/>
      <c r="U79" s="970"/>
      <c r="V79" s="970">
        <v>141</v>
      </c>
      <c r="W79" s="970"/>
      <c r="X79" s="970"/>
      <c r="Y79" s="970"/>
      <c r="Z79" s="970"/>
      <c r="AA79" s="970" t="s">
        <v>569</v>
      </c>
      <c r="AB79" s="970"/>
      <c r="AC79" s="970"/>
      <c r="AD79" s="970"/>
      <c r="AE79" s="970"/>
      <c r="AF79" s="970" t="s">
        <v>569</v>
      </c>
      <c r="AG79" s="970"/>
      <c r="AH79" s="970"/>
      <c r="AI79" s="970"/>
      <c r="AJ79" s="970"/>
      <c r="AK79" s="970">
        <v>2</v>
      </c>
      <c r="AL79" s="970"/>
      <c r="AM79" s="970"/>
      <c r="AN79" s="970"/>
      <c r="AO79" s="970"/>
      <c r="AP79" s="970" t="s">
        <v>569</v>
      </c>
      <c r="AQ79" s="970"/>
      <c r="AR79" s="970"/>
      <c r="AS79" s="970"/>
      <c r="AT79" s="970"/>
      <c r="AU79" s="970" t="s">
        <v>569</v>
      </c>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c r="A88" s="217" t="s">
        <v>369</v>
      </c>
      <c r="B88" s="943" t="s">
        <v>405</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f>SUM(AF68:AJ79)</f>
        <v>4901</v>
      </c>
      <c r="AG88" s="958"/>
      <c r="AH88" s="958"/>
      <c r="AI88" s="958"/>
      <c r="AJ88" s="958"/>
      <c r="AK88" s="962"/>
      <c r="AL88" s="962"/>
      <c r="AM88" s="962"/>
      <c r="AN88" s="962"/>
      <c r="AO88" s="962"/>
      <c r="AP88" s="958">
        <v>649</v>
      </c>
      <c r="AQ88" s="958"/>
      <c r="AR88" s="958"/>
      <c r="AS88" s="958"/>
      <c r="AT88" s="958"/>
      <c r="AU88" s="958">
        <v>222</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43" t="s">
        <v>406</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f>SUM(CR7:CV88)</f>
        <v>177</v>
      </c>
      <c r="CS102" s="950"/>
      <c r="CT102" s="950"/>
      <c r="CU102" s="950"/>
      <c r="CV102" s="951"/>
      <c r="CW102" s="949">
        <f t="shared" ref="CW102" si="0">SUM(CW7:DA88)</f>
        <v>6</v>
      </c>
      <c r="CX102" s="950"/>
      <c r="CY102" s="950"/>
      <c r="CZ102" s="950"/>
      <c r="DA102" s="951"/>
      <c r="DB102" s="949" t="s">
        <v>569</v>
      </c>
      <c r="DC102" s="950"/>
      <c r="DD102" s="950"/>
      <c r="DE102" s="950"/>
      <c r="DF102" s="951"/>
      <c r="DG102" s="949" t="s">
        <v>570</v>
      </c>
      <c r="DH102" s="950"/>
      <c r="DI102" s="950"/>
      <c r="DJ102" s="950"/>
      <c r="DK102" s="951"/>
      <c r="DL102" s="949" t="s">
        <v>569</v>
      </c>
      <c r="DM102" s="950"/>
      <c r="DN102" s="950"/>
      <c r="DO102" s="950"/>
      <c r="DP102" s="951"/>
      <c r="DQ102" s="949" t="s">
        <v>569</v>
      </c>
      <c r="DR102" s="950"/>
      <c r="DS102" s="950"/>
      <c r="DT102" s="950"/>
      <c r="DU102" s="951"/>
      <c r="DV102" s="932"/>
      <c r="DW102" s="933"/>
      <c r="DX102" s="933"/>
      <c r="DY102" s="933"/>
      <c r="DZ102" s="93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407</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408</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410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37" t="s">
        <v>411</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412</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c r="A109" s="892" t="s">
        <v>413</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414</v>
      </c>
      <c r="AB109" s="893"/>
      <c r="AC109" s="893"/>
      <c r="AD109" s="893"/>
      <c r="AE109" s="894"/>
      <c r="AF109" s="895" t="s">
        <v>286</v>
      </c>
      <c r="AG109" s="893"/>
      <c r="AH109" s="893"/>
      <c r="AI109" s="893"/>
      <c r="AJ109" s="894"/>
      <c r="AK109" s="895" t="s">
        <v>285</v>
      </c>
      <c r="AL109" s="893"/>
      <c r="AM109" s="893"/>
      <c r="AN109" s="893"/>
      <c r="AO109" s="894"/>
      <c r="AP109" s="895" t="s">
        <v>415</v>
      </c>
      <c r="AQ109" s="893"/>
      <c r="AR109" s="893"/>
      <c r="AS109" s="893"/>
      <c r="AT109" s="924"/>
      <c r="AU109" s="892" t="s">
        <v>413</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414</v>
      </c>
      <c r="BR109" s="893"/>
      <c r="BS109" s="893"/>
      <c r="BT109" s="893"/>
      <c r="BU109" s="894"/>
      <c r="BV109" s="895" t="s">
        <v>286</v>
      </c>
      <c r="BW109" s="893"/>
      <c r="BX109" s="893"/>
      <c r="BY109" s="893"/>
      <c r="BZ109" s="894"/>
      <c r="CA109" s="895" t="s">
        <v>285</v>
      </c>
      <c r="CB109" s="893"/>
      <c r="CC109" s="893"/>
      <c r="CD109" s="893"/>
      <c r="CE109" s="894"/>
      <c r="CF109" s="931" t="s">
        <v>415</v>
      </c>
      <c r="CG109" s="931"/>
      <c r="CH109" s="931"/>
      <c r="CI109" s="931"/>
      <c r="CJ109" s="931"/>
      <c r="CK109" s="895" t="s">
        <v>416</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414</v>
      </c>
      <c r="DH109" s="893"/>
      <c r="DI109" s="893"/>
      <c r="DJ109" s="893"/>
      <c r="DK109" s="894"/>
      <c r="DL109" s="895" t="s">
        <v>286</v>
      </c>
      <c r="DM109" s="893"/>
      <c r="DN109" s="893"/>
      <c r="DO109" s="893"/>
      <c r="DP109" s="894"/>
      <c r="DQ109" s="895" t="s">
        <v>285</v>
      </c>
      <c r="DR109" s="893"/>
      <c r="DS109" s="893"/>
      <c r="DT109" s="893"/>
      <c r="DU109" s="894"/>
      <c r="DV109" s="895" t="s">
        <v>415</v>
      </c>
      <c r="DW109" s="893"/>
      <c r="DX109" s="893"/>
      <c r="DY109" s="893"/>
      <c r="DZ109" s="924"/>
    </row>
    <row r="110" spans="1:131" s="199" customFormat="1" ht="26.25" customHeight="1">
      <c r="A110" s="795" t="s">
        <v>417</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2341592</v>
      </c>
      <c r="AB110" s="886"/>
      <c r="AC110" s="886"/>
      <c r="AD110" s="886"/>
      <c r="AE110" s="887"/>
      <c r="AF110" s="888">
        <v>2434958</v>
      </c>
      <c r="AG110" s="886"/>
      <c r="AH110" s="886"/>
      <c r="AI110" s="886"/>
      <c r="AJ110" s="887"/>
      <c r="AK110" s="888">
        <v>2724654</v>
      </c>
      <c r="AL110" s="886"/>
      <c r="AM110" s="886"/>
      <c r="AN110" s="886"/>
      <c r="AO110" s="887"/>
      <c r="AP110" s="889">
        <v>36.299999999999997</v>
      </c>
      <c r="AQ110" s="890"/>
      <c r="AR110" s="890"/>
      <c r="AS110" s="890"/>
      <c r="AT110" s="891"/>
      <c r="AU110" s="925" t="s">
        <v>61</v>
      </c>
      <c r="AV110" s="926"/>
      <c r="AW110" s="926"/>
      <c r="AX110" s="926"/>
      <c r="AY110" s="926"/>
      <c r="AZ110" s="851" t="s">
        <v>418</v>
      </c>
      <c r="BA110" s="796"/>
      <c r="BB110" s="796"/>
      <c r="BC110" s="796"/>
      <c r="BD110" s="796"/>
      <c r="BE110" s="796"/>
      <c r="BF110" s="796"/>
      <c r="BG110" s="796"/>
      <c r="BH110" s="796"/>
      <c r="BI110" s="796"/>
      <c r="BJ110" s="796"/>
      <c r="BK110" s="796"/>
      <c r="BL110" s="796"/>
      <c r="BM110" s="796"/>
      <c r="BN110" s="796"/>
      <c r="BO110" s="796"/>
      <c r="BP110" s="797"/>
      <c r="BQ110" s="852">
        <v>24691738</v>
      </c>
      <c r="BR110" s="833"/>
      <c r="BS110" s="833"/>
      <c r="BT110" s="833"/>
      <c r="BU110" s="833"/>
      <c r="BV110" s="833">
        <v>25383055</v>
      </c>
      <c r="BW110" s="833"/>
      <c r="BX110" s="833"/>
      <c r="BY110" s="833"/>
      <c r="BZ110" s="833"/>
      <c r="CA110" s="833">
        <v>26432997</v>
      </c>
      <c r="CB110" s="833"/>
      <c r="CC110" s="833"/>
      <c r="CD110" s="833"/>
      <c r="CE110" s="833"/>
      <c r="CF110" s="857">
        <v>352</v>
      </c>
      <c r="CG110" s="858"/>
      <c r="CH110" s="858"/>
      <c r="CI110" s="858"/>
      <c r="CJ110" s="858"/>
      <c r="CK110" s="921" t="s">
        <v>419</v>
      </c>
      <c r="CL110" s="807"/>
      <c r="CM110" s="882" t="s">
        <v>420</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112</v>
      </c>
      <c r="DH110" s="833"/>
      <c r="DI110" s="833"/>
      <c r="DJ110" s="833"/>
      <c r="DK110" s="833"/>
      <c r="DL110" s="833" t="s">
        <v>112</v>
      </c>
      <c r="DM110" s="833"/>
      <c r="DN110" s="833"/>
      <c r="DO110" s="833"/>
      <c r="DP110" s="833"/>
      <c r="DQ110" s="833" t="s">
        <v>112</v>
      </c>
      <c r="DR110" s="833"/>
      <c r="DS110" s="833"/>
      <c r="DT110" s="833"/>
      <c r="DU110" s="833"/>
      <c r="DV110" s="834" t="s">
        <v>112</v>
      </c>
      <c r="DW110" s="834"/>
      <c r="DX110" s="834"/>
      <c r="DY110" s="834"/>
      <c r="DZ110" s="835"/>
    </row>
    <row r="111" spans="1:131" s="199" customFormat="1" ht="26.25" customHeight="1">
      <c r="A111" s="762" t="s">
        <v>421</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112</v>
      </c>
      <c r="AB111" s="914"/>
      <c r="AC111" s="914"/>
      <c r="AD111" s="914"/>
      <c r="AE111" s="915"/>
      <c r="AF111" s="916" t="s">
        <v>112</v>
      </c>
      <c r="AG111" s="914"/>
      <c r="AH111" s="914"/>
      <c r="AI111" s="914"/>
      <c r="AJ111" s="915"/>
      <c r="AK111" s="916" t="s">
        <v>112</v>
      </c>
      <c r="AL111" s="914"/>
      <c r="AM111" s="914"/>
      <c r="AN111" s="914"/>
      <c r="AO111" s="915"/>
      <c r="AP111" s="917" t="s">
        <v>112</v>
      </c>
      <c r="AQ111" s="918"/>
      <c r="AR111" s="918"/>
      <c r="AS111" s="918"/>
      <c r="AT111" s="919"/>
      <c r="AU111" s="927"/>
      <c r="AV111" s="928"/>
      <c r="AW111" s="928"/>
      <c r="AX111" s="928"/>
      <c r="AY111" s="928"/>
      <c r="AZ111" s="803" t="s">
        <v>422</v>
      </c>
      <c r="BA111" s="738"/>
      <c r="BB111" s="738"/>
      <c r="BC111" s="738"/>
      <c r="BD111" s="738"/>
      <c r="BE111" s="738"/>
      <c r="BF111" s="738"/>
      <c r="BG111" s="738"/>
      <c r="BH111" s="738"/>
      <c r="BI111" s="738"/>
      <c r="BJ111" s="738"/>
      <c r="BK111" s="738"/>
      <c r="BL111" s="738"/>
      <c r="BM111" s="738"/>
      <c r="BN111" s="738"/>
      <c r="BO111" s="738"/>
      <c r="BP111" s="739"/>
      <c r="BQ111" s="804" t="s">
        <v>112</v>
      </c>
      <c r="BR111" s="805"/>
      <c r="BS111" s="805"/>
      <c r="BT111" s="805"/>
      <c r="BU111" s="805"/>
      <c r="BV111" s="805" t="s">
        <v>112</v>
      </c>
      <c r="BW111" s="805"/>
      <c r="BX111" s="805"/>
      <c r="BY111" s="805"/>
      <c r="BZ111" s="805"/>
      <c r="CA111" s="805" t="s">
        <v>112</v>
      </c>
      <c r="CB111" s="805"/>
      <c r="CC111" s="805"/>
      <c r="CD111" s="805"/>
      <c r="CE111" s="805"/>
      <c r="CF111" s="866" t="s">
        <v>112</v>
      </c>
      <c r="CG111" s="867"/>
      <c r="CH111" s="867"/>
      <c r="CI111" s="867"/>
      <c r="CJ111" s="867"/>
      <c r="CK111" s="922"/>
      <c r="CL111" s="809"/>
      <c r="CM111" s="812" t="s">
        <v>423</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112</v>
      </c>
      <c r="DH111" s="805"/>
      <c r="DI111" s="805"/>
      <c r="DJ111" s="805"/>
      <c r="DK111" s="805"/>
      <c r="DL111" s="805" t="s">
        <v>112</v>
      </c>
      <c r="DM111" s="805"/>
      <c r="DN111" s="805"/>
      <c r="DO111" s="805"/>
      <c r="DP111" s="805"/>
      <c r="DQ111" s="805" t="s">
        <v>112</v>
      </c>
      <c r="DR111" s="805"/>
      <c r="DS111" s="805"/>
      <c r="DT111" s="805"/>
      <c r="DU111" s="805"/>
      <c r="DV111" s="782" t="s">
        <v>112</v>
      </c>
      <c r="DW111" s="782"/>
      <c r="DX111" s="782"/>
      <c r="DY111" s="782"/>
      <c r="DZ111" s="783"/>
    </row>
    <row r="112" spans="1:131" s="199" customFormat="1" ht="26.25" customHeight="1">
      <c r="A112" s="907" t="s">
        <v>424</v>
      </c>
      <c r="B112" s="908"/>
      <c r="C112" s="738" t="s">
        <v>425</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426</v>
      </c>
      <c r="AB112" s="768"/>
      <c r="AC112" s="768"/>
      <c r="AD112" s="768"/>
      <c r="AE112" s="769"/>
      <c r="AF112" s="770" t="s">
        <v>426</v>
      </c>
      <c r="AG112" s="768"/>
      <c r="AH112" s="768"/>
      <c r="AI112" s="768"/>
      <c r="AJ112" s="769"/>
      <c r="AK112" s="770" t="s">
        <v>426</v>
      </c>
      <c r="AL112" s="768"/>
      <c r="AM112" s="768"/>
      <c r="AN112" s="768"/>
      <c r="AO112" s="769"/>
      <c r="AP112" s="815" t="s">
        <v>426</v>
      </c>
      <c r="AQ112" s="816"/>
      <c r="AR112" s="816"/>
      <c r="AS112" s="816"/>
      <c r="AT112" s="817"/>
      <c r="AU112" s="927"/>
      <c r="AV112" s="928"/>
      <c r="AW112" s="928"/>
      <c r="AX112" s="928"/>
      <c r="AY112" s="928"/>
      <c r="AZ112" s="803" t="s">
        <v>427</v>
      </c>
      <c r="BA112" s="738"/>
      <c r="BB112" s="738"/>
      <c r="BC112" s="738"/>
      <c r="BD112" s="738"/>
      <c r="BE112" s="738"/>
      <c r="BF112" s="738"/>
      <c r="BG112" s="738"/>
      <c r="BH112" s="738"/>
      <c r="BI112" s="738"/>
      <c r="BJ112" s="738"/>
      <c r="BK112" s="738"/>
      <c r="BL112" s="738"/>
      <c r="BM112" s="738"/>
      <c r="BN112" s="738"/>
      <c r="BO112" s="738"/>
      <c r="BP112" s="739"/>
      <c r="BQ112" s="804">
        <v>5965439</v>
      </c>
      <c r="BR112" s="805"/>
      <c r="BS112" s="805"/>
      <c r="BT112" s="805"/>
      <c r="BU112" s="805"/>
      <c r="BV112" s="805">
        <v>5810273</v>
      </c>
      <c r="BW112" s="805"/>
      <c r="BX112" s="805"/>
      <c r="BY112" s="805"/>
      <c r="BZ112" s="805"/>
      <c r="CA112" s="805">
        <v>5413700</v>
      </c>
      <c r="CB112" s="805"/>
      <c r="CC112" s="805"/>
      <c r="CD112" s="805"/>
      <c r="CE112" s="805"/>
      <c r="CF112" s="866">
        <v>72.099999999999994</v>
      </c>
      <c r="CG112" s="867"/>
      <c r="CH112" s="867"/>
      <c r="CI112" s="867"/>
      <c r="CJ112" s="867"/>
      <c r="CK112" s="922"/>
      <c r="CL112" s="809"/>
      <c r="CM112" s="812" t="s">
        <v>428</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426</v>
      </c>
      <c r="DH112" s="805"/>
      <c r="DI112" s="805"/>
      <c r="DJ112" s="805"/>
      <c r="DK112" s="805"/>
      <c r="DL112" s="805" t="s">
        <v>426</v>
      </c>
      <c r="DM112" s="805"/>
      <c r="DN112" s="805"/>
      <c r="DO112" s="805"/>
      <c r="DP112" s="805"/>
      <c r="DQ112" s="805" t="s">
        <v>426</v>
      </c>
      <c r="DR112" s="805"/>
      <c r="DS112" s="805"/>
      <c r="DT112" s="805"/>
      <c r="DU112" s="805"/>
      <c r="DV112" s="782" t="s">
        <v>426</v>
      </c>
      <c r="DW112" s="782"/>
      <c r="DX112" s="782"/>
      <c r="DY112" s="782"/>
      <c r="DZ112" s="783"/>
    </row>
    <row r="113" spans="1:130" s="199" customFormat="1" ht="26.25" customHeight="1">
      <c r="A113" s="909"/>
      <c r="B113" s="910"/>
      <c r="C113" s="738" t="s">
        <v>429</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495270</v>
      </c>
      <c r="AB113" s="914"/>
      <c r="AC113" s="914"/>
      <c r="AD113" s="914"/>
      <c r="AE113" s="915"/>
      <c r="AF113" s="916">
        <v>490415</v>
      </c>
      <c r="AG113" s="914"/>
      <c r="AH113" s="914"/>
      <c r="AI113" s="914"/>
      <c r="AJ113" s="915"/>
      <c r="AK113" s="916">
        <v>535288</v>
      </c>
      <c r="AL113" s="914"/>
      <c r="AM113" s="914"/>
      <c r="AN113" s="914"/>
      <c r="AO113" s="915"/>
      <c r="AP113" s="917">
        <v>7.1</v>
      </c>
      <c r="AQ113" s="918"/>
      <c r="AR113" s="918"/>
      <c r="AS113" s="918"/>
      <c r="AT113" s="919"/>
      <c r="AU113" s="927"/>
      <c r="AV113" s="928"/>
      <c r="AW113" s="928"/>
      <c r="AX113" s="928"/>
      <c r="AY113" s="928"/>
      <c r="AZ113" s="803" t="s">
        <v>430</v>
      </c>
      <c r="BA113" s="738"/>
      <c r="BB113" s="738"/>
      <c r="BC113" s="738"/>
      <c r="BD113" s="738"/>
      <c r="BE113" s="738"/>
      <c r="BF113" s="738"/>
      <c r="BG113" s="738"/>
      <c r="BH113" s="738"/>
      <c r="BI113" s="738"/>
      <c r="BJ113" s="738"/>
      <c r="BK113" s="738"/>
      <c r="BL113" s="738"/>
      <c r="BM113" s="738"/>
      <c r="BN113" s="738"/>
      <c r="BO113" s="738"/>
      <c r="BP113" s="739"/>
      <c r="BQ113" s="804">
        <v>221656</v>
      </c>
      <c r="BR113" s="805"/>
      <c r="BS113" s="805"/>
      <c r="BT113" s="805"/>
      <c r="BU113" s="805"/>
      <c r="BV113" s="805">
        <v>221656</v>
      </c>
      <c r="BW113" s="805"/>
      <c r="BX113" s="805"/>
      <c r="BY113" s="805"/>
      <c r="BZ113" s="805"/>
      <c r="CA113" s="805">
        <v>221656</v>
      </c>
      <c r="CB113" s="805"/>
      <c r="CC113" s="805"/>
      <c r="CD113" s="805"/>
      <c r="CE113" s="805"/>
      <c r="CF113" s="866">
        <v>3</v>
      </c>
      <c r="CG113" s="867"/>
      <c r="CH113" s="867"/>
      <c r="CI113" s="867"/>
      <c r="CJ113" s="867"/>
      <c r="CK113" s="922"/>
      <c r="CL113" s="809"/>
      <c r="CM113" s="812" t="s">
        <v>431</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426</v>
      </c>
      <c r="DH113" s="768"/>
      <c r="DI113" s="768"/>
      <c r="DJ113" s="768"/>
      <c r="DK113" s="769"/>
      <c r="DL113" s="770" t="s">
        <v>426</v>
      </c>
      <c r="DM113" s="768"/>
      <c r="DN113" s="768"/>
      <c r="DO113" s="768"/>
      <c r="DP113" s="769"/>
      <c r="DQ113" s="770" t="s">
        <v>426</v>
      </c>
      <c r="DR113" s="768"/>
      <c r="DS113" s="768"/>
      <c r="DT113" s="768"/>
      <c r="DU113" s="769"/>
      <c r="DV113" s="815" t="s">
        <v>426</v>
      </c>
      <c r="DW113" s="816"/>
      <c r="DX113" s="816"/>
      <c r="DY113" s="816"/>
      <c r="DZ113" s="817"/>
    </row>
    <row r="114" spans="1:130" s="199" customFormat="1" ht="26.25" customHeight="1">
      <c r="A114" s="909"/>
      <c r="B114" s="910"/>
      <c r="C114" s="738" t="s">
        <v>432</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t="s">
        <v>426</v>
      </c>
      <c r="AB114" s="768"/>
      <c r="AC114" s="768"/>
      <c r="AD114" s="768"/>
      <c r="AE114" s="769"/>
      <c r="AF114" s="770" t="s">
        <v>426</v>
      </c>
      <c r="AG114" s="768"/>
      <c r="AH114" s="768"/>
      <c r="AI114" s="768"/>
      <c r="AJ114" s="769"/>
      <c r="AK114" s="770" t="s">
        <v>426</v>
      </c>
      <c r="AL114" s="768"/>
      <c r="AM114" s="768"/>
      <c r="AN114" s="768"/>
      <c r="AO114" s="769"/>
      <c r="AP114" s="815" t="s">
        <v>426</v>
      </c>
      <c r="AQ114" s="816"/>
      <c r="AR114" s="816"/>
      <c r="AS114" s="816"/>
      <c r="AT114" s="817"/>
      <c r="AU114" s="927"/>
      <c r="AV114" s="928"/>
      <c r="AW114" s="928"/>
      <c r="AX114" s="928"/>
      <c r="AY114" s="928"/>
      <c r="AZ114" s="803" t="s">
        <v>433</v>
      </c>
      <c r="BA114" s="738"/>
      <c r="BB114" s="738"/>
      <c r="BC114" s="738"/>
      <c r="BD114" s="738"/>
      <c r="BE114" s="738"/>
      <c r="BF114" s="738"/>
      <c r="BG114" s="738"/>
      <c r="BH114" s="738"/>
      <c r="BI114" s="738"/>
      <c r="BJ114" s="738"/>
      <c r="BK114" s="738"/>
      <c r="BL114" s="738"/>
      <c r="BM114" s="738"/>
      <c r="BN114" s="738"/>
      <c r="BO114" s="738"/>
      <c r="BP114" s="739"/>
      <c r="BQ114" s="804">
        <v>2683782</v>
      </c>
      <c r="BR114" s="805"/>
      <c r="BS114" s="805"/>
      <c r="BT114" s="805"/>
      <c r="BU114" s="805"/>
      <c r="BV114" s="805">
        <v>2762300</v>
      </c>
      <c r="BW114" s="805"/>
      <c r="BX114" s="805"/>
      <c r="BY114" s="805"/>
      <c r="BZ114" s="805"/>
      <c r="CA114" s="805">
        <v>2585385</v>
      </c>
      <c r="CB114" s="805"/>
      <c r="CC114" s="805"/>
      <c r="CD114" s="805"/>
      <c r="CE114" s="805"/>
      <c r="CF114" s="866">
        <v>34.4</v>
      </c>
      <c r="CG114" s="867"/>
      <c r="CH114" s="867"/>
      <c r="CI114" s="867"/>
      <c r="CJ114" s="867"/>
      <c r="CK114" s="922"/>
      <c r="CL114" s="809"/>
      <c r="CM114" s="812" t="s">
        <v>434</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426</v>
      </c>
      <c r="DH114" s="768"/>
      <c r="DI114" s="768"/>
      <c r="DJ114" s="768"/>
      <c r="DK114" s="769"/>
      <c r="DL114" s="770" t="s">
        <v>426</v>
      </c>
      <c r="DM114" s="768"/>
      <c r="DN114" s="768"/>
      <c r="DO114" s="768"/>
      <c r="DP114" s="769"/>
      <c r="DQ114" s="770" t="s">
        <v>426</v>
      </c>
      <c r="DR114" s="768"/>
      <c r="DS114" s="768"/>
      <c r="DT114" s="768"/>
      <c r="DU114" s="769"/>
      <c r="DV114" s="815" t="s">
        <v>426</v>
      </c>
      <c r="DW114" s="816"/>
      <c r="DX114" s="816"/>
      <c r="DY114" s="816"/>
      <c r="DZ114" s="817"/>
    </row>
    <row r="115" spans="1:130" s="199" customFormat="1" ht="26.25" customHeight="1">
      <c r="A115" s="909"/>
      <c r="B115" s="910"/>
      <c r="C115" s="738" t="s">
        <v>435</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t="s">
        <v>426</v>
      </c>
      <c r="AB115" s="914"/>
      <c r="AC115" s="914"/>
      <c r="AD115" s="914"/>
      <c r="AE115" s="915"/>
      <c r="AF115" s="916" t="s">
        <v>426</v>
      </c>
      <c r="AG115" s="914"/>
      <c r="AH115" s="914"/>
      <c r="AI115" s="914"/>
      <c r="AJ115" s="915"/>
      <c r="AK115" s="916" t="s">
        <v>426</v>
      </c>
      <c r="AL115" s="914"/>
      <c r="AM115" s="914"/>
      <c r="AN115" s="914"/>
      <c r="AO115" s="915"/>
      <c r="AP115" s="917" t="s">
        <v>426</v>
      </c>
      <c r="AQ115" s="918"/>
      <c r="AR115" s="918"/>
      <c r="AS115" s="918"/>
      <c r="AT115" s="919"/>
      <c r="AU115" s="927"/>
      <c r="AV115" s="928"/>
      <c r="AW115" s="928"/>
      <c r="AX115" s="928"/>
      <c r="AY115" s="928"/>
      <c r="AZ115" s="803" t="s">
        <v>436</v>
      </c>
      <c r="BA115" s="738"/>
      <c r="BB115" s="738"/>
      <c r="BC115" s="738"/>
      <c r="BD115" s="738"/>
      <c r="BE115" s="738"/>
      <c r="BF115" s="738"/>
      <c r="BG115" s="738"/>
      <c r="BH115" s="738"/>
      <c r="BI115" s="738"/>
      <c r="BJ115" s="738"/>
      <c r="BK115" s="738"/>
      <c r="BL115" s="738"/>
      <c r="BM115" s="738"/>
      <c r="BN115" s="738"/>
      <c r="BO115" s="738"/>
      <c r="BP115" s="739"/>
      <c r="BQ115" s="804" t="s">
        <v>426</v>
      </c>
      <c r="BR115" s="805"/>
      <c r="BS115" s="805"/>
      <c r="BT115" s="805"/>
      <c r="BU115" s="805"/>
      <c r="BV115" s="805" t="s">
        <v>426</v>
      </c>
      <c r="BW115" s="805"/>
      <c r="BX115" s="805"/>
      <c r="BY115" s="805"/>
      <c r="BZ115" s="805"/>
      <c r="CA115" s="805" t="s">
        <v>426</v>
      </c>
      <c r="CB115" s="805"/>
      <c r="CC115" s="805"/>
      <c r="CD115" s="805"/>
      <c r="CE115" s="805"/>
      <c r="CF115" s="866" t="s">
        <v>426</v>
      </c>
      <c r="CG115" s="867"/>
      <c r="CH115" s="867"/>
      <c r="CI115" s="867"/>
      <c r="CJ115" s="867"/>
      <c r="CK115" s="922"/>
      <c r="CL115" s="809"/>
      <c r="CM115" s="803" t="s">
        <v>437</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426</v>
      </c>
      <c r="DH115" s="768"/>
      <c r="DI115" s="768"/>
      <c r="DJ115" s="768"/>
      <c r="DK115" s="769"/>
      <c r="DL115" s="770" t="s">
        <v>426</v>
      </c>
      <c r="DM115" s="768"/>
      <c r="DN115" s="768"/>
      <c r="DO115" s="768"/>
      <c r="DP115" s="769"/>
      <c r="DQ115" s="770" t="s">
        <v>426</v>
      </c>
      <c r="DR115" s="768"/>
      <c r="DS115" s="768"/>
      <c r="DT115" s="768"/>
      <c r="DU115" s="769"/>
      <c r="DV115" s="815" t="s">
        <v>426</v>
      </c>
      <c r="DW115" s="816"/>
      <c r="DX115" s="816"/>
      <c r="DY115" s="816"/>
      <c r="DZ115" s="817"/>
    </row>
    <row r="116" spans="1:130" s="199" customFormat="1" ht="26.25" customHeight="1">
      <c r="A116" s="911"/>
      <c r="B116" s="912"/>
      <c r="C116" s="871" t="s">
        <v>438</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426</v>
      </c>
      <c r="AB116" s="768"/>
      <c r="AC116" s="768"/>
      <c r="AD116" s="768"/>
      <c r="AE116" s="769"/>
      <c r="AF116" s="770" t="s">
        <v>426</v>
      </c>
      <c r="AG116" s="768"/>
      <c r="AH116" s="768"/>
      <c r="AI116" s="768"/>
      <c r="AJ116" s="769"/>
      <c r="AK116" s="770">
        <v>199</v>
      </c>
      <c r="AL116" s="768"/>
      <c r="AM116" s="768"/>
      <c r="AN116" s="768"/>
      <c r="AO116" s="769"/>
      <c r="AP116" s="815">
        <v>0</v>
      </c>
      <c r="AQ116" s="816"/>
      <c r="AR116" s="816"/>
      <c r="AS116" s="816"/>
      <c r="AT116" s="817"/>
      <c r="AU116" s="927"/>
      <c r="AV116" s="928"/>
      <c r="AW116" s="928"/>
      <c r="AX116" s="928"/>
      <c r="AY116" s="928"/>
      <c r="AZ116" s="854" t="s">
        <v>439</v>
      </c>
      <c r="BA116" s="855"/>
      <c r="BB116" s="855"/>
      <c r="BC116" s="855"/>
      <c r="BD116" s="855"/>
      <c r="BE116" s="855"/>
      <c r="BF116" s="855"/>
      <c r="BG116" s="855"/>
      <c r="BH116" s="855"/>
      <c r="BI116" s="855"/>
      <c r="BJ116" s="855"/>
      <c r="BK116" s="855"/>
      <c r="BL116" s="855"/>
      <c r="BM116" s="855"/>
      <c r="BN116" s="855"/>
      <c r="BO116" s="855"/>
      <c r="BP116" s="856"/>
      <c r="BQ116" s="804" t="s">
        <v>426</v>
      </c>
      <c r="BR116" s="805"/>
      <c r="BS116" s="805"/>
      <c r="BT116" s="805"/>
      <c r="BU116" s="805"/>
      <c r="BV116" s="805" t="s">
        <v>426</v>
      </c>
      <c r="BW116" s="805"/>
      <c r="BX116" s="805"/>
      <c r="BY116" s="805"/>
      <c r="BZ116" s="805"/>
      <c r="CA116" s="805" t="s">
        <v>426</v>
      </c>
      <c r="CB116" s="805"/>
      <c r="CC116" s="805"/>
      <c r="CD116" s="805"/>
      <c r="CE116" s="805"/>
      <c r="CF116" s="866" t="s">
        <v>426</v>
      </c>
      <c r="CG116" s="867"/>
      <c r="CH116" s="867"/>
      <c r="CI116" s="867"/>
      <c r="CJ116" s="867"/>
      <c r="CK116" s="922"/>
      <c r="CL116" s="809"/>
      <c r="CM116" s="812" t="s">
        <v>440</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426</v>
      </c>
      <c r="DH116" s="768"/>
      <c r="DI116" s="768"/>
      <c r="DJ116" s="768"/>
      <c r="DK116" s="769"/>
      <c r="DL116" s="770" t="s">
        <v>426</v>
      </c>
      <c r="DM116" s="768"/>
      <c r="DN116" s="768"/>
      <c r="DO116" s="768"/>
      <c r="DP116" s="769"/>
      <c r="DQ116" s="770" t="s">
        <v>426</v>
      </c>
      <c r="DR116" s="768"/>
      <c r="DS116" s="768"/>
      <c r="DT116" s="768"/>
      <c r="DU116" s="769"/>
      <c r="DV116" s="815" t="s">
        <v>426</v>
      </c>
      <c r="DW116" s="816"/>
      <c r="DX116" s="816"/>
      <c r="DY116" s="816"/>
      <c r="DZ116" s="817"/>
    </row>
    <row r="117" spans="1:130" s="199" customFormat="1" ht="26.25" customHeight="1">
      <c r="A117" s="892" t="s">
        <v>169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441</v>
      </c>
      <c r="Z117" s="894"/>
      <c r="AA117" s="899">
        <v>2836862</v>
      </c>
      <c r="AB117" s="900"/>
      <c r="AC117" s="900"/>
      <c r="AD117" s="900"/>
      <c r="AE117" s="901"/>
      <c r="AF117" s="902">
        <v>2925373</v>
      </c>
      <c r="AG117" s="900"/>
      <c r="AH117" s="900"/>
      <c r="AI117" s="900"/>
      <c r="AJ117" s="901"/>
      <c r="AK117" s="902">
        <v>3260141</v>
      </c>
      <c r="AL117" s="900"/>
      <c r="AM117" s="900"/>
      <c r="AN117" s="900"/>
      <c r="AO117" s="901"/>
      <c r="AP117" s="903"/>
      <c r="AQ117" s="904"/>
      <c r="AR117" s="904"/>
      <c r="AS117" s="904"/>
      <c r="AT117" s="905"/>
      <c r="AU117" s="927"/>
      <c r="AV117" s="928"/>
      <c r="AW117" s="928"/>
      <c r="AX117" s="928"/>
      <c r="AY117" s="928"/>
      <c r="AZ117" s="854" t="s">
        <v>442</v>
      </c>
      <c r="BA117" s="855"/>
      <c r="BB117" s="855"/>
      <c r="BC117" s="855"/>
      <c r="BD117" s="855"/>
      <c r="BE117" s="855"/>
      <c r="BF117" s="855"/>
      <c r="BG117" s="855"/>
      <c r="BH117" s="855"/>
      <c r="BI117" s="855"/>
      <c r="BJ117" s="855"/>
      <c r="BK117" s="855"/>
      <c r="BL117" s="855"/>
      <c r="BM117" s="855"/>
      <c r="BN117" s="855"/>
      <c r="BO117" s="855"/>
      <c r="BP117" s="856"/>
      <c r="BQ117" s="804" t="s">
        <v>426</v>
      </c>
      <c r="BR117" s="805"/>
      <c r="BS117" s="805"/>
      <c r="BT117" s="805"/>
      <c r="BU117" s="805"/>
      <c r="BV117" s="805" t="s">
        <v>426</v>
      </c>
      <c r="BW117" s="805"/>
      <c r="BX117" s="805"/>
      <c r="BY117" s="805"/>
      <c r="BZ117" s="805"/>
      <c r="CA117" s="805" t="s">
        <v>426</v>
      </c>
      <c r="CB117" s="805"/>
      <c r="CC117" s="805"/>
      <c r="CD117" s="805"/>
      <c r="CE117" s="805"/>
      <c r="CF117" s="866" t="s">
        <v>426</v>
      </c>
      <c r="CG117" s="867"/>
      <c r="CH117" s="867"/>
      <c r="CI117" s="867"/>
      <c r="CJ117" s="867"/>
      <c r="CK117" s="922"/>
      <c r="CL117" s="809"/>
      <c r="CM117" s="812" t="s">
        <v>443</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426</v>
      </c>
      <c r="DH117" s="768"/>
      <c r="DI117" s="768"/>
      <c r="DJ117" s="768"/>
      <c r="DK117" s="769"/>
      <c r="DL117" s="770" t="s">
        <v>426</v>
      </c>
      <c r="DM117" s="768"/>
      <c r="DN117" s="768"/>
      <c r="DO117" s="768"/>
      <c r="DP117" s="769"/>
      <c r="DQ117" s="770" t="s">
        <v>426</v>
      </c>
      <c r="DR117" s="768"/>
      <c r="DS117" s="768"/>
      <c r="DT117" s="768"/>
      <c r="DU117" s="769"/>
      <c r="DV117" s="815" t="s">
        <v>426</v>
      </c>
      <c r="DW117" s="816"/>
      <c r="DX117" s="816"/>
      <c r="DY117" s="816"/>
      <c r="DZ117" s="817"/>
    </row>
    <row r="118" spans="1:130" s="199" customFormat="1" ht="26.25" customHeight="1">
      <c r="A118" s="892" t="s">
        <v>416</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414</v>
      </c>
      <c r="AB118" s="893"/>
      <c r="AC118" s="893"/>
      <c r="AD118" s="893"/>
      <c r="AE118" s="894"/>
      <c r="AF118" s="895" t="s">
        <v>286</v>
      </c>
      <c r="AG118" s="893"/>
      <c r="AH118" s="893"/>
      <c r="AI118" s="893"/>
      <c r="AJ118" s="894"/>
      <c r="AK118" s="895" t="s">
        <v>285</v>
      </c>
      <c r="AL118" s="893"/>
      <c r="AM118" s="893"/>
      <c r="AN118" s="893"/>
      <c r="AO118" s="894"/>
      <c r="AP118" s="896" t="s">
        <v>415</v>
      </c>
      <c r="AQ118" s="897"/>
      <c r="AR118" s="897"/>
      <c r="AS118" s="897"/>
      <c r="AT118" s="898"/>
      <c r="AU118" s="927"/>
      <c r="AV118" s="928"/>
      <c r="AW118" s="928"/>
      <c r="AX118" s="928"/>
      <c r="AY118" s="928"/>
      <c r="AZ118" s="870" t="s">
        <v>444</v>
      </c>
      <c r="BA118" s="871"/>
      <c r="BB118" s="871"/>
      <c r="BC118" s="871"/>
      <c r="BD118" s="871"/>
      <c r="BE118" s="871"/>
      <c r="BF118" s="871"/>
      <c r="BG118" s="871"/>
      <c r="BH118" s="871"/>
      <c r="BI118" s="871"/>
      <c r="BJ118" s="871"/>
      <c r="BK118" s="871"/>
      <c r="BL118" s="871"/>
      <c r="BM118" s="871"/>
      <c r="BN118" s="871"/>
      <c r="BO118" s="871"/>
      <c r="BP118" s="872"/>
      <c r="BQ118" s="873" t="s">
        <v>112</v>
      </c>
      <c r="BR118" s="836"/>
      <c r="BS118" s="836"/>
      <c r="BT118" s="836"/>
      <c r="BU118" s="836"/>
      <c r="BV118" s="836" t="s">
        <v>112</v>
      </c>
      <c r="BW118" s="836"/>
      <c r="BX118" s="836"/>
      <c r="BY118" s="836"/>
      <c r="BZ118" s="836"/>
      <c r="CA118" s="836" t="s">
        <v>112</v>
      </c>
      <c r="CB118" s="836"/>
      <c r="CC118" s="836"/>
      <c r="CD118" s="836"/>
      <c r="CE118" s="836"/>
      <c r="CF118" s="866" t="s">
        <v>112</v>
      </c>
      <c r="CG118" s="867"/>
      <c r="CH118" s="867"/>
      <c r="CI118" s="867"/>
      <c r="CJ118" s="867"/>
      <c r="CK118" s="922"/>
      <c r="CL118" s="809"/>
      <c r="CM118" s="812" t="s">
        <v>445</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112</v>
      </c>
      <c r="DH118" s="768"/>
      <c r="DI118" s="768"/>
      <c r="DJ118" s="768"/>
      <c r="DK118" s="769"/>
      <c r="DL118" s="770" t="s">
        <v>112</v>
      </c>
      <c r="DM118" s="768"/>
      <c r="DN118" s="768"/>
      <c r="DO118" s="768"/>
      <c r="DP118" s="769"/>
      <c r="DQ118" s="770" t="s">
        <v>112</v>
      </c>
      <c r="DR118" s="768"/>
      <c r="DS118" s="768"/>
      <c r="DT118" s="768"/>
      <c r="DU118" s="769"/>
      <c r="DV118" s="815" t="s">
        <v>112</v>
      </c>
      <c r="DW118" s="816"/>
      <c r="DX118" s="816"/>
      <c r="DY118" s="816"/>
      <c r="DZ118" s="817"/>
    </row>
    <row r="119" spans="1:130" s="199" customFormat="1" ht="26.25" customHeight="1">
      <c r="A119" s="806" t="s">
        <v>419</v>
      </c>
      <c r="B119" s="807"/>
      <c r="C119" s="882" t="s">
        <v>420</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112</v>
      </c>
      <c r="AB119" s="886"/>
      <c r="AC119" s="886"/>
      <c r="AD119" s="886"/>
      <c r="AE119" s="887"/>
      <c r="AF119" s="888" t="s">
        <v>112</v>
      </c>
      <c r="AG119" s="886"/>
      <c r="AH119" s="886"/>
      <c r="AI119" s="886"/>
      <c r="AJ119" s="887"/>
      <c r="AK119" s="888" t="s">
        <v>112</v>
      </c>
      <c r="AL119" s="886"/>
      <c r="AM119" s="886"/>
      <c r="AN119" s="886"/>
      <c r="AO119" s="887"/>
      <c r="AP119" s="889" t="s">
        <v>112</v>
      </c>
      <c r="AQ119" s="890"/>
      <c r="AR119" s="890"/>
      <c r="AS119" s="890"/>
      <c r="AT119" s="891"/>
      <c r="AU119" s="929"/>
      <c r="AV119" s="930"/>
      <c r="AW119" s="930"/>
      <c r="AX119" s="930"/>
      <c r="AY119" s="930"/>
      <c r="AZ119" s="230" t="s">
        <v>169</v>
      </c>
      <c r="BA119" s="230"/>
      <c r="BB119" s="230"/>
      <c r="BC119" s="230"/>
      <c r="BD119" s="230"/>
      <c r="BE119" s="230"/>
      <c r="BF119" s="230"/>
      <c r="BG119" s="230"/>
      <c r="BH119" s="230"/>
      <c r="BI119" s="230"/>
      <c r="BJ119" s="230"/>
      <c r="BK119" s="230"/>
      <c r="BL119" s="230"/>
      <c r="BM119" s="230"/>
      <c r="BN119" s="230"/>
      <c r="BO119" s="868" t="s">
        <v>446</v>
      </c>
      <c r="BP119" s="869"/>
      <c r="BQ119" s="873">
        <v>33562615</v>
      </c>
      <c r="BR119" s="836"/>
      <c r="BS119" s="836"/>
      <c r="BT119" s="836"/>
      <c r="BU119" s="836"/>
      <c r="BV119" s="836">
        <v>34177284</v>
      </c>
      <c r="BW119" s="836"/>
      <c r="BX119" s="836"/>
      <c r="BY119" s="836"/>
      <c r="BZ119" s="836"/>
      <c r="CA119" s="836">
        <v>34653738</v>
      </c>
      <c r="CB119" s="836"/>
      <c r="CC119" s="836"/>
      <c r="CD119" s="836"/>
      <c r="CE119" s="836"/>
      <c r="CF119" s="734"/>
      <c r="CG119" s="735"/>
      <c r="CH119" s="735"/>
      <c r="CI119" s="735"/>
      <c r="CJ119" s="825"/>
      <c r="CK119" s="923"/>
      <c r="CL119" s="811"/>
      <c r="CM119" s="829" t="s">
        <v>447</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112</v>
      </c>
      <c r="DH119" s="751"/>
      <c r="DI119" s="751"/>
      <c r="DJ119" s="751"/>
      <c r="DK119" s="752"/>
      <c r="DL119" s="753" t="s">
        <v>112</v>
      </c>
      <c r="DM119" s="751"/>
      <c r="DN119" s="751"/>
      <c r="DO119" s="751"/>
      <c r="DP119" s="752"/>
      <c r="DQ119" s="753" t="s">
        <v>112</v>
      </c>
      <c r="DR119" s="751"/>
      <c r="DS119" s="751"/>
      <c r="DT119" s="751"/>
      <c r="DU119" s="752"/>
      <c r="DV119" s="839" t="s">
        <v>112</v>
      </c>
      <c r="DW119" s="840"/>
      <c r="DX119" s="840"/>
      <c r="DY119" s="840"/>
      <c r="DZ119" s="841"/>
    </row>
    <row r="120" spans="1:130" s="199" customFormat="1" ht="26.25" customHeight="1">
      <c r="A120" s="808"/>
      <c r="B120" s="809"/>
      <c r="C120" s="812" t="s">
        <v>423</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112</v>
      </c>
      <c r="AB120" s="768"/>
      <c r="AC120" s="768"/>
      <c r="AD120" s="768"/>
      <c r="AE120" s="769"/>
      <c r="AF120" s="770" t="s">
        <v>112</v>
      </c>
      <c r="AG120" s="768"/>
      <c r="AH120" s="768"/>
      <c r="AI120" s="768"/>
      <c r="AJ120" s="769"/>
      <c r="AK120" s="770" t="s">
        <v>112</v>
      </c>
      <c r="AL120" s="768"/>
      <c r="AM120" s="768"/>
      <c r="AN120" s="768"/>
      <c r="AO120" s="769"/>
      <c r="AP120" s="815" t="s">
        <v>112</v>
      </c>
      <c r="AQ120" s="816"/>
      <c r="AR120" s="816"/>
      <c r="AS120" s="816"/>
      <c r="AT120" s="817"/>
      <c r="AU120" s="874" t="s">
        <v>448</v>
      </c>
      <c r="AV120" s="875"/>
      <c r="AW120" s="875"/>
      <c r="AX120" s="875"/>
      <c r="AY120" s="876"/>
      <c r="AZ120" s="851" t="s">
        <v>449</v>
      </c>
      <c r="BA120" s="796"/>
      <c r="BB120" s="796"/>
      <c r="BC120" s="796"/>
      <c r="BD120" s="796"/>
      <c r="BE120" s="796"/>
      <c r="BF120" s="796"/>
      <c r="BG120" s="796"/>
      <c r="BH120" s="796"/>
      <c r="BI120" s="796"/>
      <c r="BJ120" s="796"/>
      <c r="BK120" s="796"/>
      <c r="BL120" s="796"/>
      <c r="BM120" s="796"/>
      <c r="BN120" s="796"/>
      <c r="BO120" s="796"/>
      <c r="BP120" s="797"/>
      <c r="BQ120" s="852">
        <v>6599320</v>
      </c>
      <c r="BR120" s="833"/>
      <c r="BS120" s="833"/>
      <c r="BT120" s="833"/>
      <c r="BU120" s="833"/>
      <c r="BV120" s="833">
        <v>7180961</v>
      </c>
      <c r="BW120" s="833"/>
      <c r="BX120" s="833"/>
      <c r="BY120" s="833"/>
      <c r="BZ120" s="833"/>
      <c r="CA120" s="833">
        <v>7239023</v>
      </c>
      <c r="CB120" s="833"/>
      <c r="CC120" s="833"/>
      <c r="CD120" s="833"/>
      <c r="CE120" s="833"/>
      <c r="CF120" s="857">
        <v>96.4</v>
      </c>
      <c r="CG120" s="858"/>
      <c r="CH120" s="858"/>
      <c r="CI120" s="858"/>
      <c r="CJ120" s="858"/>
      <c r="CK120" s="859" t="s">
        <v>450</v>
      </c>
      <c r="CL120" s="843"/>
      <c r="CM120" s="843"/>
      <c r="CN120" s="843"/>
      <c r="CO120" s="844"/>
      <c r="CP120" s="863" t="s">
        <v>387</v>
      </c>
      <c r="CQ120" s="864"/>
      <c r="CR120" s="864"/>
      <c r="CS120" s="864"/>
      <c r="CT120" s="864"/>
      <c r="CU120" s="864"/>
      <c r="CV120" s="864"/>
      <c r="CW120" s="864"/>
      <c r="CX120" s="864"/>
      <c r="CY120" s="864"/>
      <c r="CZ120" s="864"/>
      <c r="DA120" s="864"/>
      <c r="DB120" s="864"/>
      <c r="DC120" s="864"/>
      <c r="DD120" s="864"/>
      <c r="DE120" s="864"/>
      <c r="DF120" s="865"/>
      <c r="DG120" s="852">
        <v>5362663</v>
      </c>
      <c r="DH120" s="833"/>
      <c r="DI120" s="833"/>
      <c r="DJ120" s="833"/>
      <c r="DK120" s="833"/>
      <c r="DL120" s="833">
        <v>5256395</v>
      </c>
      <c r="DM120" s="833"/>
      <c r="DN120" s="833"/>
      <c r="DO120" s="833"/>
      <c r="DP120" s="833"/>
      <c r="DQ120" s="833">
        <v>4889223</v>
      </c>
      <c r="DR120" s="833"/>
      <c r="DS120" s="833"/>
      <c r="DT120" s="833"/>
      <c r="DU120" s="833"/>
      <c r="DV120" s="834">
        <v>65.099999999999994</v>
      </c>
      <c r="DW120" s="834"/>
      <c r="DX120" s="834"/>
      <c r="DY120" s="834"/>
      <c r="DZ120" s="835"/>
    </row>
    <row r="121" spans="1:130" s="199" customFormat="1" ht="26.25" customHeight="1">
      <c r="A121" s="808"/>
      <c r="B121" s="809"/>
      <c r="C121" s="854" t="s">
        <v>451</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112</v>
      </c>
      <c r="AB121" s="768"/>
      <c r="AC121" s="768"/>
      <c r="AD121" s="768"/>
      <c r="AE121" s="769"/>
      <c r="AF121" s="770" t="s">
        <v>112</v>
      </c>
      <c r="AG121" s="768"/>
      <c r="AH121" s="768"/>
      <c r="AI121" s="768"/>
      <c r="AJ121" s="769"/>
      <c r="AK121" s="770" t="s">
        <v>112</v>
      </c>
      <c r="AL121" s="768"/>
      <c r="AM121" s="768"/>
      <c r="AN121" s="768"/>
      <c r="AO121" s="769"/>
      <c r="AP121" s="815" t="s">
        <v>112</v>
      </c>
      <c r="AQ121" s="816"/>
      <c r="AR121" s="816"/>
      <c r="AS121" s="816"/>
      <c r="AT121" s="817"/>
      <c r="AU121" s="877"/>
      <c r="AV121" s="878"/>
      <c r="AW121" s="878"/>
      <c r="AX121" s="878"/>
      <c r="AY121" s="879"/>
      <c r="AZ121" s="803" t="s">
        <v>452</v>
      </c>
      <c r="BA121" s="738"/>
      <c r="BB121" s="738"/>
      <c r="BC121" s="738"/>
      <c r="BD121" s="738"/>
      <c r="BE121" s="738"/>
      <c r="BF121" s="738"/>
      <c r="BG121" s="738"/>
      <c r="BH121" s="738"/>
      <c r="BI121" s="738"/>
      <c r="BJ121" s="738"/>
      <c r="BK121" s="738"/>
      <c r="BL121" s="738"/>
      <c r="BM121" s="738"/>
      <c r="BN121" s="738"/>
      <c r="BO121" s="738"/>
      <c r="BP121" s="739"/>
      <c r="BQ121" s="804">
        <v>1440153</v>
      </c>
      <c r="BR121" s="805"/>
      <c r="BS121" s="805"/>
      <c r="BT121" s="805"/>
      <c r="BU121" s="805"/>
      <c r="BV121" s="805">
        <v>1204259</v>
      </c>
      <c r="BW121" s="805"/>
      <c r="BX121" s="805"/>
      <c r="BY121" s="805"/>
      <c r="BZ121" s="805"/>
      <c r="CA121" s="805">
        <v>1206807</v>
      </c>
      <c r="CB121" s="805"/>
      <c r="CC121" s="805"/>
      <c r="CD121" s="805"/>
      <c r="CE121" s="805"/>
      <c r="CF121" s="866">
        <v>16.100000000000001</v>
      </c>
      <c r="CG121" s="867"/>
      <c r="CH121" s="867"/>
      <c r="CI121" s="867"/>
      <c r="CJ121" s="867"/>
      <c r="CK121" s="860"/>
      <c r="CL121" s="846"/>
      <c r="CM121" s="846"/>
      <c r="CN121" s="846"/>
      <c r="CO121" s="847"/>
      <c r="CP121" s="826" t="s">
        <v>390</v>
      </c>
      <c r="CQ121" s="827"/>
      <c r="CR121" s="827"/>
      <c r="CS121" s="827"/>
      <c r="CT121" s="827"/>
      <c r="CU121" s="827"/>
      <c r="CV121" s="827"/>
      <c r="CW121" s="827"/>
      <c r="CX121" s="827"/>
      <c r="CY121" s="827"/>
      <c r="CZ121" s="827"/>
      <c r="DA121" s="827"/>
      <c r="DB121" s="827"/>
      <c r="DC121" s="827"/>
      <c r="DD121" s="827"/>
      <c r="DE121" s="827"/>
      <c r="DF121" s="828"/>
      <c r="DG121" s="804">
        <v>545462</v>
      </c>
      <c r="DH121" s="805"/>
      <c r="DI121" s="805"/>
      <c r="DJ121" s="805"/>
      <c r="DK121" s="805"/>
      <c r="DL121" s="805">
        <v>538601</v>
      </c>
      <c r="DM121" s="805"/>
      <c r="DN121" s="805"/>
      <c r="DO121" s="805"/>
      <c r="DP121" s="805"/>
      <c r="DQ121" s="805">
        <v>520731</v>
      </c>
      <c r="DR121" s="805"/>
      <c r="DS121" s="805"/>
      <c r="DT121" s="805"/>
      <c r="DU121" s="805"/>
      <c r="DV121" s="782">
        <v>6.9</v>
      </c>
      <c r="DW121" s="782"/>
      <c r="DX121" s="782"/>
      <c r="DY121" s="782"/>
      <c r="DZ121" s="783"/>
    </row>
    <row r="122" spans="1:130" s="199" customFormat="1" ht="26.25" customHeight="1">
      <c r="A122" s="808"/>
      <c r="B122" s="809"/>
      <c r="C122" s="812" t="s">
        <v>434</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112</v>
      </c>
      <c r="AB122" s="768"/>
      <c r="AC122" s="768"/>
      <c r="AD122" s="768"/>
      <c r="AE122" s="769"/>
      <c r="AF122" s="770" t="s">
        <v>112</v>
      </c>
      <c r="AG122" s="768"/>
      <c r="AH122" s="768"/>
      <c r="AI122" s="768"/>
      <c r="AJ122" s="769"/>
      <c r="AK122" s="770" t="s">
        <v>112</v>
      </c>
      <c r="AL122" s="768"/>
      <c r="AM122" s="768"/>
      <c r="AN122" s="768"/>
      <c r="AO122" s="769"/>
      <c r="AP122" s="815" t="s">
        <v>112</v>
      </c>
      <c r="AQ122" s="816"/>
      <c r="AR122" s="816"/>
      <c r="AS122" s="816"/>
      <c r="AT122" s="817"/>
      <c r="AU122" s="877"/>
      <c r="AV122" s="878"/>
      <c r="AW122" s="878"/>
      <c r="AX122" s="878"/>
      <c r="AY122" s="879"/>
      <c r="AZ122" s="870" t="s">
        <v>453</v>
      </c>
      <c r="BA122" s="871"/>
      <c r="BB122" s="871"/>
      <c r="BC122" s="871"/>
      <c r="BD122" s="871"/>
      <c r="BE122" s="871"/>
      <c r="BF122" s="871"/>
      <c r="BG122" s="871"/>
      <c r="BH122" s="871"/>
      <c r="BI122" s="871"/>
      <c r="BJ122" s="871"/>
      <c r="BK122" s="871"/>
      <c r="BL122" s="871"/>
      <c r="BM122" s="871"/>
      <c r="BN122" s="871"/>
      <c r="BO122" s="871"/>
      <c r="BP122" s="872"/>
      <c r="BQ122" s="873">
        <v>17785151</v>
      </c>
      <c r="BR122" s="836"/>
      <c r="BS122" s="836"/>
      <c r="BT122" s="836"/>
      <c r="BU122" s="836"/>
      <c r="BV122" s="836">
        <v>18666385</v>
      </c>
      <c r="BW122" s="836"/>
      <c r="BX122" s="836"/>
      <c r="BY122" s="836"/>
      <c r="BZ122" s="836"/>
      <c r="CA122" s="836">
        <v>19655730</v>
      </c>
      <c r="CB122" s="836"/>
      <c r="CC122" s="836"/>
      <c r="CD122" s="836"/>
      <c r="CE122" s="836"/>
      <c r="CF122" s="837">
        <v>261.7</v>
      </c>
      <c r="CG122" s="838"/>
      <c r="CH122" s="838"/>
      <c r="CI122" s="838"/>
      <c r="CJ122" s="838"/>
      <c r="CK122" s="860"/>
      <c r="CL122" s="846"/>
      <c r="CM122" s="846"/>
      <c r="CN122" s="846"/>
      <c r="CO122" s="847"/>
      <c r="CP122" s="826" t="s">
        <v>454</v>
      </c>
      <c r="CQ122" s="827"/>
      <c r="CR122" s="827"/>
      <c r="CS122" s="827"/>
      <c r="CT122" s="827"/>
      <c r="CU122" s="827"/>
      <c r="CV122" s="827"/>
      <c r="CW122" s="827"/>
      <c r="CX122" s="827"/>
      <c r="CY122" s="827"/>
      <c r="CZ122" s="827"/>
      <c r="DA122" s="827"/>
      <c r="DB122" s="827"/>
      <c r="DC122" s="827"/>
      <c r="DD122" s="827"/>
      <c r="DE122" s="827"/>
      <c r="DF122" s="828"/>
      <c r="DG122" s="804">
        <v>57314</v>
      </c>
      <c r="DH122" s="805"/>
      <c r="DI122" s="805"/>
      <c r="DJ122" s="805"/>
      <c r="DK122" s="805"/>
      <c r="DL122" s="805">
        <v>15277</v>
      </c>
      <c r="DM122" s="805"/>
      <c r="DN122" s="805"/>
      <c r="DO122" s="805"/>
      <c r="DP122" s="805"/>
      <c r="DQ122" s="805">
        <v>3746</v>
      </c>
      <c r="DR122" s="805"/>
      <c r="DS122" s="805"/>
      <c r="DT122" s="805"/>
      <c r="DU122" s="805"/>
      <c r="DV122" s="782">
        <v>0</v>
      </c>
      <c r="DW122" s="782"/>
      <c r="DX122" s="782"/>
      <c r="DY122" s="782"/>
      <c r="DZ122" s="783"/>
    </row>
    <row r="123" spans="1:130" s="199" customFormat="1" ht="26.25" customHeight="1">
      <c r="A123" s="808"/>
      <c r="B123" s="809"/>
      <c r="C123" s="812" t="s">
        <v>440</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371</v>
      </c>
      <c r="AB123" s="768"/>
      <c r="AC123" s="768"/>
      <c r="AD123" s="768"/>
      <c r="AE123" s="769"/>
      <c r="AF123" s="770" t="s">
        <v>371</v>
      </c>
      <c r="AG123" s="768"/>
      <c r="AH123" s="768"/>
      <c r="AI123" s="768"/>
      <c r="AJ123" s="769"/>
      <c r="AK123" s="770" t="s">
        <v>371</v>
      </c>
      <c r="AL123" s="768"/>
      <c r="AM123" s="768"/>
      <c r="AN123" s="768"/>
      <c r="AO123" s="769"/>
      <c r="AP123" s="815" t="s">
        <v>371</v>
      </c>
      <c r="AQ123" s="816"/>
      <c r="AR123" s="816"/>
      <c r="AS123" s="816"/>
      <c r="AT123" s="817"/>
      <c r="AU123" s="880"/>
      <c r="AV123" s="881"/>
      <c r="AW123" s="881"/>
      <c r="AX123" s="881"/>
      <c r="AY123" s="881"/>
      <c r="AZ123" s="230" t="s">
        <v>169</v>
      </c>
      <c r="BA123" s="230"/>
      <c r="BB123" s="230"/>
      <c r="BC123" s="230"/>
      <c r="BD123" s="230"/>
      <c r="BE123" s="230"/>
      <c r="BF123" s="230"/>
      <c r="BG123" s="230"/>
      <c r="BH123" s="230"/>
      <c r="BI123" s="230"/>
      <c r="BJ123" s="230"/>
      <c r="BK123" s="230"/>
      <c r="BL123" s="230"/>
      <c r="BM123" s="230"/>
      <c r="BN123" s="230"/>
      <c r="BO123" s="868" t="s">
        <v>455</v>
      </c>
      <c r="BP123" s="869"/>
      <c r="BQ123" s="823">
        <v>25824624</v>
      </c>
      <c r="BR123" s="824"/>
      <c r="BS123" s="824"/>
      <c r="BT123" s="824"/>
      <c r="BU123" s="824"/>
      <c r="BV123" s="824">
        <v>27051605</v>
      </c>
      <c r="BW123" s="824"/>
      <c r="BX123" s="824"/>
      <c r="BY123" s="824"/>
      <c r="BZ123" s="824"/>
      <c r="CA123" s="824">
        <v>28101560</v>
      </c>
      <c r="CB123" s="824"/>
      <c r="CC123" s="824"/>
      <c r="CD123" s="824"/>
      <c r="CE123" s="824"/>
      <c r="CF123" s="734"/>
      <c r="CG123" s="735"/>
      <c r="CH123" s="735"/>
      <c r="CI123" s="735"/>
      <c r="CJ123" s="825"/>
      <c r="CK123" s="860"/>
      <c r="CL123" s="846"/>
      <c r="CM123" s="846"/>
      <c r="CN123" s="846"/>
      <c r="CO123" s="847"/>
      <c r="CP123" s="826" t="s">
        <v>392</v>
      </c>
      <c r="CQ123" s="827"/>
      <c r="CR123" s="827"/>
      <c r="CS123" s="827"/>
      <c r="CT123" s="827"/>
      <c r="CU123" s="827"/>
      <c r="CV123" s="827"/>
      <c r="CW123" s="827"/>
      <c r="CX123" s="827"/>
      <c r="CY123" s="827"/>
      <c r="CZ123" s="827"/>
      <c r="DA123" s="827"/>
      <c r="DB123" s="827"/>
      <c r="DC123" s="827"/>
      <c r="DD123" s="827"/>
      <c r="DE123" s="827"/>
      <c r="DF123" s="828"/>
      <c r="DG123" s="767" t="s">
        <v>112</v>
      </c>
      <c r="DH123" s="768"/>
      <c r="DI123" s="768"/>
      <c r="DJ123" s="768"/>
      <c r="DK123" s="769"/>
      <c r="DL123" s="770" t="s">
        <v>112</v>
      </c>
      <c r="DM123" s="768"/>
      <c r="DN123" s="768"/>
      <c r="DO123" s="768"/>
      <c r="DP123" s="769"/>
      <c r="DQ123" s="770" t="s">
        <v>112</v>
      </c>
      <c r="DR123" s="768"/>
      <c r="DS123" s="768"/>
      <c r="DT123" s="768"/>
      <c r="DU123" s="769"/>
      <c r="DV123" s="815" t="s">
        <v>112</v>
      </c>
      <c r="DW123" s="816"/>
      <c r="DX123" s="816"/>
      <c r="DY123" s="816"/>
      <c r="DZ123" s="817"/>
    </row>
    <row r="124" spans="1:130" s="199" customFormat="1" ht="26.25" customHeight="1" thickBot="1">
      <c r="A124" s="808"/>
      <c r="B124" s="809"/>
      <c r="C124" s="812" t="s">
        <v>443</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112</v>
      </c>
      <c r="AB124" s="768"/>
      <c r="AC124" s="768"/>
      <c r="AD124" s="768"/>
      <c r="AE124" s="769"/>
      <c r="AF124" s="770" t="s">
        <v>112</v>
      </c>
      <c r="AG124" s="768"/>
      <c r="AH124" s="768"/>
      <c r="AI124" s="768"/>
      <c r="AJ124" s="769"/>
      <c r="AK124" s="770" t="s">
        <v>112</v>
      </c>
      <c r="AL124" s="768"/>
      <c r="AM124" s="768"/>
      <c r="AN124" s="768"/>
      <c r="AO124" s="769"/>
      <c r="AP124" s="815" t="s">
        <v>112</v>
      </c>
      <c r="AQ124" s="816"/>
      <c r="AR124" s="816"/>
      <c r="AS124" s="816"/>
      <c r="AT124" s="817"/>
      <c r="AU124" s="818" t="s">
        <v>456</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101.9</v>
      </c>
      <c r="BR124" s="822"/>
      <c r="BS124" s="822"/>
      <c r="BT124" s="822"/>
      <c r="BU124" s="822"/>
      <c r="BV124" s="822">
        <v>91.5</v>
      </c>
      <c r="BW124" s="822"/>
      <c r="BX124" s="822"/>
      <c r="BY124" s="822"/>
      <c r="BZ124" s="822"/>
      <c r="CA124" s="822">
        <v>87.2</v>
      </c>
      <c r="CB124" s="822"/>
      <c r="CC124" s="822"/>
      <c r="CD124" s="822"/>
      <c r="CE124" s="822"/>
      <c r="CF124" s="712"/>
      <c r="CG124" s="713"/>
      <c r="CH124" s="713"/>
      <c r="CI124" s="713"/>
      <c r="CJ124" s="853"/>
      <c r="CK124" s="861"/>
      <c r="CL124" s="861"/>
      <c r="CM124" s="861"/>
      <c r="CN124" s="861"/>
      <c r="CO124" s="862"/>
      <c r="CP124" s="826" t="s">
        <v>457</v>
      </c>
      <c r="CQ124" s="827"/>
      <c r="CR124" s="827"/>
      <c r="CS124" s="827"/>
      <c r="CT124" s="827"/>
      <c r="CU124" s="827"/>
      <c r="CV124" s="827"/>
      <c r="CW124" s="827"/>
      <c r="CX124" s="827"/>
      <c r="CY124" s="827"/>
      <c r="CZ124" s="827"/>
      <c r="DA124" s="827"/>
      <c r="DB124" s="827"/>
      <c r="DC124" s="827"/>
      <c r="DD124" s="827"/>
      <c r="DE124" s="827"/>
      <c r="DF124" s="828"/>
      <c r="DG124" s="750" t="s">
        <v>112</v>
      </c>
      <c r="DH124" s="751"/>
      <c r="DI124" s="751"/>
      <c r="DJ124" s="751"/>
      <c r="DK124" s="752"/>
      <c r="DL124" s="753" t="s">
        <v>112</v>
      </c>
      <c r="DM124" s="751"/>
      <c r="DN124" s="751"/>
      <c r="DO124" s="751"/>
      <c r="DP124" s="752"/>
      <c r="DQ124" s="753" t="s">
        <v>112</v>
      </c>
      <c r="DR124" s="751"/>
      <c r="DS124" s="751"/>
      <c r="DT124" s="751"/>
      <c r="DU124" s="752"/>
      <c r="DV124" s="839" t="s">
        <v>112</v>
      </c>
      <c r="DW124" s="840"/>
      <c r="DX124" s="840"/>
      <c r="DY124" s="840"/>
      <c r="DZ124" s="841"/>
    </row>
    <row r="125" spans="1:130" s="199" customFormat="1" ht="26.25" customHeight="1">
      <c r="A125" s="808"/>
      <c r="B125" s="809"/>
      <c r="C125" s="812" t="s">
        <v>445</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112</v>
      </c>
      <c r="AB125" s="768"/>
      <c r="AC125" s="768"/>
      <c r="AD125" s="768"/>
      <c r="AE125" s="769"/>
      <c r="AF125" s="770" t="s">
        <v>112</v>
      </c>
      <c r="AG125" s="768"/>
      <c r="AH125" s="768"/>
      <c r="AI125" s="768"/>
      <c r="AJ125" s="769"/>
      <c r="AK125" s="770" t="s">
        <v>112</v>
      </c>
      <c r="AL125" s="768"/>
      <c r="AM125" s="768"/>
      <c r="AN125" s="768"/>
      <c r="AO125" s="769"/>
      <c r="AP125" s="815" t="s">
        <v>112</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458</v>
      </c>
      <c r="CL125" s="843"/>
      <c r="CM125" s="843"/>
      <c r="CN125" s="843"/>
      <c r="CO125" s="844"/>
      <c r="CP125" s="851" t="s">
        <v>459</v>
      </c>
      <c r="CQ125" s="796"/>
      <c r="CR125" s="796"/>
      <c r="CS125" s="796"/>
      <c r="CT125" s="796"/>
      <c r="CU125" s="796"/>
      <c r="CV125" s="796"/>
      <c r="CW125" s="796"/>
      <c r="CX125" s="796"/>
      <c r="CY125" s="796"/>
      <c r="CZ125" s="796"/>
      <c r="DA125" s="796"/>
      <c r="DB125" s="796"/>
      <c r="DC125" s="796"/>
      <c r="DD125" s="796"/>
      <c r="DE125" s="796"/>
      <c r="DF125" s="797"/>
      <c r="DG125" s="852" t="s">
        <v>112</v>
      </c>
      <c r="DH125" s="833"/>
      <c r="DI125" s="833"/>
      <c r="DJ125" s="833"/>
      <c r="DK125" s="833"/>
      <c r="DL125" s="833" t="s">
        <v>112</v>
      </c>
      <c r="DM125" s="833"/>
      <c r="DN125" s="833"/>
      <c r="DO125" s="833"/>
      <c r="DP125" s="833"/>
      <c r="DQ125" s="833" t="s">
        <v>112</v>
      </c>
      <c r="DR125" s="833"/>
      <c r="DS125" s="833"/>
      <c r="DT125" s="833"/>
      <c r="DU125" s="833"/>
      <c r="DV125" s="834" t="s">
        <v>112</v>
      </c>
      <c r="DW125" s="834"/>
      <c r="DX125" s="834"/>
      <c r="DY125" s="834"/>
      <c r="DZ125" s="835"/>
    </row>
    <row r="126" spans="1:130" s="199" customFormat="1" ht="26.25" customHeight="1" thickBot="1">
      <c r="A126" s="808"/>
      <c r="B126" s="809"/>
      <c r="C126" s="812" t="s">
        <v>447</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112</v>
      </c>
      <c r="AB126" s="768"/>
      <c r="AC126" s="768"/>
      <c r="AD126" s="768"/>
      <c r="AE126" s="769"/>
      <c r="AF126" s="770" t="s">
        <v>112</v>
      </c>
      <c r="AG126" s="768"/>
      <c r="AH126" s="768"/>
      <c r="AI126" s="768"/>
      <c r="AJ126" s="769"/>
      <c r="AK126" s="770" t="s">
        <v>112</v>
      </c>
      <c r="AL126" s="768"/>
      <c r="AM126" s="768"/>
      <c r="AN126" s="768"/>
      <c r="AO126" s="769"/>
      <c r="AP126" s="815" t="s">
        <v>112</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460</v>
      </c>
      <c r="CQ126" s="738"/>
      <c r="CR126" s="738"/>
      <c r="CS126" s="738"/>
      <c r="CT126" s="738"/>
      <c r="CU126" s="738"/>
      <c r="CV126" s="738"/>
      <c r="CW126" s="738"/>
      <c r="CX126" s="738"/>
      <c r="CY126" s="738"/>
      <c r="CZ126" s="738"/>
      <c r="DA126" s="738"/>
      <c r="DB126" s="738"/>
      <c r="DC126" s="738"/>
      <c r="DD126" s="738"/>
      <c r="DE126" s="738"/>
      <c r="DF126" s="739"/>
      <c r="DG126" s="804" t="s">
        <v>112</v>
      </c>
      <c r="DH126" s="805"/>
      <c r="DI126" s="805"/>
      <c r="DJ126" s="805"/>
      <c r="DK126" s="805"/>
      <c r="DL126" s="805" t="s">
        <v>112</v>
      </c>
      <c r="DM126" s="805"/>
      <c r="DN126" s="805"/>
      <c r="DO126" s="805"/>
      <c r="DP126" s="805"/>
      <c r="DQ126" s="805" t="s">
        <v>112</v>
      </c>
      <c r="DR126" s="805"/>
      <c r="DS126" s="805"/>
      <c r="DT126" s="805"/>
      <c r="DU126" s="805"/>
      <c r="DV126" s="782" t="s">
        <v>112</v>
      </c>
      <c r="DW126" s="782"/>
      <c r="DX126" s="782"/>
      <c r="DY126" s="782"/>
      <c r="DZ126" s="783"/>
    </row>
    <row r="127" spans="1:130" s="199" customFormat="1" ht="26.25" customHeight="1">
      <c r="A127" s="810"/>
      <c r="B127" s="811"/>
      <c r="C127" s="829" t="s">
        <v>461</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t="s">
        <v>112</v>
      </c>
      <c r="AB127" s="768"/>
      <c r="AC127" s="768"/>
      <c r="AD127" s="768"/>
      <c r="AE127" s="769"/>
      <c r="AF127" s="770" t="s">
        <v>112</v>
      </c>
      <c r="AG127" s="768"/>
      <c r="AH127" s="768"/>
      <c r="AI127" s="768"/>
      <c r="AJ127" s="769"/>
      <c r="AK127" s="770" t="s">
        <v>112</v>
      </c>
      <c r="AL127" s="768"/>
      <c r="AM127" s="768"/>
      <c r="AN127" s="768"/>
      <c r="AO127" s="769"/>
      <c r="AP127" s="815" t="s">
        <v>112</v>
      </c>
      <c r="AQ127" s="816"/>
      <c r="AR127" s="816"/>
      <c r="AS127" s="816"/>
      <c r="AT127" s="817"/>
      <c r="AU127" s="235"/>
      <c r="AV127" s="235"/>
      <c r="AW127" s="235"/>
      <c r="AX127" s="832" t="s">
        <v>462</v>
      </c>
      <c r="AY127" s="800"/>
      <c r="AZ127" s="800"/>
      <c r="BA127" s="800"/>
      <c r="BB127" s="800"/>
      <c r="BC127" s="800"/>
      <c r="BD127" s="800"/>
      <c r="BE127" s="801"/>
      <c r="BF127" s="799" t="s">
        <v>463</v>
      </c>
      <c r="BG127" s="800"/>
      <c r="BH127" s="800"/>
      <c r="BI127" s="800"/>
      <c r="BJ127" s="800"/>
      <c r="BK127" s="800"/>
      <c r="BL127" s="801"/>
      <c r="BM127" s="799" t="s">
        <v>464</v>
      </c>
      <c r="BN127" s="800"/>
      <c r="BO127" s="800"/>
      <c r="BP127" s="800"/>
      <c r="BQ127" s="800"/>
      <c r="BR127" s="800"/>
      <c r="BS127" s="801"/>
      <c r="BT127" s="799" t="s">
        <v>465</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466</v>
      </c>
      <c r="CQ127" s="738"/>
      <c r="CR127" s="738"/>
      <c r="CS127" s="738"/>
      <c r="CT127" s="738"/>
      <c r="CU127" s="738"/>
      <c r="CV127" s="738"/>
      <c r="CW127" s="738"/>
      <c r="CX127" s="738"/>
      <c r="CY127" s="738"/>
      <c r="CZ127" s="738"/>
      <c r="DA127" s="738"/>
      <c r="DB127" s="738"/>
      <c r="DC127" s="738"/>
      <c r="DD127" s="738"/>
      <c r="DE127" s="738"/>
      <c r="DF127" s="739"/>
      <c r="DG127" s="804" t="s">
        <v>112</v>
      </c>
      <c r="DH127" s="805"/>
      <c r="DI127" s="805"/>
      <c r="DJ127" s="805"/>
      <c r="DK127" s="805"/>
      <c r="DL127" s="805" t="s">
        <v>112</v>
      </c>
      <c r="DM127" s="805"/>
      <c r="DN127" s="805"/>
      <c r="DO127" s="805"/>
      <c r="DP127" s="805"/>
      <c r="DQ127" s="805" t="s">
        <v>112</v>
      </c>
      <c r="DR127" s="805"/>
      <c r="DS127" s="805"/>
      <c r="DT127" s="805"/>
      <c r="DU127" s="805"/>
      <c r="DV127" s="782" t="s">
        <v>112</v>
      </c>
      <c r="DW127" s="782"/>
      <c r="DX127" s="782"/>
      <c r="DY127" s="782"/>
      <c r="DZ127" s="783"/>
    </row>
    <row r="128" spans="1:130" s="199" customFormat="1" ht="26.25" customHeight="1" thickBot="1">
      <c r="A128" s="784" t="s">
        <v>467</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468</v>
      </c>
      <c r="X128" s="786"/>
      <c r="Y128" s="786"/>
      <c r="Z128" s="787"/>
      <c r="AA128" s="788">
        <v>62469</v>
      </c>
      <c r="AB128" s="789"/>
      <c r="AC128" s="789"/>
      <c r="AD128" s="789"/>
      <c r="AE128" s="790"/>
      <c r="AF128" s="791">
        <v>57213</v>
      </c>
      <c r="AG128" s="789"/>
      <c r="AH128" s="789"/>
      <c r="AI128" s="789"/>
      <c r="AJ128" s="790"/>
      <c r="AK128" s="791">
        <v>49964</v>
      </c>
      <c r="AL128" s="789"/>
      <c r="AM128" s="789"/>
      <c r="AN128" s="789"/>
      <c r="AO128" s="790"/>
      <c r="AP128" s="792"/>
      <c r="AQ128" s="793"/>
      <c r="AR128" s="793"/>
      <c r="AS128" s="793"/>
      <c r="AT128" s="794"/>
      <c r="AU128" s="235"/>
      <c r="AV128" s="235"/>
      <c r="AW128" s="235"/>
      <c r="AX128" s="795" t="s">
        <v>469</v>
      </c>
      <c r="AY128" s="796"/>
      <c r="AZ128" s="796"/>
      <c r="BA128" s="796"/>
      <c r="BB128" s="796"/>
      <c r="BC128" s="796"/>
      <c r="BD128" s="796"/>
      <c r="BE128" s="797"/>
      <c r="BF128" s="774" t="s">
        <v>112</v>
      </c>
      <c r="BG128" s="775"/>
      <c r="BH128" s="775"/>
      <c r="BI128" s="775"/>
      <c r="BJ128" s="775"/>
      <c r="BK128" s="775"/>
      <c r="BL128" s="798"/>
      <c r="BM128" s="774">
        <v>13.43</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470</v>
      </c>
      <c r="CQ128" s="716"/>
      <c r="CR128" s="716"/>
      <c r="CS128" s="716"/>
      <c r="CT128" s="716"/>
      <c r="CU128" s="716"/>
      <c r="CV128" s="716"/>
      <c r="CW128" s="716"/>
      <c r="CX128" s="716"/>
      <c r="CY128" s="716"/>
      <c r="CZ128" s="716"/>
      <c r="DA128" s="716"/>
      <c r="DB128" s="716"/>
      <c r="DC128" s="716"/>
      <c r="DD128" s="716"/>
      <c r="DE128" s="716"/>
      <c r="DF128" s="717"/>
      <c r="DG128" s="778" t="s">
        <v>112</v>
      </c>
      <c r="DH128" s="779"/>
      <c r="DI128" s="779"/>
      <c r="DJ128" s="779"/>
      <c r="DK128" s="779"/>
      <c r="DL128" s="779" t="s">
        <v>112</v>
      </c>
      <c r="DM128" s="779"/>
      <c r="DN128" s="779"/>
      <c r="DO128" s="779"/>
      <c r="DP128" s="779"/>
      <c r="DQ128" s="779" t="s">
        <v>112</v>
      </c>
      <c r="DR128" s="779"/>
      <c r="DS128" s="779"/>
      <c r="DT128" s="779"/>
      <c r="DU128" s="779"/>
      <c r="DV128" s="780" t="s">
        <v>112</v>
      </c>
      <c r="DW128" s="780"/>
      <c r="DX128" s="780"/>
      <c r="DY128" s="780"/>
      <c r="DZ128" s="781"/>
    </row>
    <row r="129" spans="1:131" s="199" customFormat="1" ht="26.25" customHeight="1">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471</v>
      </c>
      <c r="X129" s="765"/>
      <c r="Y129" s="765"/>
      <c r="Z129" s="766"/>
      <c r="AA129" s="767">
        <v>9204802</v>
      </c>
      <c r="AB129" s="768"/>
      <c r="AC129" s="768"/>
      <c r="AD129" s="768"/>
      <c r="AE129" s="769"/>
      <c r="AF129" s="770">
        <v>9445238</v>
      </c>
      <c r="AG129" s="768"/>
      <c r="AH129" s="768"/>
      <c r="AI129" s="768"/>
      <c r="AJ129" s="769"/>
      <c r="AK129" s="770">
        <v>9438486</v>
      </c>
      <c r="AL129" s="768"/>
      <c r="AM129" s="768"/>
      <c r="AN129" s="768"/>
      <c r="AO129" s="769"/>
      <c r="AP129" s="771"/>
      <c r="AQ129" s="772"/>
      <c r="AR129" s="772"/>
      <c r="AS129" s="772"/>
      <c r="AT129" s="773"/>
      <c r="AU129" s="237"/>
      <c r="AV129" s="237"/>
      <c r="AW129" s="237"/>
      <c r="AX129" s="737" t="s">
        <v>472</v>
      </c>
      <c r="AY129" s="738"/>
      <c r="AZ129" s="738"/>
      <c r="BA129" s="738"/>
      <c r="BB129" s="738"/>
      <c r="BC129" s="738"/>
      <c r="BD129" s="738"/>
      <c r="BE129" s="739"/>
      <c r="BF129" s="757" t="s">
        <v>112</v>
      </c>
      <c r="BG129" s="758"/>
      <c r="BH129" s="758"/>
      <c r="BI129" s="758"/>
      <c r="BJ129" s="758"/>
      <c r="BK129" s="758"/>
      <c r="BL129" s="759"/>
      <c r="BM129" s="757">
        <v>18.43</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62" t="s">
        <v>473</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474</v>
      </c>
      <c r="X130" s="765"/>
      <c r="Y130" s="765"/>
      <c r="Z130" s="766"/>
      <c r="AA130" s="767">
        <v>1616997</v>
      </c>
      <c r="AB130" s="768"/>
      <c r="AC130" s="768"/>
      <c r="AD130" s="768"/>
      <c r="AE130" s="769"/>
      <c r="AF130" s="770">
        <v>1665876</v>
      </c>
      <c r="AG130" s="768"/>
      <c r="AH130" s="768"/>
      <c r="AI130" s="768"/>
      <c r="AJ130" s="769"/>
      <c r="AK130" s="770">
        <v>1928889</v>
      </c>
      <c r="AL130" s="768"/>
      <c r="AM130" s="768"/>
      <c r="AN130" s="768"/>
      <c r="AO130" s="769"/>
      <c r="AP130" s="771"/>
      <c r="AQ130" s="772"/>
      <c r="AR130" s="772"/>
      <c r="AS130" s="772"/>
      <c r="AT130" s="773"/>
      <c r="AU130" s="237"/>
      <c r="AV130" s="237"/>
      <c r="AW130" s="237"/>
      <c r="AX130" s="737" t="s">
        <v>475</v>
      </c>
      <c r="AY130" s="738"/>
      <c r="AZ130" s="738"/>
      <c r="BA130" s="738"/>
      <c r="BB130" s="738"/>
      <c r="BC130" s="738"/>
      <c r="BD130" s="738"/>
      <c r="BE130" s="739"/>
      <c r="BF130" s="740">
        <v>15.9</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476</v>
      </c>
      <c r="X131" s="748"/>
      <c r="Y131" s="748"/>
      <c r="Z131" s="749"/>
      <c r="AA131" s="750">
        <v>7587805</v>
      </c>
      <c r="AB131" s="751"/>
      <c r="AC131" s="751"/>
      <c r="AD131" s="751"/>
      <c r="AE131" s="752"/>
      <c r="AF131" s="753">
        <v>7779362</v>
      </c>
      <c r="AG131" s="751"/>
      <c r="AH131" s="751"/>
      <c r="AI131" s="751"/>
      <c r="AJ131" s="752"/>
      <c r="AK131" s="753">
        <v>7509597</v>
      </c>
      <c r="AL131" s="751"/>
      <c r="AM131" s="751"/>
      <c r="AN131" s="751"/>
      <c r="AO131" s="752"/>
      <c r="AP131" s="754"/>
      <c r="AQ131" s="755"/>
      <c r="AR131" s="755"/>
      <c r="AS131" s="755"/>
      <c r="AT131" s="756"/>
      <c r="AU131" s="237"/>
      <c r="AV131" s="237"/>
      <c r="AW131" s="237"/>
      <c r="AX131" s="715" t="s">
        <v>477</v>
      </c>
      <c r="AY131" s="716"/>
      <c r="AZ131" s="716"/>
      <c r="BA131" s="716"/>
      <c r="BB131" s="716"/>
      <c r="BC131" s="716"/>
      <c r="BD131" s="716"/>
      <c r="BE131" s="717"/>
      <c r="BF131" s="718">
        <v>87.2</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24" t="s">
        <v>478</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479</v>
      </c>
      <c r="W132" s="728"/>
      <c r="X132" s="728"/>
      <c r="Y132" s="728"/>
      <c r="Z132" s="729"/>
      <c r="AA132" s="730">
        <v>15.25337038</v>
      </c>
      <c r="AB132" s="731"/>
      <c r="AC132" s="731"/>
      <c r="AD132" s="731"/>
      <c r="AE132" s="732"/>
      <c r="AF132" s="733">
        <v>15.45478922</v>
      </c>
      <c r="AG132" s="731"/>
      <c r="AH132" s="731"/>
      <c r="AI132" s="731"/>
      <c r="AJ132" s="732"/>
      <c r="AK132" s="733">
        <v>17.06200746</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480</v>
      </c>
      <c r="W133" s="707"/>
      <c r="X133" s="707"/>
      <c r="Y133" s="707"/>
      <c r="Z133" s="708"/>
      <c r="AA133" s="709">
        <v>14.4</v>
      </c>
      <c r="AB133" s="710"/>
      <c r="AC133" s="710"/>
      <c r="AD133" s="710"/>
      <c r="AE133" s="711"/>
      <c r="AF133" s="709">
        <v>15.2</v>
      </c>
      <c r="AG133" s="710"/>
      <c r="AH133" s="710"/>
      <c r="AI133" s="710"/>
      <c r="AJ133" s="711"/>
      <c r="AK133" s="709">
        <v>15.9</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481</v>
      </c>
      <c r="B5" s="248"/>
      <c r="C5" s="248"/>
      <c r="D5" s="248"/>
      <c r="E5" s="248"/>
      <c r="F5" s="248"/>
      <c r="G5" s="248"/>
      <c r="H5" s="248"/>
      <c r="I5" s="248"/>
      <c r="J5" s="248"/>
      <c r="K5" s="248"/>
      <c r="L5" s="248"/>
      <c r="M5" s="248"/>
      <c r="N5" s="248"/>
      <c r="O5" s="249"/>
    </row>
    <row r="6" spans="1:16">
      <c r="A6" s="250"/>
      <c r="B6" s="246"/>
      <c r="C6" s="246"/>
      <c r="D6" s="246"/>
      <c r="E6" s="246"/>
      <c r="F6" s="246"/>
      <c r="G6" s="251" t="s">
        <v>482</v>
      </c>
      <c r="H6" s="251"/>
      <c r="I6" s="251"/>
      <c r="J6" s="251"/>
      <c r="K6" s="246"/>
      <c r="L6" s="246"/>
      <c r="M6" s="246"/>
      <c r="N6" s="246"/>
    </row>
    <row r="7" spans="1:16">
      <c r="A7" s="250"/>
      <c r="B7" s="246"/>
      <c r="C7" s="246"/>
      <c r="D7" s="246"/>
      <c r="E7" s="246"/>
      <c r="F7" s="246"/>
      <c r="G7" s="253"/>
      <c r="H7" s="254"/>
      <c r="I7" s="254"/>
      <c r="J7" s="255"/>
      <c r="K7" s="1124" t="s">
        <v>483</v>
      </c>
      <c r="L7" s="256"/>
      <c r="M7" s="257" t="s">
        <v>484</v>
      </c>
      <c r="N7" s="258"/>
    </row>
    <row r="8" spans="1:16">
      <c r="A8" s="250"/>
      <c r="B8" s="246"/>
      <c r="C8" s="246"/>
      <c r="D8" s="246"/>
      <c r="E8" s="246"/>
      <c r="F8" s="246"/>
      <c r="G8" s="259"/>
      <c r="H8" s="260"/>
      <c r="I8" s="260"/>
      <c r="J8" s="261"/>
      <c r="K8" s="1125"/>
      <c r="L8" s="262" t="s">
        <v>485</v>
      </c>
      <c r="M8" s="263" t="s">
        <v>486</v>
      </c>
      <c r="N8" s="264" t="s">
        <v>487</v>
      </c>
    </row>
    <row r="9" spans="1:16">
      <c r="A9" s="250"/>
      <c r="B9" s="246"/>
      <c r="C9" s="246"/>
      <c r="D9" s="246"/>
      <c r="E9" s="246"/>
      <c r="F9" s="246"/>
      <c r="G9" s="1138" t="s">
        <v>488</v>
      </c>
      <c r="H9" s="1139"/>
      <c r="I9" s="1139"/>
      <c r="J9" s="1140"/>
      <c r="K9" s="265">
        <v>2495269</v>
      </c>
      <c r="L9" s="266">
        <v>83566</v>
      </c>
      <c r="M9" s="267">
        <v>82785</v>
      </c>
      <c r="N9" s="268">
        <v>0.9</v>
      </c>
    </row>
    <row r="10" spans="1:16">
      <c r="A10" s="250"/>
      <c r="B10" s="246"/>
      <c r="C10" s="246"/>
      <c r="D10" s="246"/>
      <c r="E10" s="246"/>
      <c r="F10" s="246"/>
      <c r="G10" s="1138" t="s">
        <v>489</v>
      </c>
      <c r="H10" s="1139"/>
      <c r="I10" s="1139"/>
      <c r="J10" s="1140"/>
      <c r="K10" s="269">
        <v>400372</v>
      </c>
      <c r="L10" s="270">
        <v>13408</v>
      </c>
      <c r="M10" s="271">
        <v>6632</v>
      </c>
      <c r="N10" s="272">
        <v>102.2</v>
      </c>
    </row>
    <row r="11" spans="1:16" ht="13.5" customHeight="1">
      <c r="A11" s="250"/>
      <c r="B11" s="246"/>
      <c r="C11" s="246"/>
      <c r="D11" s="246"/>
      <c r="E11" s="246"/>
      <c r="F11" s="246"/>
      <c r="G11" s="1138" t="s">
        <v>490</v>
      </c>
      <c r="H11" s="1139"/>
      <c r="I11" s="1139"/>
      <c r="J11" s="1140"/>
      <c r="K11" s="269">
        <v>49906</v>
      </c>
      <c r="L11" s="270">
        <v>1671</v>
      </c>
      <c r="M11" s="271">
        <v>9575</v>
      </c>
      <c r="N11" s="272">
        <v>-82.5</v>
      </c>
    </row>
    <row r="12" spans="1:16" ht="13.5" customHeight="1">
      <c r="A12" s="250"/>
      <c r="B12" s="246"/>
      <c r="C12" s="246"/>
      <c r="D12" s="246"/>
      <c r="E12" s="246"/>
      <c r="F12" s="246"/>
      <c r="G12" s="1138" t="s">
        <v>491</v>
      </c>
      <c r="H12" s="1139"/>
      <c r="I12" s="1139"/>
      <c r="J12" s="1140"/>
      <c r="K12" s="269" t="s">
        <v>492</v>
      </c>
      <c r="L12" s="270" t="s">
        <v>492</v>
      </c>
      <c r="M12" s="271">
        <v>961</v>
      </c>
      <c r="N12" s="272" t="s">
        <v>492</v>
      </c>
    </row>
    <row r="13" spans="1:16" ht="13.5" customHeight="1">
      <c r="A13" s="250"/>
      <c r="B13" s="246"/>
      <c r="C13" s="246"/>
      <c r="D13" s="246"/>
      <c r="E13" s="246"/>
      <c r="F13" s="246"/>
      <c r="G13" s="1138" t="s">
        <v>493</v>
      </c>
      <c r="H13" s="1139"/>
      <c r="I13" s="1139"/>
      <c r="J13" s="1140"/>
      <c r="K13" s="269" t="s">
        <v>492</v>
      </c>
      <c r="L13" s="270" t="s">
        <v>492</v>
      </c>
      <c r="M13" s="271" t="s">
        <v>492</v>
      </c>
      <c r="N13" s="272" t="s">
        <v>492</v>
      </c>
    </row>
    <row r="14" spans="1:16" ht="13.5" customHeight="1">
      <c r="A14" s="250"/>
      <c r="B14" s="246"/>
      <c r="C14" s="246"/>
      <c r="D14" s="246"/>
      <c r="E14" s="246"/>
      <c r="F14" s="246"/>
      <c r="G14" s="1138" t="s">
        <v>494</v>
      </c>
      <c r="H14" s="1139"/>
      <c r="I14" s="1139"/>
      <c r="J14" s="1140"/>
      <c r="K14" s="269">
        <v>98118</v>
      </c>
      <c r="L14" s="270">
        <v>3286</v>
      </c>
      <c r="M14" s="271">
        <v>3403</v>
      </c>
      <c r="N14" s="272">
        <v>-3.4</v>
      </c>
    </row>
    <row r="15" spans="1:16" ht="13.5" customHeight="1">
      <c r="A15" s="250"/>
      <c r="B15" s="246"/>
      <c r="C15" s="246"/>
      <c r="D15" s="246"/>
      <c r="E15" s="246"/>
      <c r="F15" s="246"/>
      <c r="G15" s="1138" t="s">
        <v>495</v>
      </c>
      <c r="H15" s="1139"/>
      <c r="I15" s="1139"/>
      <c r="J15" s="1140"/>
      <c r="K15" s="269">
        <v>133969</v>
      </c>
      <c r="L15" s="270">
        <v>4487</v>
      </c>
      <c r="M15" s="271">
        <v>1693</v>
      </c>
      <c r="N15" s="272">
        <v>165</v>
      </c>
    </row>
    <row r="16" spans="1:16">
      <c r="A16" s="250"/>
      <c r="B16" s="246"/>
      <c r="C16" s="246"/>
      <c r="D16" s="246"/>
      <c r="E16" s="246"/>
      <c r="F16" s="246"/>
      <c r="G16" s="1141" t="s">
        <v>496</v>
      </c>
      <c r="H16" s="1142"/>
      <c r="I16" s="1142"/>
      <c r="J16" s="1143"/>
      <c r="K16" s="270">
        <v>-274773</v>
      </c>
      <c r="L16" s="270">
        <v>-9202</v>
      </c>
      <c r="M16" s="271">
        <v>-7791</v>
      </c>
      <c r="N16" s="272">
        <v>18.100000000000001</v>
      </c>
    </row>
    <row r="17" spans="1:16">
      <c r="A17" s="250"/>
      <c r="B17" s="246"/>
      <c r="C17" s="246"/>
      <c r="D17" s="246"/>
      <c r="E17" s="246"/>
      <c r="F17" s="246"/>
      <c r="G17" s="1141" t="s">
        <v>169</v>
      </c>
      <c r="H17" s="1142"/>
      <c r="I17" s="1142"/>
      <c r="J17" s="1143"/>
      <c r="K17" s="270">
        <v>2902861</v>
      </c>
      <c r="L17" s="270">
        <v>97216</v>
      </c>
      <c r="M17" s="271">
        <v>97258</v>
      </c>
      <c r="N17" s="272">
        <v>0</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497</v>
      </c>
      <c r="H19" s="246"/>
      <c r="I19" s="246"/>
      <c r="J19" s="246"/>
      <c r="K19" s="246"/>
      <c r="L19" s="246"/>
      <c r="M19" s="246"/>
      <c r="N19" s="246"/>
    </row>
    <row r="20" spans="1:16">
      <c r="A20" s="250"/>
      <c r="B20" s="246"/>
      <c r="C20" s="246"/>
      <c r="D20" s="246"/>
      <c r="E20" s="246"/>
      <c r="F20" s="246"/>
      <c r="G20" s="274"/>
      <c r="H20" s="275"/>
      <c r="I20" s="275"/>
      <c r="J20" s="276"/>
      <c r="K20" s="277" t="s">
        <v>498</v>
      </c>
      <c r="L20" s="278" t="s">
        <v>499</v>
      </c>
      <c r="M20" s="279" t="s">
        <v>500</v>
      </c>
      <c r="N20" s="280"/>
    </row>
    <row r="21" spans="1:16" s="286" customFormat="1">
      <c r="A21" s="281"/>
      <c r="B21" s="251"/>
      <c r="C21" s="251"/>
      <c r="D21" s="251"/>
      <c r="E21" s="251"/>
      <c r="F21" s="251"/>
      <c r="G21" s="1135" t="s">
        <v>501</v>
      </c>
      <c r="H21" s="1136"/>
      <c r="I21" s="1136"/>
      <c r="J21" s="1137"/>
      <c r="K21" s="282">
        <v>10.050000000000001</v>
      </c>
      <c r="L21" s="283">
        <v>9.18</v>
      </c>
      <c r="M21" s="284">
        <v>0.87</v>
      </c>
      <c r="N21" s="251"/>
      <c r="O21" s="285"/>
      <c r="P21" s="281"/>
    </row>
    <row r="22" spans="1:16" s="286" customFormat="1">
      <c r="A22" s="281"/>
      <c r="B22" s="251"/>
      <c r="C22" s="251"/>
      <c r="D22" s="251"/>
      <c r="E22" s="251"/>
      <c r="F22" s="251"/>
      <c r="G22" s="1135" t="s">
        <v>502</v>
      </c>
      <c r="H22" s="1136"/>
      <c r="I22" s="1136"/>
      <c r="J22" s="1137"/>
      <c r="K22" s="287">
        <v>96.8</v>
      </c>
      <c r="L22" s="288">
        <v>97.2</v>
      </c>
      <c r="M22" s="289">
        <v>-0.4</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503</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504</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505</v>
      </c>
      <c r="H29" s="251"/>
      <c r="I29" s="251"/>
      <c r="J29" s="251"/>
      <c r="K29" s="246"/>
      <c r="L29" s="246"/>
      <c r="M29" s="246"/>
      <c r="N29" s="246"/>
      <c r="O29" s="295"/>
    </row>
    <row r="30" spans="1:16">
      <c r="A30" s="250"/>
      <c r="B30" s="246"/>
      <c r="C30" s="246"/>
      <c r="D30" s="246"/>
      <c r="E30" s="246"/>
      <c r="F30" s="246"/>
      <c r="G30" s="253"/>
      <c r="H30" s="254"/>
      <c r="I30" s="254"/>
      <c r="J30" s="255"/>
      <c r="K30" s="1124" t="s">
        <v>483</v>
      </c>
      <c r="L30" s="256"/>
      <c r="M30" s="257" t="s">
        <v>484</v>
      </c>
      <c r="N30" s="258"/>
    </row>
    <row r="31" spans="1:16">
      <c r="A31" s="250"/>
      <c r="B31" s="246"/>
      <c r="C31" s="246"/>
      <c r="D31" s="246"/>
      <c r="E31" s="246"/>
      <c r="F31" s="246"/>
      <c r="G31" s="259"/>
      <c r="H31" s="260"/>
      <c r="I31" s="260"/>
      <c r="J31" s="261"/>
      <c r="K31" s="1125"/>
      <c r="L31" s="262" t="s">
        <v>485</v>
      </c>
      <c r="M31" s="263" t="s">
        <v>486</v>
      </c>
      <c r="N31" s="264" t="s">
        <v>487</v>
      </c>
    </row>
    <row r="32" spans="1:16" ht="27" customHeight="1">
      <c r="A32" s="250"/>
      <c r="B32" s="246"/>
      <c r="C32" s="246"/>
      <c r="D32" s="246"/>
      <c r="E32" s="246"/>
      <c r="F32" s="246"/>
      <c r="G32" s="1126" t="s">
        <v>506</v>
      </c>
      <c r="H32" s="1127"/>
      <c r="I32" s="1127"/>
      <c r="J32" s="1128"/>
      <c r="K32" s="296">
        <v>2724654</v>
      </c>
      <c r="L32" s="296">
        <v>91248</v>
      </c>
      <c r="M32" s="297">
        <v>59261</v>
      </c>
      <c r="N32" s="298">
        <v>54</v>
      </c>
    </row>
    <row r="33" spans="1:16" ht="13.5" customHeight="1">
      <c r="A33" s="250"/>
      <c r="B33" s="246"/>
      <c r="C33" s="246"/>
      <c r="D33" s="246"/>
      <c r="E33" s="246"/>
      <c r="F33" s="246"/>
      <c r="G33" s="1126" t="s">
        <v>507</v>
      </c>
      <c r="H33" s="1127"/>
      <c r="I33" s="1127"/>
      <c r="J33" s="1128"/>
      <c r="K33" s="296" t="s">
        <v>492</v>
      </c>
      <c r="L33" s="296" t="s">
        <v>492</v>
      </c>
      <c r="M33" s="297" t="s">
        <v>492</v>
      </c>
      <c r="N33" s="298" t="s">
        <v>492</v>
      </c>
    </row>
    <row r="34" spans="1:16" ht="27" customHeight="1">
      <c r="A34" s="250"/>
      <c r="B34" s="246"/>
      <c r="C34" s="246"/>
      <c r="D34" s="246"/>
      <c r="E34" s="246"/>
      <c r="F34" s="246"/>
      <c r="G34" s="1126" t="s">
        <v>508</v>
      </c>
      <c r="H34" s="1127"/>
      <c r="I34" s="1127"/>
      <c r="J34" s="1128"/>
      <c r="K34" s="296" t="s">
        <v>492</v>
      </c>
      <c r="L34" s="296" t="s">
        <v>492</v>
      </c>
      <c r="M34" s="297">
        <v>53</v>
      </c>
      <c r="N34" s="298" t="s">
        <v>492</v>
      </c>
    </row>
    <row r="35" spans="1:16" ht="27" customHeight="1">
      <c r="A35" s="250"/>
      <c r="B35" s="246"/>
      <c r="C35" s="246"/>
      <c r="D35" s="246"/>
      <c r="E35" s="246"/>
      <c r="F35" s="246"/>
      <c r="G35" s="1126" t="s">
        <v>509</v>
      </c>
      <c r="H35" s="1127"/>
      <c r="I35" s="1127"/>
      <c r="J35" s="1128"/>
      <c r="K35" s="296">
        <v>535288</v>
      </c>
      <c r="L35" s="296">
        <v>17927</v>
      </c>
      <c r="M35" s="297">
        <v>16703</v>
      </c>
      <c r="N35" s="298">
        <v>7.3</v>
      </c>
    </row>
    <row r="36" spans="1:16" ht="27" customHeight="1">
      <c r="A36" s="250"/>
      <c r="B36" s="246"/>
      <c r="C36" s="246"/>
      <c r="D36" s="246"/>
      <c r="E36" s="246"/>
      <c r="F36" s="246"/>
      <c r="G36" s="1126" t="s">
        <v>510</v>
      </c>
      <c r="H36" s="1127"/>
      <c r="I36" s="1127"/>
      <c r="J36" s="1128"/>
      <c r="K36" s="296" t="s">
        <v>492</v>
      </c>
      <c r="L36" s="296" t="s">
        <v>492</v>
      </c>
      <c r="M36" s="297">
        <v>2887</v>
      </c>
      <c r="N36" s="298" t="s">
        <v>492</v>
      </c>
    </row>
    <row r="37" spans="1:16" ht="13.5" customHeight="1">
      <c r="A37" s="250"/>
      <c r="B37" s="246"/>
      <c r="C37" s="246"/>
      <c r="D37" s="246"/>
      <c r="E37" s="246"/>
      <c r="F37" s="246"/>
      <c r="G37" s="1126" t="s">
        <v>511</v>
      </c>
      <c r="H37" s="1127"/>
      <c r="I37" s="1127"/>
      <c r="J37" s="1128"/>
      <c r="K37" s="296" t="s">
        <v>492</v>
      </c>
      <c r="L37" s="296" t="s">
        <v>492</v>
      </c>
      <c r="M37" s="297">
        <v>465</v>
      </c>
      <c r="N37" s="298" t="s">
        <v>492</v>
      </c>
    </row>
    <row r="38" spans="1:16" ht="27" customHeight="1">
      <c r="A38" s="250"/>
      <c r="B38" s="246"/>
      <c r="C38" s="246"/>
      <c r="D38" s="246"/>
      <c r="E38" s="246"/>
      <c r="F38" s="246"/>
      <c r="G38" s="1129" t="s">
        <v>512</v>
      </c>
      <c r="H38" s="1130"/>
      <c r="I38" s="1130"/>
      <c r="J38" s="1131"/>
      <c r="K38" s="299">
        <v>199</v>
      </c>
      <c r="L38" s="299">
        <v>7</v>
      </c>
      <c r="M38" s="300">
        <v>4</v>
      </c>
      <c r="N38" s="301">
        <v>75</v>
      </c>
      <c r="O38" s="295"/>
    </row>
    <row r="39" spans="1:16">
      <c r="A39" s="250"/>
      <c r="B39" s="246"/>
      <c r="C39" s="246"/>
      <c r="D39" s="246"/>
      <c r="E39" s="246"/>
      <c r="F39" s="246"/>
      <c r="G39" s="1129" t="s">
        <v>513</v>
      </c>
      <c r="H39" s="1130"/>
      <c r="I39" s="1130"/>
      <c r="J39" s="1131"/>
      <c r="K39" s="302">
        <v>-49964</v>
      </c>
      <c r="L39" s="302">
        <v>-1673</v>
      </c>
      <c r="M39" s="303">
        <v>-5840</v>
      </c>
      <c r="N39" s="304">
        <v>-71.400000000000006</v>
      </c>
      <c r="O39" s="295"/>
    </row>
    <row r="40" spans="1:16" ht="27" customHeight="1">
      <c r="A40" s="250"/>
      <c r="B40" s="246"/>
      <c r="C40" s="246"/>
      <c r="D40" s="246"/>
      <c r="E40" s="246"/>
      <c r="F40" s="246"/>
      <c r="G40" s="1126" t="s">
        <v>514</v>
      </c>
      <c r="H40" s="1127"/>
      <c r="I40" s="1127"/>
      <c r="J40" s="1128"/>
      <c r="K40" s="302">
        <v>-1928889</v>
      </c>
      <c r="L40" s="302">
        <v>-64598</v>
      </c>
      <c r="M40" s="303">
        <v>-50828</v>
      </c>
      <c r="N40" s="304">
        <v>27.1</v>
      </c>
      <c r="O40" s="295"/>
    </row>
    <row r="41" spans="1:16">
      <c r="A41" s="250"/>
      <c r="B41" s="246"/>
      <c r="C41" s="246"/>
      <c r="D41" s="246"/>
      <c r="E41" s="246"/>
      <c r="F41" s="246"/>
      <c r="G41" s="1132" t="s">
        <v>280</v>
      </c>
      <c r="H41" s="1133"/>
      <c r="I41" s="1133"/>
      <c r="J41" s="1134"/>
      <c r="K41" s="296">
        <v>1281288</v>
      </c>
      <c r="L41" s="302">
        <v>42910</v>
      </c>
      <c r="M41" s="303">
        <v>22704</v>
      </c>
      <c r="N41" s="304">
        <v>89</v>
      </c>
      <c r="O41" s="295"/>
    </row>
    <row r="42" spans="1:16">
      <c r="A42" s="250"/>
      <c r="B42" s="246"/>
      <c r="C42" s="246"/>
      <c r="D42" s="246"/>
      <c r="E42" s="246"/>
      <c r="F42" s="246"/>
      <c r="G42" s="305" t="s">
        <v>515</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516</v>
      </c>
      <c r="B47" s="246"/>
      <c r="C47" s="246"/>
      <c r="D47" s="246"/>
      <c r="E47" s="246"/>
      <c r="F47" s="246"/>
      <c r="G47" s="246"/>
      <c r="H47" s="246"/>
      <c r="I47" s="246"/>
      <c r="J47" s="246"/>
      <c r="K47" s="246"/>
      <c r="L47" s="246"/>
      <c r="M47" s="246"/>
      <c r="N47" s="246"/>
    </row>
    <row r="48" spans="1:16">
      <c r="A48" s="250"/>
      <c r="B48" s="246"/>
      <c r="C48" s="246"/>
      <c r="D48" s="246"/>
      <c r="E48" s="246"/>
      <c r="F48" s="246"/>
      <c r="G48" s="310" t="s">
        <v>517</v>
      </c>
      <c r="H48" s="310"/>
      <c r="I48" s="310"/>
      <c r="J48" s="310"/>
      <c r="K48" s="310"/>
      <c r="L48" s="310"/>
      <c r="M48" s="311"/>
      <c r="N48" s="310"/>
    </row>
    <row r="49" spans="1:14" ht="13.5" customHeight="1">
      <c r="A49" s="250"/>
      <c r="B49" s="246"/>
      <c r="C49" s="246"/>
      <c r="D49" s="246"/>
      <c r="E49" s="246"/>
      <c r="F49" s="246"/>
      <c r="G49" s="312"/>
      <c r="H49" s="313"/>
      <c r="I49" s="1119" t="s">
        <v>483</v>
      </c>
      <c r="J49" s="1121" t="s">
        <v>518</v>
      </c>
      <c r="K49" s="1122"/>
      <c r="L49" s="1122"/>
      <c r="M49" s="1122"/>
      <c r="N49" s="1123"/>
    </row>
    <row r="50" spans="1:14">
      <c r="A50" s="250"/>
      <c r="B50" s="246"/>
      <c r="C50" s="246"/>
      <c r="D50" s="246"/>
      <c r="E50" s="246"/>
      <c r="F50" s="246"/>
      <c r="G50" s="314"/>
      <c r="H50" s="315"/>
      <c r="I50" s="1120"/>
      <c r="J50" s="316" t="s">
        <v>519</v>
      </c>
      <c r="K50" s="317" t="s">
        <v>520</v>
      </c>
      <c r="L50" s="318" t="s">
        <v>521</v>
      </c>
      <c r="M50" s="319" t="s">
        <v>522</v>
      </c>
      <c r="N50" s="320" t="s">
        <v>523</v>
      </c>
    </row>
    <row r="51" spans="1:14">
      <c r="A51" s="250"/>
      <c r="B51" s="246"/>
      <c r="C51" s="246"/>
      <c r="D51" s="246"/>
      <c r="E51" s="246"/>
      <c r="F51" s="246"/>
      <c r="G51" s="312" t="s">
        <v>524</v>
      </c>
      <c r="H51" s="313"/>
      <c r="I51" s="321">
        <v>2606128</v>
      </c>
      <c r="J51" s="322">
        <v>82711</v>
      </c>
      <c r="K51" s="323">
        <v>-12.1</v>
      </c>
      <c r="L51" s="324">
        <v>75709</v>
      </c>
      <c r="M51" s="325">
        <v>12.7</v>
      </c>
      <c r="N51" s="326">
        <v>-24.8</v>
      </c>
    </row>
    <row r="52" spans="1:14">
      <c r="A52" s="250"/>
      <c r="B52" s="246"/>
      <c r="C52" s="246"/>
      <c r="D52" s="246"/>
      <c r="E52" s="246"/>
      <c r="F52" s="246"/>
      <c r="G52" s="327"/>
      <c r="H52" s="328" t="s">
        <v>525</v>
      </c>
      <c r="I52" s="329">
        <v>2007878</v>
      </c>
      <c r="J52" s="330">
        <v>63724</v>
      </c>
      <c r="K52" s="331">
        <v>49.7</v>
      </c>
      <c r="L52" s="332">
        <v>35212</v>
      </c>
      <c r="M52" s="333">
        <v>0</v>
      </c>
      <c r="N52" s="334">
        <v>49.7</v>
      </c>
    </row>
    <row r="53" spans="1:14">
      <c r="A53" s="250"/>
      <c r="B53" s="246"/>
      <c r="C53" s="246"/>
      <c r="D53" s="246"/>
      <c r="E53" s="246"/>
      <c r="F53" s="246"/>
      <c r="G53" s="312" t="s">
        <v>526</v>
      </c>
      <c r="H53" s="313"/>
      <c r="I53" s="321">
        <v>1598168</v>
      </c>
      <c r="J53" s="322">
        <v>50900</v>
      </c>
      <c r="K53" s="323">
        <v>-38.5</v>
      </c>
      <c r="L53" s="324">
        <v>90961</v>
      </c>
      <c r="M53" s="325">
        <v>20.100000000000001</v>
      </c>
      <c r="N53" s="326">
        <v>-58.6</v>
      </c>
    </row>
    <row r="54" spans="1:14">
      <c r="A54" s="250"/>
      <c r="B54" s="246"/>
      <c r="C54" s="246"/>
      <c r="D54" s="246"/>
      <c r="E54" s="246"/>
      <c r="F54" s="246"/>
      <c r="G54" s="327"/>
      <c r="H54" s="328" t="s">
        <v>525</v>
      </c>
      <c r="I54" s="329">
        <v>515027</v>
      </c>
      <c r="J54" s="330">
        <v>16403</v>
      </c>
      <c r="K54" s="331">
        <v>-74.3</v>
      </c>
      <c r="L54" s="332">
        <v>37720</v>
      </c>
      <c r="M54" s="333">
        <v>7.1</v>
      </c>
      <c r="N54" s="334">
        <v>-81.400000000000006</v>
      </c>
    </row>
    <row r="55" spans="1:14">
      <c r="A55" s="250"/>
      <c r="B55" s="246"/>
      <c r="C55" s="246"/>
      <c r="D55" s="246"/>
      <c r="E55" s="246"/>
      <c r="F55" s="246"/>
      <c r="G55" s="312" t="s">
        <v>527</v>
      </c>
      <c r="H55" s="313"/>
      <c r="I55" s="321">
        <v>1974248</v>
      </c>
      <c r="J55" s="322">
        <v>63832</v>
      </c>
      <c r="K55" s="323">
        <v>25.4</v>
      </c>
      <c r="L55" s="324">
        <v>106614</v>
      </c>
      <c r="M55" s="325">
        <v>17.2</v>
      </c>
      <c r="N55" s="326">
        <v>8.1999999999999993</v>
      </c>
    </row>
    <row r="56" spans="1:14">
      <c r="A56" s="250"/>
      <c r="B56" s="246"/>
      <c r="C56" s="246"/>
      <c r="D56" s="246"/>
      <c r="E56" s="246"/>
      <c r="F56" s="246"/>
      <c r="G56" s="327"/>
      <c r="H56" s="328" t="s">
        <v>525</v>
      </c>
      <c r="I56" s="329">
        <v>986605</v>
      </c>
      <c r="J56" s="330">
        <v>31899</v>
      </c>
      <c r="K56" s="331">
        <v>94.5</v>
      </c>
      <c r="L56" s="332">
        <v>45545</v>
      </c>
      <c r="M56" s="333">
        <v>20.7</v>
      </c>
      <c r="N56" s="334">
        <v>73.8</v>
      </c>
    </row>
    <row r="57" spans="1:14">
      <c r="A57" s="250"/>
      <c r="B57" s="246"/>
      <c r="C57" s="246"/>
      <c r="D57" s="246"/>
      <c r="E57" s="246"/>
      <c r="F57" s="246"/>
      <c r="G57" s="312" t="s">
        <v>528</v>
      </c>
      <c r="H57" s="313"/>
      <c r="I57" s="321">
        <v>2724285</v>
      </c>
      <c r="J57" s="322">
        <v>89523</v>
      </c>
      <c r="K57" s="323">
        <v>40.200000000000003</v>
      </c>
      <c r="L57" s="324">
        <v>63727</v>
      </c>
      <c r="M57" s="325">
        <v>-40.200000000000003</v>
      </c>
      <c r="N57" s="326">
        <v>80.400000000000006</v>
      </c>
    </row>
    <row r="58" spans="1:14">
      <c r="A58" s="250"/>
      <c r="B58" s="246"/>
      <c r="C58" s="246"/>
      <c r="D58" s="246"/>
      <c r="E58" s="246"/>
      <c r="F58" s="246"/>
      <c r="G58" s="327"/>
      <c r="H58" s="328" t="s">
        <v>525</v>
      </c>
      <c r="I58" s="329">
        <v>1704233</v>
      </c>
      <c r="J58" s="330">
        <v>56003</v>
      </c>
      <c r="K58" s="331">
        <v>75.599999999999994</v>
      </c>
      <c r="L58" s="332">
        <v>34577</v>
      </c>
      <c r="M58" s="333">
        <v>-24.1</v>
      </c>
      <c r="N58" s="334">
        <v>99.7</v>
      </c>
    </row>
    <row r="59" spans="1:14">
      <c r="A59" s="250"/>
      <c r="B59" s="246"/>
      <c r="C59" s="246"/>
      <c r="D59" s="246"/>
      <c r="E59" s="246"/>
      <c r="F59" s="246"/>
      <c r="G59" s="312" t="s">
        <v>529</v>
      </c>
      <c r="H59" s="313"/>
      <c r="I59" s="321">
        <v>3303194</v>
      </c>
      <c r="J59" s="322">
        <v>110623</v>
      </c>
      <c r="K59" s="323">
        <v>23.6</v>
      </c>
      <c r="L59" s="324">
        <v>66954</v>
      </c>
      <c r="M59" s="325">
        <v>5.0999999999999996</v>
      </c>
      <c r="N59" s="326">
        <v>18.5</v>
      </c>
    </row>
    <row r="60" spans="1:14">
      <c r="A60" s="250"/>
      <c r="B60" s="246"/>
      <c r="C60" s="246"/>
      <c r="D60" s="246"/>
      <c r="E60" s="246"/>
      <c r="F60" s="246"/>
      <c r="G60" s="327"/>
      <c r="H60" s="328" t="s">
        <v>525</v>
      </c>
      <c r="I60" s="335">
        <v>2715471</v>
      </c>
      <c r="J60" s="330">
        <v>90940</v>
      </c>
      <c r="K60" s="331">
        <v>62.4</v>
      </c>
      <c r="L60" s="332">
        <v>37305</v>
      </c>
      <c r="M60" s="333">
        <v>7.9</v>
      </c>
      <c r="N60" s="334">
        <v>54.5</v>
      </c>
    </row>
    <row r="61" spans="1:14">
      <c r="A61" s="250"/>
      <c r="B61" s="246"/>
      <c r="C61" s="246"/>
      <c r="D61" s="246"/>
      <c r="E61" s="246"/>
      <c r="F61" s="246"/>
      <c r="G61" s="312" t="s">
        <v>530</v>
      </c>
      <c r="H61" s="336"/>
      <c r="I61" s="337">
        <v>2441205</v>
      </c>
      <c r="J61" s="338">
        <v>79518</v>
      </c>
      <c r="K61" s="339">
        <v>7.7</v>
      </c>
      <c r="L61" s="340">
        <v>80793</v>
      </c>
      <c r="M61" s="341">
        <v>3</v>
      </c>
      <c r="N61" s="326">
        <v>4.7</v>
      </c>
    </row>
    <row r="62" spans="1:14">
      <c r="A62" s="250"/>
      <c r="B62" s="246"/>
      <c r="C62" s="246"/>
      <c r="D62" s="246"/>
      <c r="E62" s="246"/>
      <c r="F62" s="246"/>
      <c r="G62" s="327"/>
      <c r="H62" s="328" t="s">
        <v>525</v>
      </c>
      <c r="I62" s="329">
        <v>1585843</v>
      </c>
      <c r="J62" s="330">
        <v>51794</v>
      </c>
      <c r="K62" s="331">
        <v>41.6</v>
      </c>
      <c r="L62" s="332">
        <v>38072</v>
      </c>
      <c r="M62" s="333">
        <v>2.2999999999999998</v>
      </c>
      <c r="N62" s="334">
        <v>39.299999999999997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532</v>
      </c>
      <c r="G46" s="8" t="s">
        <v>533</v>
      </c>
      <c r="H46" s="8" t="s">
        <v>534</v>
      </c>
      <c r="I46" s="8" t="s">
        <v>535</v>
      </c>
      <c r="J46" s="9" t="s">
        <v>536</v>
      </c>
    </row>
    <row r="47" spans="2:10" ht="57.75" customHeight="1">
      <c r="B47" s="10"/>
      <c r="C47" s="1144" t="s">
        <v>3</v>
      </c>
      <c r="D47" s="1144"/>
      <c r="E47" s="1145"/>
      <c r="F47" s="11">
        <v>15.65</v>
      </c>
      <c r="G47" s="12">
        <v>15.72</v>
      </c>
      <c r="H47" s="12">
        <v>16.399999999999999</v>
      </c>
      <c r="I47" s="12">
        <v>18.850000000000001</v>
      </c>
      <c r="J47" s="13">
        <v>21.72</v>
      </c>
    </row>
    <row r="48" spans="2:10" ht="57.75" customHeight="1">
      <c r="B48" s="14"/>
      <c r="C48" s="1146" t="s">
        <v>4</v>
      </c>
      <c r="D48" s="1146"/>
      <c r="E48" s="1147"/>
      <c r="F48" s="15">
        <v>3.28</v>
      </c>
      <c r="G48" s="16">
        <v>10.46</v>
      </c>
      <c r="H48" s="16">
        <v>8.98</v>
      </c>
      <c r="I48" s="16">
        <v>10.09</v>
      </c>
      <c r="J48" s="17">
        <v>6.58</v>
      </c>
    </row>
    <row r="49" spans="2:10" ht="57.75" customHeight="1" thickBot="1">
      <c r="B49" s="18"/>
      <c r="C49" s="1148" t="s">
        <v>5</v>
      </c>
      <c r="D49" s="1148"/>
      <c r="E49" s="1149"/>
      <c r="F49" s="19" t="s">
        <v>537</v>
      </c>
      <c r="G49" s="20">
        <v>7.3</v>
      </c>
      <c r="H49" s="20" t="s">
        <v>538</v>
      </c>
      <c r="I49" s="20">
        <v>6.85</v>
      </c>
      <c r="J49" s="21" t="s">
        <v>539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532</v>
      </c>
      <c r="G33" s="29" t="s">
        <v>533</v>
      </c>
      <c r="H33" s="29" t="s">
        <v>534</v>
      </c>
      <c r="I33" s="29" t="s">
        <v>535</v>
      </c>
      <c r="J33" s="30" t="s">
        <v>536</v>
      </c>
      <c r="K33" s="22"/>
      <c r="L33" s="22"/>
      <c r="M33" s="22"/>
      <c r="N33" s="22"/>
      <c r="O33" s="22"/>
      <c r="P33" s="22"/>
    </row>
    <row r="34" spans="1:16" ht="39" customHeight="1">
      <c r="A34" s="22"/>
      <c r="B34" s="31"/>
      <c r="C34" s="1156" t="s">
        <v>540</v>
      </c>
      <c r="D34" s="1156"/>
      <c r="E34" s="1157"/>
      <c r="F34" s="32">
        <v>28.28</v>
      </c>
      <c r="G34" s="33">
        <v>30.2</v>
      </c>
      <c r="H34" s="33">
        <v>29.48</v>
      </c>
      <c r="I34" s="33">
        <v>27.31</v>
      </c>
      <c r="J34" s="34">
        <v>27.57</v>
      </c>
      <c r="K34" s="22"/>
      <c r="L34" s="22"/>
      <c r="M34" s="22"/>
      <c r="N34" s="22"/>
      <c r="O34" s="22"/>
      <c r="P34" s="22"/>
    </row>
    <row r="35" spans="1:16" ht="39" customHeight="1">
      <c r="A35" s="22"/>
      <c r="B35" s="35"/>
      <c r="C35" s="1150" t="s">
        <v>541</v>
      </c>
      <c r="D35" s="1151"/>
      <c r="E35" s="1152"/>
      <c r="F35" s="36">
        <v>5.15</v>
      </c>
      <c r="G35" s="37">
        <v>5.41</v>
      </c>
      <c r="H35" s="37">
        <v>6.46</v>
      </c>
      <c r="I35" s="37">
        <v>7.88</v>
      </c>
      <c r="J35" s="38">
        <v>8.07</v>
      </c>
      <c r="K35" s="22"/>
      <c r="L35" s="22"/>
      <c r="M35" s="22"/>
      <c r="N35" s="22"/>
      <c r="O35" s="22"/>
      <c r="P35" s="22"/>
    </row>
    <row r="36" spans="1:16" ht="39" customHeight="1">
      <c r="A36" s="22"/>
      <c r="B36" s="35"/>
      <c r="C36" s="1150" t="s">
        <v>542</v>
      </c>
      <c r="D36" s="1151"/>
      <c r="E36" s="1152"/>
      <c r="F36" s="36">
        <v>2.92</v>
      </c>
      <c r="G36" s="37">
        <v>10.119999999999999</v>
      </c>
      <c r="H36" s="37">
        <v>8.69</v>
      </c>
      <c r="I36" s="37">
        <v>9.75</v>
      </c>
      <c r="J36" s="38">
        <v>6.24</v>
      </c>
      <c r="K36" s="22"/>
      <c r="L36" s="22"/>
      <c r="M36" s="22"/>
      <c r="N36" s="22"/>
      <c r="O36" s="22"/>
      <c r="P36" s="22"/>
    </row>
    <row r="37" spans="1:16" ht="39" customHeight="1">
      <c r="A37" s="22"/>
      <c r="B37" s="35"/>
      <c r="C37" s="1150" t="s">
        <v>543</v>
      </c>
      <c r="D37" s="1151"/>
      <c r="E37" s="1152"/>
      <c r="F37" s="36">
        <v>0.59</v>
      </c>
      <c r="G37" s="37">
        <v>0.09</v>
      </c>
      <c r="H37" s="37">
        <v>0.66</v>
      </c>
      <c r="I37" s="37">
        <v>1.05</v>
      </c>
      <c r="J37" s="38">
        <v>1.83</v>
      </c>
      <c r="K37" s="22"/>
      <c r="L37" s="22"/>
      <c r="M37" s="22"/>
      <c r="N37" s="22"/>
      <c r="O37" s="22"/>
      <c r="P37" s="22"/>
    </row>
    <row r="38" spans="1:16" ht="39" customHeight="1">
      <c r="A38" s="22"/>
      <c r="B38" s="35"/>
      <c r="C38" s="1150" t="s">
        <v>544</v>
      </c>
      <c r="D38" s="1151"/>
      <c r="E38" s="1152"/>
      <c r="F38" s="36">
        <v>0.36</v>
      </c>
      <c r="G38" s="37">
        <v>0.08</v>
      </c>
      <c r="H38" s="37">
        <v>0.8</v>
      </c>
      <c r="I38" s="37">
        <v>0.42</v>
      </c>
      <c r="J38" s="38">
        <v>1.77</v>
      </c>
      <c r="K38" s="22"/>
      <c r="L38" s="22"/>
      <c r="M38" s="22"/>
      <c r="N38" s="22"/>
      <c r="O38" s="22"/>
      <c r="P38" s="22"/>
    </row>
    <row r="39" spans="1:16" ht="39" customHeight="1">
      <c r="A39" s="22"/>
      <c r="B39" s="35"/>
      <c r="C39" s="1150" t="s">
        <v>545</v>
      </c>
      <c r="D39" s="1151"/>
      <c r="E39" s="1152"/>
      <c r="F39" s="36">
        <v>7.0000000000000007E-2</v>
      </c>
      <c r="G39" s="37">
        <v>0.1</v>
      </c>
      <c r="H39" s="37">
        <v>0.22</v>
      </c>
      <c r="I39" s="37">
        <v>0.28000000000000003</v>
      </c>
      <c r="J39" s="38">
        <v>0.3</v>
      </c>
      <c r="K39" s="22"/>
      <c r="L39" s="22"/>
      <c r="M39" s="22"/>
      <c r="N39" s="22"/>
      <c r="O39" s="22"/>
      <c r="P39" s="22"/>
    </row>
    <row r="40" spans="1:16" ht="39" customHeight="1">
      <c r="A40" s="22"/>
      <c r="B40" s="35"/>
      <c r="C40" s="1150" t="s">
        <v>546</v>
      </c>
      <c r="D40" s="1151"/>
      <c r="E40" s="1152"/>
      <c r="F40" s="36">
        <v>7.0000000000000007E-2</v>
      </c>
      <c r="G40" s="37">
        <v>7.0000000000000007E-2</v>
      </c>
      <c r="H40" s="37">
        <v>7.0000000000000007E-2</v>
      </c>
      <c r="I40" s="37">
        <v>0.08</v>
      </c>
      <c r="J40" s="38">
        <v>7.0000000000000007E-2</v>
      </c>
      <c r="K40" s="22"/>
      <c r="L40" s="22"/>
      <c r="M40" s="22"/>
      <c r="N40" s="22"/>
      <c r="O40" s="22"/>
      <c r="P40" s="22"/>
    </row>
    <row r="41" spans="1:16" ht="39" customHeight="1">
      <c r="A41" s="22"/>
      <c r="B41" s="35"/>
      <c r="C41" s="1150" t="s">
        <v>547</v>
      </c>
      <c r="D41" s="1151"/>
      <c r="E41" s="1152"/>
      <c r="F41" s="36">
        <v>0.21</v>
      </c>
      <c r="G41" s="37">
        <v>0.21</v>
      </c>
      <c r="H41" s="37">
        <v>0.03</v>
      </c>
      <c r="I41" s="37">
        <v>0.03</v>
      </c>
      <c r="J41" s="38">
        <v>0.03</v>
      </c>
      <c r="K41" s="22"/>
      <c r="L41" s="22"/>
      <c r="M41" s="22"/>
      <c r="N41" s="22"/>
      <c r="O41" s="22"/>
      <c r="P41" s="22"/>
    </row>
    <row r="42" spans="1:16" ht="39" customHeight="1">
      <c r="A42" s="22"/>
      <c r="B42" s="39"/>
      <c r="C42" s="1150" t="s">
        <v>548</v>
      </c>
      <c r="D42" s="1151"/>
      <c r="E42" s="1152"/>
      <c r="F42" s="36" t="s">
        <v>492</v>
      </c>
      <c r="G42" s="37" t="s">
        <v>492</v>
      </c>
      <c r="H42" s="37" t="s">
        <v>492</v>
      </c>
      <c r="I42" s="37" t="s">
        <v>492</v>
      </c>
      <c r="J42" s="38" t="s">
        <v>492</v>
      </c>
      <c r="K42" s="22"/>
      <c r="L42" s="22"/>
      <c r="M42" s="22"/>
      <c r="N42" s="22"/>
      <c r="O42" s="22"/>
      <c r="P42" s="22"/>
    </row>
    <row r="43" spans="1:16" ht="39" customHeight="1" thickBot="1">
      <c r="A43" s="22"/>
      <c r="B43" s="40"/>
      <c r="C43" s="1153" t="s">
        <v>549</v>
      </c>
      <c r="D43" s="1154"/>
      <c r="E43" s="1155"/>
      <c r="F43" s="41">
        <v>7.0000000000000007E-2</v>
      </c>
      <c r="G43" s="42">
        <v>0.02</v>
      </c>
      <c r="H43" s="42">
        <v>0.03</v>
      </c>
      <c r="I43" s="42">
        <v>0.05</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532</v>
      </c>
      <c r="L44" s="56" t="s">
        <v>533</v>
      </c>
      <c r="M44" s="56" t="s">
        <v>534</v>
      </c>
      <c r="N44" s="56" t="s">
        <v>535</v>
      </c>
      <c r="O44" s="57" t="s">
        <v>536</v>
      </c>
      <c r="P44" s="48"/>
      <c r="Q44" s="48"/>
      <c r="R44" s="48"/>
      <c r="S44" s="48"/>
      <c r="T44" s="48"/>
      <c r="U44" s="48"/>
    </row>
    <row r="45" spans="1:21" ht="30.75" customHeight="1">
      <c r="A45" s="48"/>
      <c r="B45" s="1166" t="s">
        <v>11</v>
      </c>
      <c r="C45" s="1167"/>
      <c r="D45" s="58"/>
      <c r="E45" s="1172" t="s">
        <v>12</v>
      </c>
      <c r="F45" s="1172"/>
      <c r="G45" s="1172"/>
      <c r="H45" s="1172"/>
      <c r="I45" s="1172"/>
      <c r="J45" s="1173"/>
      <c r="K45" s="59">
        <v>2092</v>
      </c>
      <c r="L45" s="60">
        <v>2267</v>
      </c>
      <c r="M45" s="60">
        <v>2342</v>
      </c>
      <c r="N45" s="60">
        <v>2435</v>
      </c>
      <c r="O45" s="61">
        <v>2725</v>
      </c>
      <c r="P45" s="48"/>
      <c r="Q45" s="48"/>
      <c r="R45" s="48"/>
      <c r="S45" s="48"/>
      <c r="T45" s="48"/>
      <c r="U45" s="48"/>
    </row>
    <row r="46" spans="1:21" ht="30.75" customHeight="1">
      <c r="A46" s="48"/>
      <c r="B46" s="1168"/>
      <c r="C46" s="1169"/>
      <c r="D46" s="62"/>
      <c r="E46" s="1160" t="s">
        <v>13</v>
      </c>
      <c r="F46" s="1160"/>
      <c r="G46" s="1160"/>
      <c r="H46" s="1160"/>
      <c r="I46" s="1160"/>
      <c r="J46" s="1161"/>
      <c r="K46" s="63" t="s">
        <v>492</v>
      </c>
      <c r="L46" s="64" t="s">
        <v>492</v>
      </c>
      <c r="M46" s="64" t="s">
        <v>492</v>
      </c>
      <c r="N46" s="64" t="s">
        <v>492</v>
      </c>
      <c r="O46" s="65" t="s">
        <v>492</v>
      </c>
      <c r="P46" s="48"/>
      <c r="Q46" s="48"/>
      <c r="R46" s="48"/>
      <c r="S46" s="48"/>
      <c r="T46" s="48"/>
      <c r="U46" s="48"/>
    </row>
    <row r="47" spans="1:21" ht="30.75" customHeight="1">
      <c r="A47" s="48"/>
      <c r="B47" s="1168"/>
      <c r="C47" s="1169"/>
      <c r="D47" s="62"/>
      <c r="E47" s="1160" t="s">
        <v>14</v>
      </c>
      <c r="F47" s="1160"/>
      <c r="G47" s="1160"/>
      <c r="H47" s="1160"/>
      <c r="I47" s="1160"/>
      <c r="J47" s="1161"/>
      <c r="K47" s="63" t="s">
        <v>492</v>
      </c>
      <c r="L47" s="64" t="s">
        <v>492</v>
      </c>
      <c r="M47" s="64" t="s">
        <v>492</v>
      </c>
      <c r="N47" s="64" t="s">
        <v>492</v>
      </c>
      <c r="O47" s="65" t="s">
        <v>492</v>
      </c>
      <c r="P47" s="48"/>
      <c r="Q47" s="48"/>
      <c r="R47" s="48"/>
      <c r="S47" s="48"/>
      <c r="T47" s="48"/>
      <c r="U47" s="48"/>
    </row>
    <row r="48" spans="1:21" ht="30.75" customHeight="1">
      <c r="A48" s="48"/>
      <c r="B48" s="1168"/>
      <c r="C48" s="1169"/>
      <c r="D48" s="62"/>
      <c r="E48" s="1160" t="s">
        <v>15</v>
      </c>
      <c r="F48" s="1160"/>
      <c r="G48" s="1160"/>
      <c r="H48" s="1160"/>
      <c r="I48" s="1160"/>
      <c r="J48" s="1161"/>
      <c r="K48" s="63">
        <v>510</v>
      </c>
      <c r="L48" s="64">
        <v>501</v>
      </c>
      <c r="M48" s="64">
        <v>495</v>
      </c>
      <c r="N48" s="64">
        <v>490</v>
      </c>
      <c r="O48" s="65">
        <v>535</v>
      </c>
      <c r="P48" s="48"/>
      <c r="Q48" s="48"/>
      <c r="R48" s="48"/>
      <c r="S48" s="48"/>
      <c r="T48" s="48"/>
      <c r="U48" s="48"/>
    </row>
    <row r="49" spans="1:21" ht="30.75" customHeight="1">
      <c r="A49" s="48"/>
      <c r="B49" s="1168"/>
      <c r="C49" s="1169"/>
      <c r="D49" s="62"/>
      <c r="E49" s="1160" t="s">
        <v>16</v>
      </c>
      <c r="F49" s="1160"/>
      <c r="G49" s="1160"/>
      <c r="H49" s="1160"/>
      <c r="I49" s="1160"/>
      <c r="J49" s="1161"/>
      <c r="K49" s="63" t="s">
        <v>492</v>
      </c>
      <c r="L49" s="64" t="s">
        <v>492</v>
      </c>
      <c r="M49" s="64" t="s">
        <v>492</v>
      </c>
      <c r="N49" s="64" t="s">
        <v>492</v>
      </c>
      <c r="O49" s="65" t="s">
        <v>492</v>
      </c>
      <c r="P49" s="48"/>
      <c r="Q49" s="48"/>
      <c r="R49" s="48"/>
      <c r="S49" s="48"/>
      <c r="T49" s="48"/>
      <c r="U49" s="48"/>
    </row>
    <row r="50" spans="1:21" ht="30.75" customHeight="1">
      <c r="A50" s="48"/>
      <c r="B50" s="1168"/>
      <c r="C50" s="1169"/>
      <c r="D50" s="62"/>
      <c r="E50" s="1160" t="s">
        <v>17</v>
      </c>
      <c r="F50" s="1160"/>
      <c r="G50" s="1160"/>
      <c r="H50" s="1160"/>
      <c r="I50" s="1160"/>
      <c r="J50" s="1161"/>
      <c r="K50" s="63" t="s">
        <v>492</v>
      </c>
      <c r="L50" s="64" t="s">
        <v>492</v>
      </c>
      <c r="M50" s="64" t="s">
        <v>492</v>
      </c>
      <c r="N50" s="64" t="s">
        <v>492</v>
      </c>
      <c r="O50" s="65" t="s">
        <v>492</v>
      </c>
      <c r="P50" s="48"/>
      <c r="Q50" s="48"/>
      <c r="R50" s="48"/>
      <c r="S50" s="48"/>
      <c r="T50" s="48"/>
      <c r="U50" s="48"/>
    </row>
    <row r="51" spans="1:21" ht="30.75" customHeight="1">
      <c r="A51" s="48"/>
      <c r="B51" s="1170"/>
      <c r="C51" s="1171"/>
      <c r="D51" s="66"/>
      <c r="E51" s="1160" t="s">
        <v>18</v>
      </c>
      <c r="F51" s="1160"/>
      <c r="G51" s="1160"/>
      <c r="H51" s="1160"/>
      <c r="I51" s="1160"/>
      <c r="J51" s="1161"/>
      <c r="K51" s="63">
        <v>0</v>
      </c>
      <c r="L51" s="64" t="s">
        <v>492</v>
      </c>
      <c r="M51" s="64" t="s">
        <v>492</v>
      </c>
      <c r="N51" s="64" t="s">
        <v>492</v>
      </c>
      <c r="O51" s="65">
        <v>0</v>
      </c>
      <c r="P51" s="48"/>
      <c r="Q51" s="48"/>
      <c r="R51" s="48"/>
      <c r="S51" s="48"/>
      <c r="T51" s="48"/>
      <c r="U51" s="48"/>
    </row>
    <row r="52" spans="1:21" ht="30.75" customHeight="1">
      <c r="A52" s="48"/>
      <c r="B52" s="1158" t="s">
        <v>19</v>
      </c>
      <c r="C52" s="1159"/>
      <c r="D52" s="66"/>
      <c r="E52" s="1160" t="s">
        <v>20</v>
      </c>
      <c r="F52" s="1160"/>
      <c r="G52" s="1160"/>
      <c r="H52" s="1160"/>
      <c r="I52" s="1160"/>
      <c r="J52" s="1161"/>
      <c r="K52" s="63">
        <v>1597</v>
      </c>
      <c r="L52" s="64">
        <v>1596</v>
      </c>
      <c r="M52" s="64">
        <v>1678</v>
      </c>
      <c r="N52" s="64">
        <v>1723</v>
      </c>
      <c r="O52" s="65">
        <v>1980</v>
      </c>
      <c r="P52" s="48"/>
      <c r="Q52" s="48"/>
      <c r="R52" s="48"/>
      <c r="S52" s="48"/>
      <c r="T52" s="48"/>
      <c r="U52" s="48"/>
    </row>
    <row r="53" spans="1:21" ht="30.75" customHeight="1" thickBot="1">
      <c r="A53" s="48"/>
      <c r="B53" s="1162" t="s">
        <v>21</v>
      </c>
      <c r="C53" s="1163"/>
      <c r="D53" s="67"/>
      <c r="E53" s="1164" t="s">
        <v>22</v>
      </c>
      <c r="F53" s="1164"/>
      <c r="G53" s="1164"/>
      <c r="H53" s="1164"/>
      <c r="I53" s="1164"/>
      <c r="J53" s="1165"/>
      <c r="K53" s="68">
        <v>1005</v>
      </c>
      <c r="L53" s="69">
        <v>1172</v>
      </c>
      <c r="M53" s="69">
        <v>1159</v>
      </c>
      <c r="N53" s="69">
        <v>1202</v>
      </c>
      <c r="O53" s="70">
        <v>1280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532</v>
      </c>
      <c r="J40" s="79" t="s">
        <v>533</v>
      </c>
      <c r="K40" s="79" t="s">
        <v>534</v>
      </c>
      <c r="L40" s="79" t="s">
        <v>535</v>
      </c>
      <c r="M40" s="80" t="s">
        <v>536</v>
      </c>
    </row>
    <row r="41" spans="2:13" ht="27.75" customHeight="1">
      <c r="B41" s="1186" t="s">
        <v>24</v>
      </c>
      <c r="C41" s="1187"/>
      <c r="D41" s="81"/>
      <c r="E41" s="1188" t="s">
        <v>25</v>
      </c>
      <c r="F41" s="1188"/>
      <c r="G41" s="1188"/>
      <c r="H41" s="1189"/>
      <c r="I41" s="82">
        <v>24157</v>
      </c>
      <c r="J41" s="83">
        <v>24563</v>
      </c>
      <c r="K41" s="83">
        <v>24692</v>
      </c>
      <c r="L41" s="83">
        <v>25383</v>
      </c>
      <c r="M41" s="84">
        <v>26433</v>
      </c>
    </row>
    <row r="42" spans="2:13" ht="27.75" customHeight="1">
      <c r="B42" s="1176"/>
      <c r="C42" s="1177"/>
      <c r="D42" s="85"/>
      <c r="E42" s="1180" t="s">
        <v>26</v>
      </c>
      <c r="F42" s="1180"/>
      <c r="G42" s="1180"/>
      <c r="H42" s="1181"/>
      <c r="I42" s="86" t="s">
        <v>492</v>
      </c>
      <c r="J42" s="87" t="s">
        <v>492</v>
      </c>
      <c r="K42" s="87" t="s">
        <v>492</v>
      </c>
      <c r="L42" s="87" t="s">
        <v>492</v>
      </c>
      <c r="M42" s="88" t="s">
        <v>492</v>
      </c>
    </row>
    <row r="43" spans="2:13" ht="27.75" customHeight="1">
      <c r="B43" s="1176"/>
      <c r="C43" s="1177"/>
      <c r="D43" s="85"/>
      <c r="E43" s="1180" t="s">
        <v>27</v>
      </c>
      <c r="F43" s="1180"/>
      <c r="G43" s="1180"/>
      <c r="H43" s="1181"/>
      <c r="I43" s="86">
        <v>6193</v>
      </c>
      <c r="J43" s="87">
        <v>6121</v>
      </c>
      <c r="K43" s="87">
        <v>5965</v>
      </c>
      <c r="L43" s="87">
        <v>5810</v>
      </c>
      <c r="M43" s="88">
        <v>5414</v>
      </c>
    </row>
    <row r="44" spans="2:13" ht="27.75" customHeight="1">
      <c r="B44" s="1176"/>
      <c r="C44" s="1177"/>
      <c r="D44" s="85"/>
      <c r="E44" s="1180" t="s">
        <v>28</v>
      </c>
      <c r="F44" s="1180"/>
      <c r="G44" s="1180"/>
      <c r="H44" s="1181"/>
      <c r="I44" s="86" t="s">
        <v>492</v>
      </c>
      <c r="J44" s="87">
        <v>222</v>
      </c>
      <c r="K44" s="87">
        <v>222</v>
      </c>
      <c r="L44" s="87">
        <v>222</v>
      </c>
      <c r="M44" s="88">
        <v>222</v>
      </c>
    </row>
    <row r="45" spans="2:13" ht="27.75" customHeight="1">
      <c r="B45" s="1176"/>
      <c r="C45" s="1177"/>
      <c r="D45" s="85"/>
      <c r="E45" s="1180" t="s">
        <v>29</v>
      </c>
      <c r="F45" s="1180"/>
      <c r="G45" s="1180"/>
      <c r="H45" s="1181"/>
      <c r="I45" s="86">
        <v>3636</v>
      </c>
      <c r="J45" s="87">
        <v>3099</v>
      </c>
      <c r="K45" s="87">
        <v>2684</v>
      </c>
      <c r="L45" s="87">
        <v>2762</v>
      </c>
      <c r="M45" s="88">
        <v>2585</v>
      </c>
    </row>
    <row r="46" spans="2:13" ht="27.75" customHeight="1">
      <c r="B46" s="1176"/>
      <c r="C46" s="1177"/>
      <c r="D46" s="89"/>
      <c r="E46" s="1180" t="s">
        <v>30</v>
      </c>
      <c r="F46" s="1180"/>
      <c r="G46" s="1180"/>
      <c r="H46" s="1181"/>
      <c r="I46" s="86" t="s">
        <v>492</v>
      </c>
      <c r="J46" s="87" t="s">
        <v>492</v>
      </c>
      <c r="K46" s="87" t="s">
        <v>492</v>
      </c>
      <c r="L46" s="87" t="s">
        <v>492</v>
      </c>
      <c r="M46" s="88" t="s">
        <v>492</v>
      </c>
    </row>
    <row r="47" spans="2:13" ht="27.75" customHeight="1">
      <c r="B47" s="1176"/>
      <c r="C47" s="1177"/>
      <c r="D47" s="90"/>
      <c r="E47" s="1190" t="s">
        <v>31</v>
      </c>
      <c r="F47" s="1191"/>
      <c r="G47" s="1191"/>
      <c r="H47" s="1192"/>
      <c r="I47" s="86" t="s">
        <v>492</v>
      </c>
      <c r="J47" s="87" t="s">
        <v>492</v>
      </c>
      <c r="K47" s="87" t="s">
        <v>492</v>
      </c>
      <c r="L47" s="87" t="s">
        <v>492</v>
      </c>
      <c r="M47" s="88" t="s">
        <v>492</v>
      </c>
    </row>
    <row r="48" spans="2:13" ht="27.75" customHeight="1">
      <c r="B48" s="1176"/>
      <c r="C48" s="1177"/>
      <c r="D48" s="85"/>
      <c r="E48" s="1180" t="s">
        <v>32</v>
      </c>
      <c r="F48" s="1180"/>
      <c r="G48" s="1180"/>
      <c r="H48" s="1181"/>
      <c r="I48" s="86" t="s">
        <v>492</v>
      </c>
      <c r="J48" s="87" t="s">
        <v>492</v>
      </c>
      <c r="K48" s="87" t="s">
        <v>492</v>
      </c>
      <c r="L48" s="87" t="s">
        <v>492</v>
      </c>
      <c r="M48" s="88" t="s">
        <v>492</v>
      </c>
    </row>
    <row r="49" spans="2:13" ht="27.75" customHeight="1">
      <c r="B49" s="1178"/>
      <c r="C49" s="1179"/>
      <c r="D49" s="85"/>
      <c r="E49" s="1180" t="s">
        <v>33</v>
      </c>
      <c r="F49" s="1180"/>
      <c r="G49" s="1180"/>
      <c r="H49" s="1181"/>
      <c r="I49" s="86" t="s">
        <v>492</v>
      </c>
      <c r="J49" s="87" t="s">
        <v>492</v>
      </c>
      <c r="K49" s="87" t="s">
        <v>492</v>
      </c>
      <c r="L49" s="87" t="s">
        <v>492</v>
      </c>
      <c r="M49" s="88" t="s">
        <v>492</v>
      </c>
    </row>
    <row r="50" spans="2:13" ht="27.75" customHeight="1">
      <c r="B50" s="1174" t="s">
        <v>34</v>
      </c>
      <c r="C50" s="1175"/>
      <c r="D50" s="91"/>
      <c r="E50" s="1180" t="s">
        <v>35</v>
      </c>
      <c r="F50" s="1180"/>
      <c r="G50" s="1180"/>
      <c r="H50" s="1181"/>
      <c r="I50" s="86">
        <v>6001</v>
      </c>
      <c r="J50" s="87">
        <v>6119</v>
      </c>
      <c r="K50" s="87">
        <v>6599</v>
      </c>
      <c r="L50" s="87">
        <v>7181</v>
      </c>
      <c r="M50" s="88">
        <v>7239</v>
      </c>
    </row>
    <row r="51" spans="2:13" ht="27.75" customHeight="1">
      <c r="B51" s="1176"/>
      <c r="C51" s="1177"/>
      <c r="D51" s="85"/>
      <c r="E51" s="1180" t="s">
        <v>36</v>
      </c>
      <c r="F51" s="1180"/>
      <c r="G51" s="1180"/>
      <c r="H51" s="1181"/>
      <c r="I51" s="86">
        <v>1468</v>
      </c>
      <c r="J51" s="87">
        <v>1413</v>
      </c>
      <c r="K51" s="87">
        <v>1440</v>
      </c>
      <c r="L51" s="87">
        <v>1204</v>
      </c>
      <c r="M51" s="88">
        <v>1207</v>
      </c>
    </row>
    <row r="52" spans="2:13" ht="27.75" customHeight="1">
      <c r="B52" s="1178"/>
      <c r="C52" s="1179"/>
      <c r="D52" s="85"/>
      <c r="E52" s="1180" t="s">
        <v>37</v>
      </c>
      <c r="F52" s="1180"/>
      <c r="G52" s="1180"/>
      <c r="H52" s="1181"/>
      <c r="I52" s="86">
        <v>17464</v>
      </c>
      <c r="J52" s="87">
        <v>17748</v>
      </c>
      <c r="K52" s="87">
        <v>17785</v>
      </c>
      <c r="L52" s="87">
        <v>18666</v>
      </c>
      <c r="M52" s="88">
        <v>19656</v>
      </c>
    </row>
    <row r="53" spans="2:13" ht="27.75" customHeight="1" thickBot="1">
      <c r="B53" s="1182" t="s">
        <v>21</v>
      </c>
      <c r="C53" s="1183"/>
      <c r="D53" s="92"/>
      <c r="E53" s="1184" t="s">
        <v>38</v>
      </c>
      <c r="F53" s="1184"/>
      <c r="G53" s="1184"/>
      <c r="H53" s="1185"/>
      <c r="I53" s="93">
        <v>9054</v>
      </c>
      <c r="J53" s="94">
        <v>8725</v>
      </c>
      <c r="K53" s="94">
        <v>7738</v>
      </c>
      <c r="L53" s="94">
        <v>7126</v>
      </c>
      <c r="M53" s="95">
        <v>6552</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531</v>
      </c>
      <c r="G2" s="113"/>
      <c r="H2" s="114"/>
    </row>
    <row r="3" spans="1:8">
      <c r="A3" s="110" t="s">
        <v>524</v>
      </c>
      <c r="B3" s="115"/>
      <c r="C3" s="116"/>
      <c r="D3" s="117">
        <v>82711</v>
      </c>
      <c r="E3" s="118"/>
      <c r="F3" s="119">
        <v>75709</v>
      </c>
      <c r="G3" s="120"/>
      <c r="H3" s="121"/>
    </row>
    <row r="4" spans="1:8">
      <c r="A4" s="122"/>
      <c r="B4" s="123"/>
      <c r="C4" s="124"/>
      <c r="D4" s="125">
        <v>63724</v>
      </c>
      <c r="E4" s="126"/>
      <c r="F4" s="127">
        <v>35212</v>
      </c>
      <c r="G4" s="128"/>
      <c r="H4" s="129"/>
    </row>
    <row r="5" spans="1:8">
      <c r="A5" s="110" t="s">
        <v>526</v>
      </c>
      <c r="B5" s="115"/>
      <c r="C5" s="116"/>
      <c r="D5" s="117">
        <v>50900</v>
      </c>
      <c r="E5" s="118"/>
      <c r="F5" s="119">
        <v>90961</v>
      </c>
      <c r="G5" s="120"/>
      <c r="H5" s="121"/>
    </row>
    <row r="6" spans="1:8">
      <c r="A6" s="122"/>
      <c r="B6" s="123"/>
      <c r="C6" s="124"/>
      <c r="D6" s="125">
        <v>16403</v>
      </c>
      <c r="E6" s="126"/>
      <c r="F6" s="127">
        <v>37720</v>
      </c>
      <c r="G6" s="128"/>
      <c r="H6" s="129"/>
    </row>
    <row r="7" spans="1:8">
      <c r="A7" s="110" t="s">
        <v>527</v>
      </c>
      <c r="B7" s="115"/>
      <c r="C7" s="116"/>
      <c r="D7" s="117">
        <v>63832</v>
      </c>
      <c r="E7" s="118"/>
      <c r="F7" s="119">
        <v>106614</v>
      </c>
      <c r="G7" s="120"/>
      <c r="H7" s="121"/>
    </row>
    <row r="8" spans="1:8">
      <c r="A8" s="122"/>
      <c r="B8" s="123"/>
      <c r="C8" s="124"/>
      <c r="D8" s="125">
        <v>31899</v>
      </c>
      <c r="E8" s="126"/>
      <c r="F8" s="127">
        <v>45545</v>
      </c>
      <c r="G8" s="128"/>
      <c r="H8" s="129"/>
    </row>
    <row r="9" spans="1:8">
      <c r="A9" s="110" t="s">
        <v>528</v>
      </c>
      <c r="B9" s="115"/>
      <c r="C9" s="116"/>
      <c r="D9" s="117">
        <v>89523</v>
      </c>
      <c r="E9" s="118"/>
      <c r="F9" s="119">
        <v>63727</v>
      </c>
      <c r="G9" s="120"/>
      <c r="H9" s="121"/>
    </row>
    <row r="10" spans="1:8">
      <c r="A10" s="122"/>
      <c r="B10" s="123"/>
      <c r="C10" s="124"/>
      <c r="D10" s="125">
        <v>56003</v>
      </c>
      <c r="E10" s="126"/>
      <c r="F10" s="127">
        <v>34577</v>
      </c>
      <c r="G10" s="128"/>
      <c r="H10" s="129"/>
    </row>
    <row r="11" spans="1:8">
      <c r="A11" s="110" t="s">
        <v>529</v>
      </c>
      <c r="B11" s="115"/>
      <c r="C11" s="116"/>
      <c r="D11" s="117">
        <v>110623</v>
      </c>
      <c r="E11" s="118"/>
      <c r="F11" s="119">
        <v>66954</v>
      </c>
      <c r="G11" s="120"/>
      <c r="H11" s="121"/>
    </row>
    <row r="12" spans="1:8">
      <c r="A12" s="122"/>
      <c r="B12" s="123"/>
      <c r="C12" s="130"/>
      <c r="D12" s="125">
        <v>90940</v>
      </c>
      <c r="E12" s="126"/>
      <c r="F12" s="127">
        <v>37305</v>
      </c>
      <c r="G12" s="128"/>
      <c r="H12" s="129"/>
    </row>
    <row r="13" spans="1:8">
      <c r="A13" s="110"/>
      <c r="B13" s="115"/>
      <c r="C13" s="131"/>
      <c r="D13" s="132">
        <v>79518</v>
      </c>
      <c r="E13" s="133"/>
      <c r="F13" s="134">
        <v>80793</v>
      </c>
      <c r="G13" s="135"/>
      <c r="H13" s="121"/>
    </row>
    <row r="14" spans="1:8">
      <c r="A14" s="122"/>
      <c r="B14" s="123"/>
      <c r="C14" s="124"/>
      <c r="D14" s="125">
        <v>51794</v>
      </c>
      <c r="E14" s="126"/>
      <c r="F14" s="127">
        <v>38072</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3.28</v>
      </c>
      <c r="C19" s="136">
        <f>ROUND(VALUE(SUBSTITUTE(実質収支比率等に係る経年分析!G$48,"▲","-")),2)</f>
        <v>10.46</v>
      </c>
      <c r="D19" s="136">
        <f>ROUND(VALUE(SUBSTITUTE(実質収支比率等に係る経年分析!H$48,"▲","-")),2)</f>
        <v>8.98</v>
      </c>
      <c r="E19" s="136">
        <f>ROUND(VALUE(SUBSTITUTE(実質収支比率等に係る経年分析!I$48,"▲","-")),2)</f>
        <v>10.09</v>
      </c>
      <c r="F19" s="136">
        <f>ROUND(VALUE(SUBSTITUTE(実質収支比率等に係る経年分析!J$48,"▲","-")),2)</f>
        <v>6.58</v>
      </c>
    </row>
    <row r="20" spans="1:11">
      <c r="A20" s="136" t="s">
        <v>43</v>
      </c>
      <c r="B20" s="136">
        <f>ROUND(VALUE(SUBSTITUTE(実質収支比率等に係る経年分析!F$47,"▲","-")),2)</f>
        <v>15.65</v>
      </c>
      <c r="C20" s="136">
        <f>ROUND(VALUE(SUBSTITUTE(実質収支比率等に係る経年分析!G$47,"▲","-")),2)</f>
        <v>15.72</v>
      </c>
      <c r="D20" s="136">
        <f>ROUND(VALUE(SUBSTITUTE(実質収支比率等に係る経年分析!H$47,"▲","-")),2)</f>
        <v>16.399999999999999</v>
      </c>
      <c r="E20" s="136">
        <f>ROUND(VALUE(SUBSTITUTE(実質収支比率等に係る経年分析!I$47,"▲","-")),2)</f>
        <v>18.850000000000001</v>
      </c>
      <c r="F20" s="136">
        <f>ROUND(VALUE(SUBSTITUTE(実質収支比率等に係る経年分析!J$47,"▲","-")),2)</f>
        <v>21.72</v>
      </c>
    </row>
    <row r="21" spans="1:11">
      <c r="A21" s="136" t="s">
        <v>44</v>
      </c>
      <c r="B21" s="136">
        <f>IF(ISNUMBER(VALUE(SUBSTITUTE(実質収支比率等に係る経年分析!F$49,"▲","-"))),ROUND(VALUE(SUBSTITUTE(実質収支比率等に係る経年分析!F$49,"▲","-")),2),NA())</f>
        <v>-4.71</v>
      </c>
      <c r="C21" s="136">
        <f>IF(ISNUMBER(VALUE(SUBSTITUTE(実質収支比率等に係る経年分析!G$49,"▲","-"))),ROUND(VALUE(SUBSTITUTE(実質収支比率等に係る経年分析!G$49,"▲","-")),2),NA())</f>
        <v>7.3</v>
      </c>
      <c r="D21" s="136">
        <f>IF(ISNUMBER(VALUE(SUBSTITUTE(実質収支比率等に係る経年分析!H$49,"▲","-"))),ROUND(VALUE(SUBSTITUTE(実質収支比率等に係る経年分析!H$49,"▲","-")),2),NA())</f>
        <v>-1.03</v>
      </c>
      <c r="E21" s="136">
        <f>IF(ISNUMBER(VALUE(SUBSTITUTE(実質収支比率等に係る経年分析!I$49,"▲","-"))),ROUND(VALUE(SUBSTITUTE(実質収支比率等に係る経年分析!I$49,"▲","-")),2),NA())</f>
        <v>6.85</v>
      </c>
      <c r="F21" s="136">
        <f>IF(ISNUMBER(VALUE(SUBSTITUTE(実質収支比率等に係る経年分析!J$49,"▲","-"))),ROUND(VALUE(SUBSTITUTE(実質収支比率等に係る経年分析!J$49,"▲","-")),2),NA())</f>
        <v>-0.66</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7.0000000000000007E-2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0.03</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0.05</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0.03</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土地取得特別会計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0.21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0.21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0.03</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0.03</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7.0000000000000007E-2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7.0000000000000007E-2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7.0000000000000007E-2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0.08</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7.0000000000000007E-2</v>
      </c>
    </row>
    <row r="31" spans="1:11">
      <c r="A31" s="137" t="str">
        <f>IF(連結実質赤字比率に係る赤字・黒字の構成分析!C$39="",NA(),連結実質赤字比率に係る赤字・黒字の構成分析!C$39)</f>
        <v>住宅資金貸付事業特別会計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7.0000000000000007E-2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0.28000000000000003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0.3</v>
      </c>
    </row>
    <row r="32" spans="1:11">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1.77</v>
      </c>
    </row>
    <row r="33" spans="1:16">
      <c r="A33" s="137" t="str">
        <f>IF(連結実質赤字比率に係る赤字・黒字の構成分析!C$37="",NA(),連結実質赤字比率に係る赤字・黒字の構成分析!C$37)</f>
        <v>国民健康保険特別会計（事業勘定）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0.66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1.05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1.83</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2.92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10.119999999999999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8.69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9.75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6.24</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5.15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5.41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6.46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7.88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8.07</v>
      </c>
    </row>
    <row r="36" spans="1:16">
      <c r="A36" s="137" t="str">
        <f>IF(連結実質赤字比率に係る赤字・黒字の構成分析!C$34="",NA(),連結実質赤字比率に係る赤字・黒字の構成分析!C$34)</f>
        <v>新宮市立医療センター病院事業会計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28.28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30.2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29.48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27.31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27.57</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1597</v>
      </c>
      <c r="E42" s="138"/>
      <c r="F42" s="138"/>
      <c r="G42" s="138">
        <f>'実質公債費比率（分子）の構造'!L$52</f>
        <v>1596</v>
      </c>
      <c r="H42" s="138"/>
      <c r="I42" s="138"/>
      <c r="J42" s="138">
        <f>'実質公債費比率（分子）の構造'!M$52</f>
        <v>1678</v>
      </c>
      <c r="K42" s="138"/>
      <c r="L42" s="138"/>
      <c r="M42" s="138">
        <f>'実質公債費比率（分子）の構造'!N$52</f>
        <v>1723</v>
      </c>
      <c r="N42" s="138"/>
      <c r="O42" s="138"/>
      <c r="P42" s="138">
        <f>'実質公債費比率（分子）の構造'!O$52</f>
        <v>1980</v>
      </c>
    </row>
    <row r="43" spans="1:16">
      <c r="A43" s="138" t="s">
        <v>52</v>
      </c>
      <c r="B43" s="138">
        <f>'実質公債費比率（分子）の構造'!K$51</f>
        <v>0</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f>'実質公債費比率（分子）の構造'!O$51</f>
        <v>0</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55</v>
      </c>
      <c r="B46" s="138">
        <f>'実質公債費比率（分子）の構造'!K$48</f>
        <v>510</v>
      </c>
      <c r="C46" s="138"/>
      <c r="D46" s="138"/>
      <c r="E46" s="138">
        <f>'実質公債費比率（分子）の構造'!L$48</f>
        <v>501</v>
      </c>
      <c r="F46" s="138"/>
      <c r="G46" s="138"/>
      <c r="H46" s="138">
        <f>'実質公債費比率（分子）の構造'!M$48</f>
        <v>495</v>
      </c>
      <c r="I46" s="138"/>
      <c r="J46" s="138"/>
      <c r="K46" s="138">
        <f>'実質公債費比率（分子）の構造'!N$48</f>
        <v>490</v>
      </c>
      <c r="L46" s="138"/>
      <c r="M46" s="138"/>
      <c r="N46" s="138">
        <f>'実質公債費比率（分子）の構造'!O$48</f>
        <v>535</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2092</v>
      </c>
      <c r="C49" s="138"/>
      <c r="D49" s="138"/>
      <c r="E49" s="138">
        <f>'実質公債費比率（分子）の構造'!L$45</f>
        <v>2267</v>
      </c>
      <c r="F49" s="138"/>
      <c r="G49" s="138"/>
      <c r="H49" s="138">
        <f>'実質公債費比率（分子）の構造'!M$45</f>
        <v>2342</v>
      </c>
      <c r="I49" s="138"/>
      <c r="J49" s="138"/>
      <c r="K49" s="138">
        <f>'実質公債費比率（分子）の構造'!N$45</f>
        <v>2435</v>
      </c>
      <c r="L49" s="138"/>
      <c r="M49" s="138"/>
      <c r="N49" s="138">
        <f>'実質公債費比率（分子）の構造'!O$45</f>
        <v>2725</v>
      </c>
      <c r="O49" s="138"/>
      <c r="P49" s="138"/>
    </row>
    <row r="50" spans="1:16">
      <c r="A50" s="138" t="s">
        <v>59</v>
      </c>
      <c r="B50" s="138" t="e">
        <f>NA()</f>
        <v>#N/A</v>
      </c>
      <c r="C50" s="138">
        <f>IF(ISNUMBER('実質公債費比率（分子）の構造'!K$53),'実質公債費比率（分子）の構造'!K$53,NA())</f>
        <v>1005</v>
      </c>
      <c r="D50" s="138" t="e">
        <f>NA()</f>
        <v>#N/A</v>
      </c>
      <c r="E50" s="138" t="e">
        <f>NA()</f>
        <v>#N/A</v>
      </c>
      <c r="F50" s="138">
        <f>IF(ISNUMBER('実質公債費比率（分子）の構造'!L$53),'実質公債費比率（分子）の構造'!L$53,NA())</f>
        <v>1172</v>
      </c>
      <c r="G50" s="138" t="e">
        <f>NA()</f>
        <v>#N/A</v>
      </c>
      <c r="H50" s="138" t="e">
        <f>NA()</f>
        <v>#N/A</v>
      </c>
      <c r="I50" s="138">
        <f>IF(ISNUMBER('実質公債費比率（分子）の構造'!M$53),'実質公債費比率（分子）の構造'!M$53,NA())</f>
        <v>1159</v>
      </c>
      <c r="J50" s="138" t="e">
        <f>NA()</f>
        <v>#N/A</v>
      </c>
      <c r="K50" s="138" t="e">
        <f>NA()</f>
        <v>#N/A</v>
      </c>
      <c r="L50" s="138">
        <f>IF(ISNUMBER('実質公債費比率（分子）の構造'!N$53),'実質公債費比率（分子）の構造'!N$53,NA())</f>
        <v>1202</v>
      </c>
      <c r="M50" s="138" t="e">
        <f>NA()</f>
        <v>#N/A</v>
      </c>
      <c r="N50" s="138" t="e">
        <f>NA()</f>
        <v>#N/A</v>
      </c>
      <c r="O50" s="138">
        <f>IF(ISNUMBER('実質公債費比率（分子）の構造'!O$53),'実質公債費比率（分子）の構造'!O$53,NA())</f>
        <v>1280</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17464</v>
      </c>
      <c r="E56" s="137"/>
      <c r="F56" s="137"/>
      <c r="G56" s="137">
        <f>'将来負担比率（分子）の構造'!J$52</f>
        <v>17748</v>
      </c>
      <c r="H56" s="137"/>
      <c r="I56" s="137"/>
      <c r="J56" s="137">
        <f>'将来負担比率（分子）の構造'!K$52</f>
        <v>17785</v>
      </c>
      <c r="K56" s="137"/>
      <c r="L56" s="137"/>
      <c r="M56" s="137">
        <f>'将来負担比率（分子）の構造'!L$52</f>
        <v>18666</v>
      </c>
      <c r="N56" s="137"/>
      <c r="O56" s="137"/>
      <c r="P56" s="137">
        <f>'将来負担比率（分子）の構造'!M$52</f>
        <v>19656</v>
      </c>
    </row>
    <row r="57" spans="1:16">
      <c r="A57" s="137" t="s">
        <v>36</v>
      </c>
      <c r="B57" s="137"/>
      <c r="C57" s="137"/>
      <c r="D57" s="137">
        <f>'将来負担比率（分子）の構造'!I$51</f>
        <v>1468</v>
      </c>
      <c r="E57" s="137"/>
      <c r="F57" s="137"/>
      <c r="G57" s="137">
        <f>'将来負担比率（分子）の構造'!J$51</f>
        <v>1413</v>
      </c>
      <c r="H57" s="137"/>
      <c r="I57" s="137"/>
      <c r="J57" s="137">
        <f>'将来負担比率（分子）の構造'!K$51</f>
        <v>1440</v>
      </c>
      <c r="K57" s="137"/>
      <c r="L57" s="137"/>
      <c r="M57" s="137">
        <f>'将来負担比率（分子）の構造'!L$51</f>
        <v>1204</v>
      </c>
      <c r="N57" s="137"/>
      <c r="O57" s="137"/>
      <c r="P57" s="137">
        <f>'将来負担比率（分子）の構造'!M$51</f>
        <v>1207</v>
      </c>
    </row>
    <row r="58" spans="1:16">
      <c r="A58" s="137" t="s">
        <v>35</v>
      </c>
      <c r="B58" s="137"/>
      <c r="C58" s="137"/>
      <c r="D58" s="137">
        <f>'将来負担比率（分子）の構造'!I$50</f>
        <v>6001</v>
      </c>
      <c r="E58" s="137"/>
      <c r="F58" s="137"/>
      <c r="G58" s="137">
        <f>'将来負担比率（分子）の構造'!J$50</f>
        <v>6119</v>
      </c>
      <c r="H58" s="137"/>
      <c r="I58" s="137"/>
      <c r="J58" s="137">
        <f>'将来負担比率（分子）の構造'!K$50</f>
        <v>6599</v>
      </c>
      <c r="K58" s="137"/>
      <c r="L58" s="137"/>
      <c r="M58" s="137">
        <f>'将来負担比率（分子）の構造'!L$50</f>
        <v>7181</v>
      </c>
      <c r="N58" s="137"/>
      <c r="O58" s="137"/>
      <c r="P58" s="137">
        <f>'将来負担比率（分子）の構造'!M$50</f>
        <v>7239</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3636</v>
      </c>
      <c r="C62" s="137"/>
      <c r="D62" s="137"/>
      <c r="E62" s="137">
        <f>'将来負担比率（分子）の構造'!J$45</f>
        <v>3099</v>
      </c>
      <c r="F62" s="137"/>
      <c r="G62" s="137"/>
      <c r="H62" s="137">
        <f>'将来負担比率（分子）の構造'!K$45</f>
        <v>2684</v>
      </c>
      <c r="I62" s="137"/>
      <c r="J62" s="137"/>
      <c r="K62" s="137">
        <f>'将来負担比率（分子）の構造'!L$45</f>
        <v>2762</v>
      </c>
      <c r="L62" s="137"/>
      <c r="M62" s="137"/>
      <c r="N62" s="137">
        <f>'将来負担比率（分子）の構造'!M$45</f>
        <v>2585</v>
      </c>
      <c r="O62" s="137"/>
      <c r="P62" s="137"/>
    </row>
    <row r="63" spans="1:16">
      <c r="A63" s="137" t="s">
        <v>28</v>
      </c>
      <c r="B63" s="137" t="str">
        <f>'将来負担比率（分子）の構造'!I$44</f>
        <v>-</v>
      </c>
      <c r="C63" s="137"/>
      <c r="D63" s="137"/>
      <c r="E63" s="137">
        <f>'将来負担比率（分子）の構造'!J$44</f>
        <v>222</v>
      </c>
      <c r="F63" s="137"/>
      <c r="G63" s="137"/>
      <c r="H63" s="137">
        <f>'将来負担比率（分子）の構造'!K$44</f>
        <v>222</v>
      </c>
      <c r="I63" s="137"/>
      <c r="J63" s="137"/>
      <c r="K63" s="137">
        <f>'将来負担比率（分子）の構造'!L$44</f>
        <v>222</v>
      </c>
      <c r="L63" s="137"/>
      <c r="M63" s="137"/>
      <c r="N63" s="137">
        <f>'将来負担比率（分子）の構造'!M$44</f>
        <v>222</v>
      </c>
      <c r="O63" s="137"/>
      <c r="P63" s="137"/>
    </row>
    <row r="64" spans="1:16">
      <c r="A64" s="137" t="s">
        <v>27</v>
      </c>
      <c r="B64" s="137">
        <f>'将来負担比率（分子）の構造'!I$43</f>
        <v>6193</v>
      </c>
      <c r="C64" s="137"/>
      <c r="D64" s="137"/>
      <c r="E64" s="137">
        <f>'将来負担比率（分子）の構造'!J$43</f>
        <v>6121</v>
      </c>
      <c r="F64" s="137"/>
      <c r="G64" s="137"/>
      <c r="H64" s="137">
        <f>'将来負担比率（分子）の構造'!K$43</f>
        <v>5965</v>
      </c>
      <c r="I64" s="137"/>
      <c r="J64" s="137"/>
      <c r="K64" s="137">
        <f>'将来負担比率（分子）の構造'!L$43</f>
        <v>5810</v>
      </c>
      <c r="L64" s="137"/>
      <c r="M64" s="137"/>
      <c r="N64" s="137">
        <f>'将来負担比率（分子）の構造'!M$43</f>
        <v>5414</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24157</v>
      </c>
      <c r="C66" s="137"/>
      <c r="D66" s="137"/>
      <c r="E66" s="137">
        <f>'将来負担比率（分子）の構造'!J$41</f>
        <v>24563</v>
      </c>
      <c r="F66" s="137"/>
      <c r="G66" s="137"/>
      <c r="H66" s="137">
        <f>'将来負担比率（分子）の構造'!K$41</f>
        <v>24692</v>
      </c>
      <c r="I66" s="137"/>
      <c r="J66" s="137"/>
      <c r="K66" s="137">
        <f>'将来負担比率（分子）の構造'!L$41</f>
        <v>25383</v>
      </c>
      <c r="L66" s="137"/>
      <c r="M66" s="137"/>
      <c r="N66" s="137">
        <f>'将来負担比率（分子）の構造'!M$41</f>
        <v>26433</v>
      </c>
      <c r="O66" s="137"/>
      <c r="P66" s="137"/>
    </row>
    <row r="67" spans="1:16">
      <c r="A67" s="137" t="s">
        <v>63</v>
      </c>
      <c r="B67" s="137" t="e">
        <f>NA()</f>
        <v>#N/A</v>
      </c>
      <c r="C67" s="137">
        <f>IF(ISNUMBER('将来負担比率（分子）の構造'!I$53), IF('将来負担比率（分子）の構造'!I$53 &lt; 0, 0, '将来負担比率（分子）の構造'!I$53), NA())</f>
        <v>9054</v>
      </c>
      <c r="D67" s="137" t="e">
        <f>NA()</f>
        <v>#N/A</v>
      </c>
      <c r="E67" s="137" t="e">
        <f>NA()</f>
        <v>#N/A</v>
      </c>
      <c r="F67" s="137">
        <f>IF(ISNUMBER('将来負担比率（分子）の構造'!J$53), IF('将来負担比率（分子）の構造'!J$53 &lt; 0, 0, '将来負担比率（分子）の構造'!J$53), NA())</f>
        <v>8725</v>
      </c>
      <c r="G67" s="137" t="e">
        <f>NA()</f>
        <v>#N/A</v>
      </c>
      <c r="H67" s="137" t="e">
        <f>NA()</f>
        <v>#N/A</v>
      </c>
      <c r="I67" s="137">
        <f>IF(ISNUMBER('将来負担比率（分子）の構造'!K$53), IF('将来負担比率（分子）の構造'!K$53 &lt; 0, 0, '将来負担比率（分子）の構造'!K$53), NA())</f>
        <v>7738</v>
      </c>
      <c r="J67" s="137" t="e">
        <f>NA()</f>
        <v>#N/A</v>
      </c>
      <c r="K67" s="137" t="e">
        <f>NA()</f>
        <v>#N/A</v>
      </c>
      <c r="L67" s="137">
        <f>IF(ISNUMBER('将来負担比率（分子）の構造'!L$53), IF('将来負担比率（分子）の構造'!L$53 &lt; 0, 0, '将来負担比率（分子）の構造'!L$53), NA())</f>
        <v>7126</v>
      </c>
      <c r="M67" s="137" t="e">
        <f>NA()</f>
        <v>#N/A</v>
      </c>
      <c r="N67" s="137" t="e">
        <f>NA()</f>
        <v>#N/A</v>
      </c>
      <c r="O67" s="137">
        <f>IF(ISNUMBER('将来負担比率（分子）の構造'!M$53), IF('将来負担比率（分子）の構造'!M$53 &lt; 0, 0, '将来負担比率（分子）の構造'!M$53), NA())</f>
        <v>6552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H29011</cp:lastModifiedBy>
  <cp:lastPrinted>2018-03-01T10:18:58Z</cp:lastPrinted>
  <dcterms:created xsi:type="dcterms:W3CDTF">2018-01-24T05:45:50Z</dcterms:created>
  <dcterms:modified xsi:type="dcterms:W3CDTF">2018-03-06T02:56:32Z</dcterms:modified>
  <cp:category/>
</cp:coreProperties>
</file>