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305" yWindow="45" windowWidth="10200" windowHeight="8040" tabRatio="73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P23" i="11" l="1"/>
  <c r="AA14" i="11"/>
  <c r="AA13" i="11"/>
  <c r="AA12" i="11"/>
  <c r="AA11" i="11"/>
  <c r="AA10" i="11"/>
  <c r="AA9" i="11"/>
  <c r="AA8" i="11"/>
  <c r="AA7" i="11"/>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W40" i="9"/>
  <c r="BE40" i="9"/>
  <c r="AM40" i="9"/>
  <c r="U40" i="9"/>
  <c r="CO39" i="9"/>
  <c r="BW39" i="9"/>
  <c r="BE39" i="9"/>
  <c r="AM39" i="9"/>
  <c r="U39" i="9"/>
  <c r="BW38" i="9"/>
  <c r="AM38" i="9"/>
  <c r="U38" i="9"/>
  <c r="AM37" i="9"/>
  <c r="AM36" i="9"/>
  <c r="C35" i="9"/>
  <c r="CO34" i="9"/>
  <c r="CO35" i="9" s="1"/>
  <c r="CO36" i="9" s="1"/>
  <c r="CO37" i="9" s="1"/>
  <c r="CO38" i="9" s="1"/>
  <c r="BW34" i="9"/>
  <c r="BW35" i="9" s="1"/>
  <c r="BW36" i="9" s="1"/>
  <c r="BW37" i="9" s="1"/>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C39" i="9" l="1"/>
  <c r="C40" i="9" s="1"/>
  <c r="C41" i="9" s="1"/>
  <c r="BE34" i="9" l="1"/>
  <c r="BE35" i="9" s="1"/>
  <c r="BE36" i="9" s="1"/>
  <c r="BE37" i="9" s="1"/>
  <c r="BE38" i="9" s="1"/>
  <c r="U34" i="9"/>
  <c r="U35" i="9" s="1"/>
  <c r="U36" i="9" s="1"/>
  <c r="U37" i="9" s="1"/>
  <c r="AM34" i="9"/>
  <c r="AM35" i="9" s="1"/>
</calcChain>
</file>

<file path=xl/sharedStrings.xml><?xml version="1.0" encoding="utf-8"?>
<sst xmlns="http://schemas.openxmlformats.org/spreadsheetml/2006/main" count="1026" uniqueCount="582">
  <si>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</si>
  <si>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</si>
  <si>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</si>
  <si>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</si>
  <si>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</si>
  <si>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</si>
  <si>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</si>
  <si>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</si>
  <si>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</si>
  <si>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</si>
  <si>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</si>
  <si>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</si>
  <si>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</si>
  <si>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</si>
  <si>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</si>
  <si>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</si>
  <si>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</si>
  <si>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</si>
  <si>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</si>
  <si>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</si>
  <si>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</si>
  <si>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</si>
  <si>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</si>
  <si>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</si>
  <si>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</si>
  <si>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</si>
  <si>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</si>
  <si>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</si>
  <si>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</si>
  <si>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</si>
  <si>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</si>
  <si>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</si>
  <si>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</si>
  <si>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</si>
  <si>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</si>
  <si>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</si>
  <si>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</si>
  <si>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</si>
  <si>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</si>
  <si>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</si>
  <si>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</si>
  <si>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</si>
  <si>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</si>
  <si>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</si>
  <si>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</si>
  <si>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</si>
  <si>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</si>
  <si>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</si>
  <si>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</si>
  <si>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</si>
  <si>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</si>
  <si>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</si>
  <si>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</si>
  <si>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</si>
  <si>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</si>
  <si>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</si>
  <si>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</si>
  <si>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</si>
  <si>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</si>
  <si>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</si>
  <si>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</si>
  <si>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</si>
  <si>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</si>
  <si>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</si>
  <si>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</si>
  <si>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</si>
  <si>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</si>
  <si>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</si>
  <si>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</si>
  <si>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</si>
  <si>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</si>
  <si>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</si>
  <si>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</si>
  <si>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</si>
  <si>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</si>
  <si>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</si>
  <si>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</si>
  <si>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</si>
  <si>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</si>
  <si>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</si>
  <si>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</si>
  <si>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</si>
  <si>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</si>
  <si>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</si>
  <si>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</si>
  <si>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</si>
  <si>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</si>
  <si>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</si>
  <si>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</si>
  <si>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</si>
  <si>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</si>
  <si>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</si>
  <si>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</si>
  <si>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</si>
  <si>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</si>
  <si>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</si>
  <si>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</si>
  <si>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</si>
  <si>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</si>
  <si>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</si>
  <si>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</si>
  <si>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</si>
  <si>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</si>
  <si>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</si>
  <si>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</si>
  <si>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</si>
  <si>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</si>
  <si>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</si>
  <si>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</si>
  <si>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</si>
  <si>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</si>
  <si>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</si>
  <si>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</si>
  <si>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</si>
  <si>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</si>
  <si>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</si>
  <si>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</si>
  <si>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</si>
  <si>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</si>
  <si>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</si>
  <si>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</si>
  <si>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</si>
  <si>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</si>
  <si>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</si>
  <si>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</si>
  <si>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</si>
  <si>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</si>
  <si>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</si>
  <si>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</si>
  <si>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</si>
  <si>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</si>
  <si>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</si>
  <si>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</si>
  <si>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</si>
  <si>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土地造成事業特別会計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</si>
  <si>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</si>
  <si>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</si>
  <si>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</si>
  <si>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</si>
  <si>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</si>
  <si>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</si>
  <si>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</si>
  <si>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</si>
  <si>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</si>
  <si>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</si>
  <si>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</si>
  <si>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</si>
  <si>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</si>
  <si>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</si>
  <si>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</si>
  <si>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</si>
  <si>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</si>
  <si>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</si>
  <si>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</si>
  <si>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</si>
  <si>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</si>
  <si>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</si>
  <si>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</si>
  <si>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</si>
  <si>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</si>
  <si>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</si>
  <si>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</si>
  <si>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</si>
  <si>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</si>
  <si>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</si>
  <si>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</si>
  <si>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</si>
  <si>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</si>
  <si>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</si>
  <si>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</si>
  <si>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</si>
  <si>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</si>
  <si>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</si>
  <si>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</si>
  <si>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</si>
  <si>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</si>
  <si>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</si>
  <si>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</si>
  <si>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</si>
  <si>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</si>
  <si>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</si>
  <si>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</si>
  <si>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</si>
  <si>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</si>
  <si>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</si>
  <si>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</si>
  <si>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</si>
  <si>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</si>
  <si>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</si>
  <si>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</si>
  <si>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</si>
  <si>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</si>
  <si>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</si>
  <si>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</si>
  <si>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和歌山県和歌山市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</si>
  <si>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</si>
  <si>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</si>
  <si>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</si>
  <si>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</si>
  <si>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</si>
  <si>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</si>
  <si>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</si>
  <si>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</si>
  <si>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</si>
  <si>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</si>
  <si>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</si>
  <si>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</si>
  <si>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</si>
  <si>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</si>
  <si>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</si>
  <si>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</si>
  <si>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</si>
  <si>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</si>
  <si>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</si>
  <si>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</si>
  <si>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</si>
  <si>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</si>
  <si>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</si>
  <si>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</si>
  <si>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</si>
  <si>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</si>
  <si>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</si>
  <si>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</si>
  <si>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</si>
  <si>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</si>
  <si>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</si>
  <si>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</si>
  <si>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</si>
  <si>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</si>
  <si>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</si>
  <si>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</si>
  <si>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</si>
  <si>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</si>
  <si>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</si>
  <si>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</si>
  <si>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</si>
  <si>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</si>
  <si>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</si>
  <si>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</si>
  <si>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</si>
  <si>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</si>
  <si>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</si>
  <si>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</si>
  <si>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</si>
  <si>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</si>
  <si>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</si>
  <si>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</si>
  <si>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</si>
  <si>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</si>
  <si>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</si>
  <si>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</si>
  <si>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</si>
  <si>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</si>
  <si>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</si>
  <si>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</si>
  <si>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</si>
  <si>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</si>
  <si>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</si>
  <si>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</si>
  <si>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</si>
  <si>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</si>
  <si>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</si>
  <si>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</si>
  <si>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</si>
  <si>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</si>
  <si>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</si>
  <si>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</si>
  <si>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</si>
  <si>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</si>
  <si>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</si>
  <si>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</si>
  <si>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</si>
  <si>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</si>
  <si>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</si>
  <si>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</si>
  <si>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</si>
  <si>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</si>
  <si>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</si>
  <si>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</si>
  <si>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</si>
  <si>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</si>
  <si>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</si>
  <si>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</si>
  <si>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</si>
  <si>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</si>
  <si>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</si>
  <si>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</si>
  <si>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</si>
  <si>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</si>
  <si>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</si>
  <si>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</si>
  <si>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</si>
  <si>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</si>
  <si>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</si>
  <si>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</si>
  <si>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</si>
  <si>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</si>
  <si>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</si>
  <si>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</si>
  <si>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</si>
  <si>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</si>
  <si>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</si>
  <si>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</si>
  <si>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</si>
  <si>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</si>
  <si>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</si>
  <si>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</si>
  <si>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</si>
  <si>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</si>
  <si>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</si>
  <si>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</si>
  <si>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</si>
  <si>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</si>
  <si>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</si>
  <si>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</si>
  <si>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</si>
  <si>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</si>
  <si>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</si>
  <si>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</si>
  <si>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</si>
  <si>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</si>
  <si>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</si>
  <si>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</si>
  <si>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</si>
  <si>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</si>
  <si>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</si>
  <si>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</si>
  <si>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</si>
  <si>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</si>
  <si>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</si>
  <si>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</si>
  <si>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</si>
  <si>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</si>
  <si>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</si>
  <si>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</si>
  <si>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</si>
  <si>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</si>
  <si>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</si>
  <si>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</si>
  <si>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</si>
  <si>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</si>
  <si>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</si>
  <si>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和歌山県和歌山市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</si>
  <si>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</si>
  <si>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</si>
  <si>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</si>
  <si>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</si>
  <si>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</si>
  <si>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</si>
  <si>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</si>
  <si>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</si>
  <si>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</si>
  <si>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</si>
  <si>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</si>
  <si>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</si>
  <si>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</si>
  <si>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</si>
  <si>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</si>
  <si>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</si>
  <si>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</si>
  <si>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</si>
  <si>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</si>
  <si>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</si>
  <si>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</si>
  <si>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住宅改修資金貸付事業特別会計</t>
    <phoneticPr fontId="5"/>
  </si>
  <si>
    <t>住宅新築資金貸付事業特別会計</t>
    <phoneticPr fontId="5"/>
  </si>
  <si>
    <t>宅地取得資金貸付事業特別会計</t>
    <phoneticPr fontId="5"/>
  </si>
  <si>
    <t>母子父子寡婦福祉資金貸付事業特別会計</t>
    <phoneticPr fontId="5"/>
  </si>
  <si>
    <t>直轄事業用地先行取得事業特別会計</t>
    <phoneticPr fontId="5"/>
  </si>
  <si>
    <t>街路用地先行取得事業特別会計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</si>
  <si>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</si>
  <si>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</si>
  <si>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</si>
  <si>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</si>
  <si>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</si>
  <si>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</si>
  <si>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</si>
  <si>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</si>
  <si>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</si>
  <si>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</si>
  <si>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</si>
  <si>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</si>
  <si>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</si>
  <si>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</si>
  <si>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</si>
  <si>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</si>
  <si>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駐車場管理事業特別会計</t>
    <phoneticPr fontId="5"/>
  </si>
  <si>
    <t>水道事業会計</t>
    <phoneticPr fontId="5"/>
  </si>
  <si>
    <t>法適用企業</t>
    <phoneticPr fontId="5"/>
  </si>
  <si>
    <t>工業用水道事業会計</t>
    <phoneticPr fontId="5"/>
  </si>
  <si>
    <t>卸売市場事業特別会計</t>
    <phoneticPr fontId="5"/>
  </si>
  <si>
    <t>法非適用企業</t>
    <phoneticPr fontId="5"/>
  </si>
  <si>
    <t>下水道事業特別会計</t>
    <phoneticPr fontId="5"/>
  </si>
  <si>
    <t>農業集落排水事業特別会計</t>
    <phoneticPr fontId="5"/>
  </si>
  <si>
    <t>漁業集落排水事業特別会計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</si>
  <si>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</si>
  <si>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</si>
  <si>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</si>
  <si>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</si>
  <si>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</si>
  <si>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</si>
  <si>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</si>
  <si>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</si>
  <si>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</si>
  <si>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</si>
  <si>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</si>
  <si>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</si>
  <si>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</si>
  <si>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</si>
  <si>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</si>
  <si>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</si>
  <si>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</si>
  <si>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</si>
  <si>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</si>
  <si>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</si>
  <si>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</si>
  <si>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</si>
  <si>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</si>
  <si>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</si>
  <si>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</si>
  <si>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</si>
  <si>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</si>
  <si>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</si>
  <si>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</si>
  <si>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</si>
  <si>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</si>
  <si>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</si>
  <si>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</si>
  <si>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</si>
  <si>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</si>
  <si>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</si>
  <si>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</si>
  <si>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</si>
  <si>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</si>
  <si>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</si>
  <si>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</si>
  <si>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</si>
  <si>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</si>
  <si>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</si>
  <si>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</si>
  <si>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</si>
  <si>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</si>
  <si>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</si>
  <si>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</si>
  <si>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</si>
  <si>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</si>
  <si>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</si>
  <si>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</si>
  <si>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</si>
  <si>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</si>
  <si>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</si>
  <si>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</si>
  <si>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</si>
  <si>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</si>
  <si>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</si>
  <si>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</si>
  <si>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</si>
  <si>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</si>
  <si>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</si>
  <si>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</si>
  <si>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</si>
  <si>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</si>
  <si>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</si>
  <si>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</si>
  <si>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</si>
  <si>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</si>
  <si>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</si>
  <si>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</si>
  <si>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</si>
  <si>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</si>
  <si>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</si>
  <si>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</si>
  <si>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</si>
  <si>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</si>
  <si>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</si>
  <si>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</si>
  <si>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</si>
  <si>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</si>
  <si>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</si>
  <si>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</si>
  <si>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</si>
  <si>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</si>
  <si>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</si>
  <si>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</si>
  <si>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</si>
  <si>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</si>
  <si>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</si>
  <si>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</si>
  <si>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</si>
  <si>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</si>
  <si>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</si>
  <si>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</si>
  <si>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</si>
  <si>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</si>
  <si>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</si>
  <si>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</si>
  <si>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</si>
  <si>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</si>
  <si>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</si>
  <si>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</si>
  <si>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</si>
  <si>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</si>
  <si>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</si>
  <si>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</si>
  <si>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</si>
  <si>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</si>
  <si>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</si>
  <si>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</si>
  <si>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</si>
  <si>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</si>
  <si>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</si>
  <si>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</si>
  <si>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</si>
  <si>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</si>
  <si>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</si>
  <si>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</si>
  <si>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</si>
  <si>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</si>
  <si>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</si>
  <si>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</si>
  <si>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</si>
  <si>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</si>
  <si>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</si>
  <si>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</si>
  <si>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</si>
  <si>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</si>
  <si>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</si>
  <si>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</si>
  <si>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</si>
  <si>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</si>
  <si>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t>
  </si>
  <si>
    <t>▲ 0.84</t>
  </si>
  <si>
    <t>駐車場管理事業特別会計</t>
  </si>
  <si>
    <t>▲ 2.17</t>
  </si>
  <si>
    <t>▲ 2.46</t>
  </si>
  <si>
    <t>▲ 2.55</t>
  </si>
  <si>
    <t>▲ 2.59</t>
  </si>
  <si>
    <t>土地造成事業特別会計</t>
  </si>
  <si>
    <t>▲ 0.57</t>
  </si>
  <si>
    <t>▲ 1.37</t>
  </si>
  <si>
    <t>▲ 1.60</t>
  </si>
  <si>
    <t>▲ 1.45</t>
  </si>
  <si>
    <t>住宅新築資金貸付事業特別会計</t>
  </si>
  <si>
    <t>▲ 0.80</t>
  </si>
  <si>
    <t>▲ 0.83</t>
  </si>
  <si>
    <t>▲ 0.85</t>
  </si>
  <si>
    <t>宅地取得資金貸付事業特別会計</t>
  </si>
  <si>
    <t>▲ 0.33</t>
  </si>
  <si>
    <t>▲ 0.34</t>
  </si>
  <si>
    <t>▲ 0.35</t>
  </si>
  <si>
    <t>▲ 0.36</t>
  </si>
  <si>
    <t>住宅改修資金貸付事業特別会計</t>
  </si>
  <si>
    <t>▲ 0.11</t>
  </si>
  <si>
    <t>▲ 0.10</t>
  </si>
  <si>
    <t>▲ 0.09</t>
  </si>
  <si>
    <t>工業用水道事業会計</t>
  </si>
  <si>
    <t>水道事業会計</t>
  </si>
  <si>
    <t>一般会計</t>
  </si>
  <si>
    <t>その他会計（赤字）</t>
  </si>
  <si>
    <t>▲ 0.24</t>
  </si>
  <si>
    <t>その他会計（黒字）</t>
  </si>
  <si>
    <t>和歌山地方税回収機構（一般会計）</t>
    <rPh sb="0" eb="3">
      <t>ワカヤマ</t>
    </rPh>
    <rPh sb="3" eb="6">
      <t>チホウゼイ</t>
    </rPh>
    <rPh sb="6" eb="8">
      <t>カイシュウ</t>
    </rPh>
    <rPh sb="8" eb="10">
      <t>キコウ</t>
    </rPh>
    <rPh sb="11" eb="13">
      <t>イッパン</t>
    </rPh>
    <rPh sb="13" eb="15">
      <t>カイケイ</t>
    </rPh>
    <phoneticPr fontId="24"/>
  </si>
  <si>
    <t>和歌山県後期高齢者医療広域連合（一般会計）</t>
    <rPh sb="0" eb="4">
      <t>ワカ</t>
    </rPh>
    <rPh sb="4" eb="6">
      <t>コウキ</t>
    </rPh>
    <rPh sb="6" eb="8">
      <t>コウレイ</t>
    </rPh>
    <rPh sb="8" eb="9">
      <t>シャ</t>
    </rPh>
    <rPh sb="9" eb="11">
      <t>イリョウ</t>
    </rPh>
    <rPh sb="11" eb="13">
      <t>コウイキ</t>
    </rPh>
    <rPh sb="13" eb="15">
      <t>レンゴウ</t>
    </rPh>
    <rPh sb="16" eb="18">
      <t>イッパン</t>
    </rPh>
    <rPh sb="18" eb="20">
      <t>カイケイ</t>
    </rPh>
    <phoneticPr fontId="24"/>
  </si>
  <si>
    <t>和歌山県後期高齢者医療広域連合（特別会計）</t>
    <rPh sb="0" eb="4">
      <t>ワカ</t>
    </rPh>
    <rPh sb="4" eb="6">
      <t>コウキ</t>
    </rPh>
    <rPh sb="6" eb="8">
      <t>コウレイ</t>
    </rPh>
    <rPh sb="8" eb="9">
      <t>シャ</t>
    </rPh>
    <rPh sb="9" eb="11">
      <t>イリョウ</t>
    </rPh>
    <rPh sb="11" eb="13">
      <t>コウイキ</t>
    </rPh>
    <rPh sb="13" eb="15">
      <t>レンゴウ</t>
    </rPh>
    <rPh sb="16" eb="18">
      <t>トクベツ</t>
    </rPh>
    <rPh sb="18" eb="20">
      <t>カイケイ</t>
    </rPh>
    <phoneticPr fontId="24"/>
  </si>
  <si>
    <t>和歌山県住宅新築資金等貸付金回収管理組合（一般会計）</t>
    <rPh sb="0" eb="4">
      <t>ワカヤマケン</t>
    </rPh>
    <rPh sb="4" eb="6">
      <t>ジュウタク</t>
    </rPh>
    <rPh sb="6" eb="8">
      <t>シンチク</t>
    </rPh>
    <rPh sb="8" eb="11">
      <t>シキントウ</t>
    </rPh>
    <rPh sb="11" eb="13">
      <t>カシツケ</t>
    </rPh>
    <rPh sb="13" eb="14">
      <t>キン</t>
    </rPh>
    <rPh sb="14" eb="16">
      <t>カイシュウ</t>
    </rPh>
    <rPh sb="16" eb="18">
      <t>カンリ</t>
    </rPh>
    <rPh sb="18" eb="20">
      <t>クミアイ</t>
    </rPh>
    <rPh sb="21" eb="23">
      <t>イッパン</t>
    </rPh>
    <rPh sb="23" eb="25">
      <t>カイケイ</t>
    </rPh>
    <phoneticPr fontId="24"/>
  </si>
  <si>
    <t>和歌山市中小企業勤労者福祉サービスセンター</t>
    <rPh sb="0" eb="4">
      <t>ワカヤマシ</t>
    </rPh>
    <rPh sb="4" eb="6">
      <t>チュウショウ</t>
    </rPh>
    <rPh sb="6" eb="8">
      <t>キギョウ</t>
    </rPh>
    <rPh sb="8" eb="11">
      <t>キンロウシャ</t>
    </rPh>
    <rPh sb="11" eb="13">
      <t>フクシ</t>
    </rPh>
    <phoneticPr fontId="24"/>
  </si>
  <si>
    <t>ぶらくり</t>
  </si>
  <si>
    <t>和歌山市清掃</t>
    <rPh sb="0" eb="4">
      <t>ワカ</t>
    </rPh>
    <rPh sb="4" eb="6">
      <t>セイソウ</t>
    </rPh>
    <phoneticPr fontId="24"/>
  </si>
  <si>
    <t>和歌山市文化スポーツ振興財団</t>
    <rPh sb="0" eb="4">
      <t>ワカヤマシ</t>
    </rPh>
    <rPh sb="4" eb="14">
      <t>ブン</t>
    </rPh>
    <phoneticPr fontId="24"/>
  </si>
  <si>
    <t>和歌山市地域地場産産業振興センター</t>
    <rPh sb="0" eb="4">
      <t>ワカヤマシ</t>
    </rPh>
    <rPh sb="4" eb="6">
      <t>チイキ</t>
    </rPh>
    <rPh sb="6" eb="8">
      <t>ジバ</t>
    </rPh>
    <rPh sb="8" eb="9">
      <t>サン</t>
    </rPh>
    <rPh sb="9" eb="13">
      <t>サンギョウシンコウ</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</si>
  <si>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</si>
  <si>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</si>
  <si>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</si>
  <si>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</si>
  <si>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</si>
  <si>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</si>
  <si>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</si>
  <si>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</si>
  <si>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</si>
  <si>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</si>
  <si>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</si>
  <si>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将来負担比率、実質公債比率類ともに、類似団体平均値とは大きな乖離があるが、当市の経年比較においては、将来負担比率は、Ｈ23より逓減し、148.3ポイントから122.2ポイントへと
26.1ポイントの減少となっている。しかし、類似団体と比較し高い比率となっており、下水道、土地造成をはじめとした特別会計の累積赤字の減少等を引き続き図る必要がある。
実質公債比率は、Ｈ23より、11.4ポイント前後で推移している。過去に建設された各種施設の長寿命化、大型更新需要が増加しているが、公共施設マネジメント計画や立地適正化計画等々を勘案しながら、
起債の新規発行のコントロールを図る必要がある。</t>
    <rPh sb="0" eb="2">
      <t>ショウライ</t>
    </rPh>
    <rPh sb="2" eb="4">
      <t>フタン</t>
    </rPh>
    <rPh sb="4" eb="6">
      <t>ヒリツ</t>
    </rPh>
    <rPh sb="7" eb="9">
      <t>ジッシツ</t>
    </rPh>
    <rPh sb="9" eb="11">
      <t>コウサイ</t>
    </rPh>
    <rPh sb="11" eb="13">
      <t>ヒリツ</t>
    </rPh>
    <rPh sb="18" eb="20">
      <t>ルイジ</t>
    </rPh>
    <rPh sb="37" eb="38">
      <t>トウ</t>
    </rPh>
    <rPh sb="38" eb="39">
      <t>シ</t>
    </rPh>
    <rPh sb="40" eb="42">
      <t>ケイネン</t>
    </rPh>
    <rPh sb="42" eb="44">
      <t>ヒカク</t>
    </rPh>
    <rPh sb="50" eb="52">
      <t>ショウライ</t>
    </rPh>
    <rPh sb="52" eb="54">
      <t>フタン</t>
    </rPh>
    <rPh sb="54" eb="56">
      <t>ヒリツ</t>
    </rPh>
    <rPh sb="63" eb="65">
      <t>テイゲン</t>
    </rPh>
    <rPh sb="99" eb="101">
      <t>ゲンショウ</t>
    </rPh>
    <rPh sb="112" eb="114">
      <t>ルイジ</t>
    </rPh>
    <rPh sb="114" eb="116">
      <t>ダンタイ</t>
    </rPh>
    <rPh sb="117" eb="119">
      <t>ヒカク</t>
    </rPh>
    <rPh sb="120" eb="121">
      <t>タカ</t>
    </rPh>
    <rPh sb="122" eb="124">
      <t>ヒリツ</t>
    </rPh>
    <rPh sb="131" eb="133">
      <t>ゲスイ</t>
    </rPh>
    <rPh sb="133" eb="134">
      <t>ドウ</t>
    </rPh>
    <rPh sb="135" eb="137">
      <t>トチ</t>
    </rPh>
    <rPh sb="137" eb="139">
      <t>ゾウセイ</t>
    </rPh>
    <rPh sb="146" eb="148">
      <t>トクベツ</t>
    </rPh>
    <rPh sb="148" eb="150">
      <t>カイケイ</t>
    </rPh>
    <rPh sb="151" eb="153">
      <t>ルイセキ</t>
    </rPh>
    <rPh sb="153" eb="155">
      <t>アカジ</t>
    </rPh>
    <rPh sb="156" eb="158">
      <t>ゲンショウ</t>
    </rPh>
    <rPh sb="158" eb="159">
      <t>トウ</t>
    </rPh>
    <rPh sb="160" eb="161">
      <t>ヒ</t>
    </rPh>
    <rPh sb="162" eb="163">
      <t>ツヅ</t>
    </rPh>
    <rPh sb="164" eb="165">
      <t>ハカ</t>
    </rPh>
    <rPh sb="166" eb="168">
      <t>ヒツヨウ</t>
    </rPh>
    <rPh sb="173" eb="175">
      <t>ジッシツ</t>
    </rPh>
    <rPh sb="175" eb="177">
      <t>コウサイ</t>
    </rPh>
    <rPh sb="177" eb="179">
      <t>ヒリツ</t>
    </rPh>
    <rPh sb="195" eb="197">
      <t>ゼンゴ</t>
    </rPh>
    <rPh sb="198" eb="200">
      <t>スイイ</t>
    </rPh>
    <rPh sb="205" eb="207">
      <t>カコ</t>
    </rPh>
    <rPh sb="208" eb="210">
      <t>ケンセツ</t>
    </rPh>
    <rPh sb="213" eb="215">
      <t>カクシュ</t>
    </rPh>
    <rPh sb="215" eb="217">
      <t>シセツ</t>
    </rPh>
    <rPh sb="218" eb="219">
      <t>チョウ</t>
    </rPh>
    <rPh sb="219" eb="222">
      <t>ジュミョウカ</t>
    </rPh>
    <rPh sb="223" eb="225">
      <t>オオガタ</t>
    </rPh>
    <rPh sb="225" eb="227">
      <t>コウシン</t>
    </rPh>
    <rPh sb="227" eb="229">
      <t>ジュヨウ</t>
    </rPh>
    <rPh sb="230" eb="232">
      <t>ゾウカ</t>
    </rPh>
    <rPh sb="238" eb="240">
      <t>コウキョウ</t>
    </rPh>
    <rPh sb="240" eb="242">
      <t>シセツ</t>
    </rPh>
    <rPh sb="248" eb="250">
      <t>ケイカク</t>
    </rPh>
    <rPh sb="251" eb="253">
      <t>リッチ</t>
    </rPh>
    <rPh sb="253" eb="255">
      <t>テキセイ</t>
    </rPh>
    <rPh sb="255" eb="256">
      <t>カ</t>
    </rPh>
    <rPh sb="256" eb="258">
      <t>ケイカク</t>
    </rPh>
    <rPh sb="258" eb="260">
      <t>トウトウ</t>
    </rPh>
    <rPh sb="261" eb="263">
      <t>カンアン</t>
    </rPh>
    <rPh sb="269" eb="271">
      <t>キサイ</t>
    </rPh>
    <rPh sb="272" eb="274">
      <t>シンキ</t>
    </rPh>
    <rPh sb="274" eb="276">
      <t>ハッコウ</t>
    </rPh>
    <rPh sb="284" eb="285">
      <t>ハカ</t>
    </rPh>
    <rPh sb="286" eb="28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</si>
</sst>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26917</c:v>
                </c:pt>
                <c:pt idx="1">
                  <c:v>21247</c:v>
                </c:pt>
                <c:pt idx="2">
                  <c:v>39558</c:v>
                </c:pt>
                <c:pt idx="3">
                  <c:v>48539</c:v>
                </c:pt>
                <c:pt idx="4">
                  <c:v>43129</c:v>
                </c:pt>
              </c:numCache>
            </c:numRef>
          </c:val>
          <c:smooth val="0"/>
        </c:ser>
        <c:dLbls>
          <c:showLegendKey val="0"/>
          <c:showVal val="0"/>
          <c:showCatName val="0"/>
          <c:showSerName val="0"/>
          <c:showPercent val="0"/>
          <c:showBubbleSize val="0"/>
        </c:dLbls>
        <c:marker val="1"/>
        <c:smooth val="0"/>
        <c:axId val="89371776"/>
        <c:axId val="89373696"/>
      </c:lineChart>
      <c:catAx>
        <c:axId val="89371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73696"/>
        <c:crosses val="autoZero"/>
        <c:auto val="1"/>
        <c:lblAlgn val="ctr"/>
        <c:lblOffset val="100"/>
        <c:tickLblSkip val="1"/>
        <c:tickMarkSkip val="1"/>
        <c:noMultiLvlLbl val="0"/>
      </c:catAx>
      <c:valAx>
        <c:axId val="893736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71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c:v>
                </c:pt>
                <c:pt idx="1">
                  <c:v>0.67</c:v>
                </c:pt>
                <c:pt idx="2">
                  <c:v>1.99</c:v>
                </c:pt>
                <c:pt idx="3">
                  <c:v>0.56000000000000005</c:v>
                </c:pt>
                <c:pt idx="4">
                  <c:v>0.72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10.119999999999999</c:v>
                </c:pt>
                <c:pt idx="1">
                  <c:v>11.52</c:v>
                </c:pt>
                <c:pt idx="2">
                  <c:v>12.41</c:v>
                </c:pt>
                <c:pt idx="3">
                  <c:v>12.68</c:v>
                </c:pt>
                <c:pt idx="4">
                  <c:v>11.72</c:v>
                </c:pt>
              </c:numCache>
            </c:numRef>
          </c:val>
        </c:ser>
        <c:dLbls>
          <c:showLegendKey val="0"/>
          <c:showVal val="0"/>
          <c:showCatName val="0"/>
          <c:showSerName val="0"/>
          <c:showPercent val="0"/>
          <c:showBubbleSize val="0"/>
        </c:dLbls>
        <c:gapWidth val="250"/>
        <c:overlap val="100"/>
        <c:axId val="96300032"/>
        <c:axId val="9630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1.06</c:v>
                </c:pt>
                <c:pt idx="1">
                  <c:v>0.55000000000000004</c:v>
                </c:pt>
                <c:pt idx="2">
                  <c:v>2.2999999999999998</c:v>
                </c:pt>
                <c:pt idx="3">
                  <c:v>-1.07</c:v>
                </c:pt>
                <c:pt idx="4">
                  <c:v>-0.84</c:v>
                </c:pt>
              </c:numCache>
            </c:numRef>
          </c:val>
          <c:smooth val="0"/>
        </c:ser>
        <c:dLbls>
          <c:showLegendKey val="0"/>
          <c:showVal val="0"/>
          <c:showCatName val="0"/>
          <c:showSerName val="0"/>
          <c:showPercent val="0"/>
          <c:showBubbleSize val="0"/>
        </c:dLbls>
        <c:marker val="1"/>
        <c:smooth val="0"/>
        <c:axId val="96300032"/>
        <c:axId val="96302208"/>
      </c:lineChart>
      <c:catAx>
        <c:axId val="963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302208"/>
        <c:crosses val="autoZero"/>
        <c:auto val="1"/>
        <c:lblAlgn val="ctr"/>
        <c:lblOffset val="100"/>
        <c:tickLblSkip val="1"/>
        <c:tickMarkSkip val="1"/>
        <c:noMultiLvlLbl val="0"/>
      </c:catAx>
      <c:valAx>
        <c:axId val="9630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0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1.26</c:v>
                </c:pt>
                <c:pt idx="4">
                  <c:v>#N/A</c:v>
                </c:pt>
                <c:pt idx="5">
                  <c:v>1.93</c:v>
                </c:pt>
                <c:pt idx="6">
                  <c:v>#N/A</c:v>
                </c:pt>
                <c:pt idx="7">
                  <c:v>1.79</c:v>
                </c:pt>
                <c:pt idx="8">
                  <c:v>#N/A</c:v>
                </c:pt>
                <c:pt idx="9">
                  <c:v>1.55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0.24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2.75</c:v>
                </c:pt>
                <c:pt idx="2">
                  <c:v>#N/A</c:v>
                </c:pt>
                <c:pt idx="3">
                  <c:v>1.94</c:v>
                </c:pt>
                <c:pt idx="4">
                  <c:v>#N/A</c:v>
                </c:pt>
                <c:pt idx="5">
                  <c:v>3.26</c:v>
                </c:pt>
                <c:pt idx="6">
                  <c:v>#N/A</c:v>
                </c:pt>
                <c:pt idx="7">
                  <c:v>1.85</c:v>
                </c:pt>
                <c:pt idx="8">
                  <c:v>#N/A</c:v>
                </c:pt>
                <c:pt idx="9">
                  <c:v>2</c:v>
                </c:pt>
              </c:numCache>
            </c:numRef>
          </c:val>
        </c:ser>
        <c:ser>
          <c:idx val="3"/>
          <c:order val="3"/>
          <c:tx>
            <c:strRef>
              <c:f>データシート!$A$30</c:f>
              <c:strCache>
                <c:ptCount val="1"/>
                <c:pt idx="0">
                  <c:v>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4.33</c:v>
                </c:pt>
                <c:pt idx="2">
                  <c:v>#N/A</c:v>
                </c:pt>
                <c:pt idx="3">
                  <c:v>4.45</c:v>
                </c:pt>
                <c:pt idx="4">
                  <c:v>#N/A</c:v>
                </c:pt>
                <c:pt idx="5">
                  <c:v>4.6900000000000004</c:v>
                </c:pt>
                <c:pt idx="6">
                  <c:v>#N/A</c:v>
                </c:pt>
                <c:pt idx="7">
                  <c:v>4.82</c:v>
                </c:pt>
                <c:pt idx="8">
                  <c:v>#N/A</c:v>
                </c:pt>
                <c:pt idx="9">
                  <c:v>4.88</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4.7300000000000004</c:v>
                </c:pt>
                <c:pt idx="2">
                  <c:v>#N/A</c:v>
                </c:pt>
                <c:pt idx="3">
                  <c:v>4.7699999999999996</c:v>
                </c:pt>
                <c:pt idx="4">
                  <c:v>#N/A</c:v>
                </c:pt>
                <c:pt idx="5">
                  <c:v>4.96</c:v>
                </c:pt>
                <c:pt idx="6">
                  <c:v>#N/A</c:v>
                </c:pt>
                <c:pt idx="7">
                  <c:v>4.97</c:v>
                </c:pt>
                <c:pt idx="8">
                  <c:v>#N/A</c:v>
                </c:pt>
                <c:pt idx="9">
                  <c:v>5.01</c:v>
                </c:pt>
              </c:numCache>
            </c:numRef>
          </c:val>
        </c:ser>
        <c:ser>
          <c:idx val="5"/>
          <c:order val="5"/>
          <c:tx>
            <c:strRef>
              <c:f>データシート!$A$32</c:f>
              <c:strCache>
                <c:ptCount val="1"/>
                <c:pt idx="0">
                  <c:v>住宅改修資金貸付事業特別会計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0.11</c:v>
                </c:pt>
                <c:pt idx="1">
                  <c:v>#N/A</c:v>
                </c:pt>
                <c:pt idx="2">
                  <c:v>0.11</c:v>
                </c:pt>
                <c:pt idx="3">
                  <c:v>#N/A</c:v>
                </c:pt>
                <c:pt idx="4">
                  <c:v>0.1</c:v>
                </c:pt>
                <c:pt idx="5">
                  <c:v>#N/A</c:v>
                </c:pt>
                <c:pt idx="6">
                  <c:v>0.09</c:v>
                </c:pt>
                <c:pt idx="7">
                  <c:v>#N/A</c:v>
                </c:pt>
                <c:pt idx="8">
                  <c:v>0.09</c:v>
                </c:pt>
                <c:pt idx="9">
                  <c:v>#N/A</c:v>
                </c:pt>
              </c:numCache>
            </c:numRef>
          </c:val>
        </c:ser>
        <c:ser>
          <c:idx val="6"/>
          <c:order val="6"/>
          <c:tx>
            <c:strRef>
              <c:f>データシート!$A$33</c:f>
              <c:strCache>
                <c:ptCount val="1"/>
                <c:pt idx="0">
                  <c:v>宅地取得資金貸付事業特別会計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0.33</c:v>
                </c:pt>
                <c:pt idx="1">
                  <c:v>#N/A</c:v>
                </c:pt>
                <c:pt idx="2">
                  <c:v>0.34</c:v>
                </c:pt>
                <c:pt idx="3">
                  <c:v>#N/A</c:v>
                </c:pt>
                <c:pt idx="4">
                  <c:v>0.35</c:v>
                </c:pt>
                <c:pt idx="5">
                  <c:v>#N/A</c:v>
                </c:pt>
                <c:pt idx="6">
                  <c:v>0.35</c:v>
                </c:pt>
                <c:pt idx="7">
                  <c:v>#N/A</c:v>
                </c:pt>
                <c:pt idx="8">
                  <c:v>0.36</c:v>
                </c:pt>
                <c:pt idx="9">
                  <c:v>#N/A</c:v>
                </c:pt>
              </c:numCache>
            </c:numRef>
          </c:val>
        </c:ser>
        <c:ser>
          <c:idx val="7"/>
          <c:order val="7"/>
          <c:tx>
            <c:strRef>
              <c:f>データシート!$A$34</c:f>
              <c:strCache>
                <c:ptCount val="1"/>
                <c:pt idx="0">
                  <c:v>住宅新築資金貸付事業特別会計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0.8</c:v>
                </c:pt>
                <c:pt idx="1">
                  <c:v>#N/A</c:v>
                </c:pt>
                <c:pt idx="2">
                  <c:v>0.83</c:v>
                </c:pt>
                <c:pt idx="3">
                  <c:v>#N/A</c:v>
                </c:pt>
                <c:pt idx="4">
                  <c:v>0.84</c:v>
                </c:pt>
                <c:pt idx="5">
                  <c:v>#N/A</c:v>
                </c:pt>
                <c:pt idx="6">
                  <c:v>0.85</c:v>
                </c:pt>
                <c:pt idx="7">
                  <c:v>#N/A</c:v>
                </c:pt>
                <c:pt idx="8">
                  <c:v>0.85</c:v>
                </c:pt>
                <c:pt idx="9">
                  <c:v>#N/A</c:v>
                </c:pt>
              </c:numCache>
            </c:numRef>
          </c:val>
        </c:ser>
        <c:ser>
          <c:idx val="8"/>
          <c:order val="8"/>
          <c:tx>
            <c:strRef>
              <c:f>データシート!$A$35</c:f>
              <c:strCache>
                <c:ptCount val="1"/>
                <c:pt idx="0">
                  <c:v>土地造成事業特別会計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0.56999999999999995</c:v>
                </c:pt>
                <c:pt idx="3">
                  <c:v>#N/A</c:v>
                </c:pt>
                <c:pt idx="4">
                  <c:v>1.37</c:v>
                </c:pt>
                <c:pt idx="5">
                  <c:v>#N/A</c:v>
                </c:pt>
                <c:pt idx="6">
                  <c:v>1.6</c:v>
                </c:pt>
                <c:pt idx="7">
                  <c:v>#N/A</c:v>
                </c:pt>
                <c:pt idx="8">
                  <c:v>1.45</c:v>
                </c:pt>
                <c:pt idx="9">
                  <c:v>#N/A</c:v>
                </c:pt>
              </c:numCache>
            </c:numRef>
          </c:val>
        </c:ser>
        <c:ser>
          <c:idx val="9"/>
          <c:order val="9"/>
          <c:tx>
            <c:strRef>
              <c:f>データシート!$A$36</c:f>
              <c:strCache>
                <c:ptCount val="1"/>
                <c:pt idx="0">
                  <c:v>駐車場管理事業特別会計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2.17</c:v>
                </c:pt>
                <c:pt idx="1">
                  <c:v>#N/A</c:v>
                </c:pt>
                <c:pt idx="2">
                  <c:v>2.46</c:v>
                </c:pt>
                <c:pt idx="3">
                  <c:v>#N/A</c:v>
                </c:pt>
                <c:pt idx="4">
                  <c:v>2.5499999999999998</c:v>
                </c:pt>
                <c:pt idx="5">
                  <c:v>#N/A</c:v>
                </c:pt>
                <c:pt idx="6">
                  <c:v>2.5499999999999998</c:v>
                </c:pt>
                <c:pt idx="7">
                  <c:v>#N/A</c:v>
                </c:pt>
                <c:pt idx="8">
                  <c:v>2.59</c:v>
                </c:pt>
                <c:pt idx="9">
                  <c:v>#N/A</c:v>
                </c:pt>
              </c:numCache>
            </c:numRef>
          </c:val>
        </c:ser>
        <c:dLbls>
          <c:showLegendKey val="0"/>
          <c:showVal val="0"/>
          <c:showCatName val="0"/>
          <c:showSerName val="0"/>
          <c:showPercent val="0"/>
          <c:showBubbleSize val="0"/>
        </c:dLbls>
        <c:gapWidth val="150"/>
        <c:overlap val="100"/>
        <c:axId val="96445184"/>
        <c:axId val="96446720"/>
      </c:barChart>
      <c:catAx>
        <c:axId val="964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46720"/>
        <c:crosses val="autoZero"/>
        <c:auto val="1"/>
        <c:lblAlgn val="ctr"/>
        <c:lblOffset val="100"/>
        <c:tickLblSkip val="1"/>
        <c:tickMarkSkip val="1"/>
        <c:noMultiLvlLbl val="0"/>
      </c:catAx>
      <c:valAx>
        <c:axId val="9644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4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14334</c:v>
                </c:pt>
                <c:pt idx="5">
                  <c:v>14007</c:v>
                </c:pt>
                <c:pt idx="8">
                  <c:v>14037</c:v>
                </c:pt>
                <c:pt idx="11">
                  <c:v>14308</c:v>
                </c:pt>
                <c:pt idx="14">
                  <c:v>14797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12</c:v>
                </c:pt>
                <c:pt idx="3">
                  <c:v>6</c:v>
                </c:pt>
                <c:pt idx="6">
                  <c:v>2</c:v>
                </c:pt>
                <c:pt idx="9">
                  <c:v>2</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75</c:v>
                </c:pt>
                <c:pt idx="3">
                  <c:v>8</c:v>
                </c:pt>
                <c:pt idx="6">
                  <c:v>5</c:v>
                </c:pt>
                <c:pt idx="9">
                  <c:v>8</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6158</c:v>
                </c:pt>
                <c:pt idx="3">
                  <c:v>6162</c:v>
                </c:pt>
                <c:pt idx="6">
                  <c:v>6263</c:v>
                </c:pt>
                <c:pt idx="9">
                  <c:v>6371</c:v>
                </c:pt>
                <c:pt idx="12">
                  <c:v>6413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15684</c:v>
                </c:pt>
                <c:pt idx="3">
                  <c:v>15515</c:v>
                </c:pt>
                <c:pt idx="6">
                  <c:v>15257</c:v>
                </c:pt>
                <c:pt idx="9">
                  <c:v>15804</c:v>
                </c:pt>
                <c:pt idx="12">
                  <c:v>16351</c:v>
                </c:pt>
              </c:numCache>
            </c:numRef>
          </c:val>
        </c:ser>
        <c:dLbls>
          <c:showLegendKey val="0"/>
          <c:showVal val="0"/>
          <c:showCatName val="0"/>
          <c:showSerName val="0"/>
          <c:showPercent val="0"/>
          <c:showBubbleSize val="0"/>
        </c:dLbls>
        <c:gapWidth val="100"/>
        <c:overlap val="100"/>
        <c:axId val="89284992"/>
        <c:axId val="8928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7595</c:v>
                </c:pt>
                <c:pt idx="2">
                  <c:v>#N/A</c:v>
                </c:pt>
                <c:pt idx="3">
                  <c:v>#N/A</c:v>
                </c:pt>
                <c:pt idx="4">
                  <c:v>7684</c:v>
                </c:pt>
                <c:pt idx="5">
                  <c:v>#N/A</c:v>
                </c:pt>
                <c:pt idx="6">
                  <c:v>#N/A</c:v>
                </c:pt>
                <c:pt idx="7">
                  <c:v>7490</c:v>
                </c:pt>
                <c:pt idx="8">
                  <c:v>#N/A</c:v>
                </c:pt>
                <c:pt idx="9">
                  <c:v>#N/A</c:v>
                </c:pt>
                <c:pt idx="10">
                  <c:v>7877</c:v>
                </c:pt>
                <c:pt idx="11">
                  <c:v>#N/A</c:v>
                </c:pt>
                <c:pt idx="12">
                  <c:v>#N/A</c:v>
                </c:pt>
                <c:pt idx="13">
                  <c:v>7979</c:v>
                </c:pt>
                <c:pt idx="14">
                  <c:v>#N/A</c:v>
                </c:pt>
              </c:numCache>
            </c:numRef>
          </c:val>
          <c:smooth val="0"/>
        </c:ser>
        <c:dLbls>
          <c:showLegendKey val="0"/>
          <c:showVal val="0"/>
          <c:showCatName val="0"/>
          <c:showSerName val="0"/>
          <c:showPercent val="0"/>
          <c:showBubbleSize val="0"/>
        </c:dLbls>
        <c:marker val="1"/>
        <c:smooth val="0"/>
        <c:axId val="89284992"/>
        <c:axId val="89286912"/>
      </c:lineChart>
      <c:catAx>
        <c:axId val="892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86912"/>
        <c:crosses val="autoZero"/>
        <c:auto val="1"/>
        <c:lblAlgn val="ctr"/>
        <c:lblOffset val="100"/>
        <c:tickLblSkip val="1"/>
        <c:tickMarkSkip val="1"/>
        <c:noMultiLvlLbl val="0"/>
      </c:catAx>
      <c:valAx>
        <c:axId val="892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133041</c:v>
                </c:pt>
                <c:pt idx="5">
                  <c:v>135403</c:v>
                </c:pt>
                <c:pt idx="8">
                  <c:v>138720</c:v>
                </c:pt>
                <c:pt idx="11">
                  <c:v>141035</c:v>
                </c:pt>
                <c:pt idx="14">
                  <c:v>143360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44936</c:v>
                </c:pt>
                <c:pt idx="5">
                  <c:v>44892</c:v>
                </c:pt>
                <c:pt idx="8">
                  <c:v>47581</c:v>
                </c:pt>
                <c:pt idx="11">
                  <c:v>47729</c:v>
                </c:pt>
                <c:pt idx="14">
                  <c:v>48222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11540</c:v>
                </c:pt>
                <c:pt idx="5">
                  <c:v>12817</c:v>
                </c:pt>
                <c:pt idx="8">
                  <c:v>13399</c:v>
                </c:pt>
                <c:pt idx="11">
                  <c:v>13592</c:v>
                </c:pt>
                <c:pt idx="14">
                  <c:v>13137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5699</c:v>
                </c:pt>
                <c:pt idx="3">
                  <c:v>5235</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23674</c:v>
                </c:pt>
                <c:pt idx="3">
                  <c:v>23485</c:v>
                </c:pt>
                <c:pt idx="6">
                  <c:v>22901</c:v>
                </c:pt>
                <c:pt idx="9">
                  <c:v>21653</c:v>
                </c:pt>
                <c:pt idx="12">
                  <c:v>20811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106032</c:v>
                </c:pt>
                <c:pt idx="3">
                  <c:v>103266</c:v>
                </c:pt>
                <c:pt idx="6">
                  <c:v>99325</c:v>
                </c:pt>
                <c:pt idx="9">
                  <c:v>96926</c:v>
                </c:pt>
                <c:pt idx="12">
                  <c:v>95093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119</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152556</c:v>
                </c:pt>
                <c:pt idx="3">
                  <c:v>152329</c:v>
                </c:pt>
                <c:pt idx="6">
                  <c:v>163503</c:v>
                </c:pt>
                <c:pt idx="9">
                  <c:v>167419</c:v>
                </c:pt>
                <c:pt idx="12">
                  <c:v>171317</c:v>
                </c:pt>
              </c:numCache>
            </c:numRef>
          </c:val>
        </c:ser>
        <c:dLbls>
          <c:showLegendKey val="0"/>
          <c:showVal val="0"/>
          <c:showCatName val="0"/>
          <c:showSerName val="0"/>
          <c:showPercent val="0"/>
          <c:showBubbleSize val="0"/>
        </c:dLbls>
        <c:gapWidth val="100"/>
        <c:overlap val="100"/>
        <c:axId val="96366592"/>
        <c:axId val="9636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98561</c:v>
                </c:pt>
                <c:pt idx="2">
                  <c:v>#N/A</c:v>
                </c:pt>
                <c:pt idx="3">
                  <c:v>#N/A</c:v>
                </c:pt>
                <c:pt idx="4">
                  <c:v>91204</c:v>
                </c:pt>
                <c:pt idx="5">
                  <c:v>#N/A</c:v>
                </c:pt>
                <c:pt idx="6">
                  <c:v>#N/A</c:v>
                </c:pt>
                <c:pt idx="7">
                  <c:v>86030</c:v>
                </c:pt>
                <c:pt idx="8">
                  <c:v>#N/A</c:v>
                </c:pt>
                <c:pt idx="9">
                  <c:v>#N/A</c:v>
                </c:pt>
                <c:pt idx="10">
                  <c:v>83643</c:v>
                </c:pt>
                <c:pt idx="11">
                  <c:v>#N/A</c:v>
                </c:pt>
                <c:pt idx="12">
                  <c:v>#N/A</c:v>
                </c:pt>
                <c:pt idx="13">
                  <c:v>82503</c:v>
                </c:pt>
                <c:pt idx="14">
                  <c:v>#N/A</c:v>
                </c:pt>
              </c:numCache>
            </c:numRef>
          </c:val>
          <c:smooth val="0"/>
        </c:ser>
        <c:dLbls>
          <c:showLegendKey val="0"/>
          <c:showVal val="0"/>
          <c:showCatName val="0"/>
          <c:showSerName val="0"/>
          <c:showPercent val="0"/>
          <c:showBubbleSize val="0"/>
        </c:dLbls>
        <c:marker val="1"/>
        <c:smooth val="0"/>
        <c:axId val="96366592"/>
        <c:axId val="96368512"/>
      </c:lineChart>
      <c:catAx>
        <c:axId val="9636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368512"/>
        <c:crosses val="autoZero"/>
        <c:auto val="1"/>
        <c:lblAlgn val="ctr"/>
        <c:lblOffset val="100"/>
        <c:tickLblSkip val="1"/>
        <c:tickMarkSkip val="1"/>
        <c:noMultiLvlLbl val="0"/>
      </c:catAx>
      <c:valAx>
        <c:axId val="9636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6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1693184"/>
        <c:axId val="41695104"/>
      </c:scatterChart>
      <c:valAx>
        <c:axId val="41693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95104"/>
        <c:crosses val="autoZero"/>
        <c:crossBetween val="midCat"/>
      </c:valAx>
      <c:valAx>
        <c:axId val="416951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93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0"/>
                  <c:y val="-1.8037843308802086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3.7006158543907101E-3"/>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0"/>
                  <c:y val="2.1738459163192836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11.6</c:v>
                </c:pt>
                <c:pt idx="1">
                  <c:v>11.5</c:v>
                </c:pt>
                <c:pt idx="2">
                  <c:v>11.3</c:v>
                </c:pt>
                <c:pt idx="3">
                  <c:v>11.4</c:v>
                </c:pt>
                <c:pt idx="4">
                  <c:v>11.5</c:v>
                </c:pt>
              </c:numCache>
            </c:numRef>
          </c:xVal>
          <c:yVal>
            <c:numRef>
              <c:f>公会計指標分析・財政指標組合せ分析表!$K$73:$O$73</c:f>
              <c:numCache>
                <c:formatCode>#,##0.0;"▲ "#,##0.0</c:formatCode>
                <c:ptCount val="5"/>
                <c:pt idx="0">
                  <c:v>148.30000000000001</c:v>
                </c:pt>
                <c:pt idx="1">
                  <c:v>137</c:v>
                </c:pt>
                <c:pt idx="2">
                  <c:v>128.30000000000001</c:v>
                </c:pt>
                <c:pt idx="3">
                  <c:v>124.6</c:v>
                </c:pt>
                <c:pt idx="4">
                  <c:v>122.2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41749504"/>
        <c:axId val="41776256"/>
      </c:scatterChart>
      <c:valAx>
        <c:axId val="41749504"/>
        <c:scaling>
          <c:orientation val="minMax"/>
          <c:max val="12.1"/>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76256"/>
        <c:crosses val="autoZero"/>
        <c:crossBetween val="midCat"/>
      </c:valAx>
      <c:valAx>
        <c:axId val="41776256"/>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49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元利償還金は、平成２</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年度において</a:t>
          </a:r>
          <a:r>
            <a:rPr lang="ja-JP" altLang="en-US" sz="1100" b="0" i="0" baseline="0">
              <a:solidFill>
                <a:schemeClr val="tx1"/>
              </a:solidFill>
              <a:effectLst/>
              <a:latin typeface="+mn-lt"/>
              <a:ea typeface="+mn-ea"/>
              <a:cs typeface="+mn-cs"/>
            </a:rPr>
            <a:t>公共用地先行取得債</a:t>
          </a:r>
          <a:r>
            <a:rPr lang="ja-JP" altLang="ja-JP" sz="1100" b="0" i="0" baseline="0">
              <a:solidFill>
                <a:schemeClr val="tx1"/>
              </a:solidFill>
              <a:effectLst/>
              <a:latin typeface="+mn-lt"/>
              <a:ea typeface="+mn-ea"/>
              <a:cs typeface="+mn-cs"/>
            </a:rPr>
            <a:t>等の影響により、約５億４千万円増加している。</a:t>
          </a:r>
          <a:r>
            <a:rPr lang="ja-JP" altLang="en-US" sz="1100" b="0" i="0" baseline="0">
              <a:solidFill>
                <a:schemeClr val="tx1"/>
              </a:solidFill>
              <a:effectLst/>
              <a:latin typeface="+mn-lt"/>
              <a:ea typeface="+mn-ea"/>
              <a:cs typeface="+mn-cs"/>
            </a:rPr>
            <a:t>臨時財政対策債</a:t>
          </a:r>
          <a:r>
            <a:rPr lang="ja-JP" altLang="ja-JP" sz="1100" b="0" i="0" baseline="0">
              <a:solidFill>
                <a:schemeClr val="tx1"/>
              </a:solidFill>
              <a:effectLst/>
              <a:latin typeface="+mn-lt"/>
              <a:ea typeface="+mn-ea"/>
              <a:cs typeface="+mn-cs"/>
            </a:rPr>
            <a:t>が増加した影響もあり、算入公債費等は約</a:t>
          </a:r>
          <a:r>
            <a:rPr lang="ja-JP" altLang="en-US" sz="1100" b="0" i="0" baseline="0">
              <a:solidFill>
                <a:schemeClr val="tx1"/>
              </a:solidFill>
              <a:effectLst/>
              <a:latin typeface="+mn-lt"/>
              <a:ea typeface="+mn-ea"/>
              <a:cs typeface="+mn-cs"/>
            </a:rPr>
            <a:t>５</a:t>
          </a:r>
          <a:r>
            <a:rPr lang="ja-JP" altLang="ja-JP" sz="1100" b="0" i="0" baseline="0">
              <a:solidFill>
                <a:schemeClr val="tx1"/>
              </a:solidFill>
              <a:effectLst/>
              <a:latin typeface="+mn-lt"/>
              <a:ea typeface="+mn-ea"/>
              <a:cs typeface="+mn-cs"/>
            </a:rPr>
            <a:t>億円の増加となった。</a:t>
          </a:r>
          <a:endParaRPr lang="ja-JP" altLang="ja-JP" sz="14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一般会計等に係る地方債の現在高は、一般廃棄物処理事業債の増加や、臨時財政対策債の残高が増加している影響で約</a:t>
          </a:r>
          <a:r>
            <a:rPr lang="ja-JP" altLang="en-US" sz="1100" b="0" i="0" baseline="0">
              <a:solidFill>
                <a:schemeClr val="tx1"/>
              </a:solidFill>
              <a:effectLst/>
              <a:latin typeface="+mn-lt"/>
              <a:ea typeface="+mn-ea"/>
              <a:cs typeface="+mn-cs"/>
            </a:rPr>
            <a:t>３，９</a:t>
          </a:r>
          <a:r>
            <a:rPr lang="ja-JP" altLang="ja-JP" sz="1100" b="0" i="0" baseline="0">
              <a:solidFill>
                <a:schemeClr val="tx1"/>
              </a:solidFill>
              <a:effectLst/>
              <a:latin typeface="+mn-lt"/>
              <a:ea typeface="+mn-ea"/>
              <a:cs typeface="+mn-cs"/>
            </a:rPr>
            <a:t>億円増加しているが、臨時財政対策債は、基準財政需要額参入見込額にも全額理論算入されるため、充当可能財源等も同様に増加傾向にあり、臨時財政対策債の発行による将来負担比率（分子）への影響はほとんどない。</a:t>
          </a:r>
          <a:endParaRPr lang="ja-JP" altLang="ja-JP" sz="1400">
            <a:solidFill>
              <a:schemeClr val="tx1"/>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下水道事業に係る地方債残高の減等による公営企業債等繰入見込額の減などにより、将来負担比率は改善傾向にある。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375,269
371,969
208.84
148,432,957
147,394,019
558,448
77,915,007
170,489,931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122.2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375,269
371,969
208.84
148,432,957
147,394,019
558,448
77,915,007
170,489,931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375,269
371,969
208.84
148,432,957
147,394,019
558,448
77,915,007
170,489,931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375,269
371,969
208.84
148,432,957
147,394,019
558,448
77,915,007
170,489,931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122.2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tx1"/>
              </a:solidFill>
              <a:effectLst/>
            </a:rPr>
            <a:t>地方消費税交付金の増等により基準財政収入額が増額したため、財政力指数は０．０１ポイント改善となったが、厳しい経済情勢の中、市税等の大幅な増収は見込めない状況にあり、今後も同様の状況が続くと思われる。</a:t>
          </a:r>
          <a:endParaRPr lang="ja-JP" altLang="ja-JP" sz="11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147108</xdr:rowOff>
    </xdr:to>
    <xdr:cxnSp macro="">
      <xdr:nvCxnSpPr>
        <xdr:cNvPr id="68" name="直線コネクタ 67"/>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147108</xdr:rowOff>
    </xdr:from>
    <xdr:to>
      <xdr:col>6</xdr:col>
      <xdr:colOff>0</xdr:colOff>
      <xdr:row>40</xdr:row>
      <xdr:rowOff>147108</xdr:rowOff>
    </xdr:to>
    <xdr:cxnSp macro="">
      <xdr:nvCxnSpPr>
        <xdr:cNvPr id="71" name="直線コネクタ 70"/>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40</xdr:row>
      <xdr:rowOff>147108</xdr:rowOff>
    </xdr:to>
    <xdr:cxnSp macro="">
      <xdr:nvCxnSpPr>
        <xdr:cNvPr id="74" name="直線コネクタ 73"/>
        <xdr:cNvCxnSpPr/>
      </xdr:nvCxnSpPr>
      <xdr:spPr>
        <a:xfrm>
          <a:off x="2336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147108</xdr:rowOff>
    </xdr:to>
    <xdr:cxnSp macro="">
      <xdr:nvCxnSpPr>
        <xdr:cNvPr id="77" name="直線コネクタ 76"/>
        <xdr:cNvCxnSpPr/>
      </xdr:nvCxnSpPr>
      <xdr:spPr>
        <a:xfrm>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36635</xdr:rowOff>
    </xdr:from>
    <xdr:ext cx="736600" cy="259045"/>
    <xdr:sp macro="" textlink="">
      <xdr:nvSpPr>
        <xdr:cNvPr id="90" name="テキスト ボックス 89"/>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2" name="テキスト ボックス 91"/>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4" name="テキスト ボックス 93"/>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平成２７年度は扶助費が生活保護扶助費や障害者福祉サービス等給付の増加により２．７億円の増、公債費が臨時財政対策債、一般単独事業債の償還など５．８億円増、人事院勧告による人件費の増等により全体として約１０億円の増となったため、経常収支比率は前年費０．１ポイントの悪化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今後も公共施設の効率化や、人件費等の削減を行い、比率の改善につとめていく。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51858</xdr:rowOff>
    </xdr:from>
    <xdr:to>
      <xdr:col>7</xdr:col>
      <xdr:colOff>152400</xdr:colOff>
      <xdr:row>67</xdr:row>
      <xdr:rowOff>55880</xdr:rowOff>
    </xdr:to>
    <xdr:cxnSp macro="">
      <xdr:nvCxnSpPr>
        <xdr:cNvPr id="131" name="直線コネクタ 130"/>
        <xdr:cNvCxnSpPr/>
      </xdr:nvCxnSpPr>
      <xdr:spPr>
        <a:xfrm>
          <a:off x="4114800" y="115390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70485</xdr:rowOff>
    </xdr:from>
    <xdr:to>
      <xdr:col>6</xdr:col>
      <xdr:colOff>0</xdr:colOff>
      <xdr:row>67</xdr:row>
      <xdr:rowOff>51858</xdr:rowOff>
    </xdr:to>
    <xdr:cxnSp macro="">
      <xdr:nvCxnSpPr>
        <xdr:cNvPr id="134" name="直線コネクタ 133"/>
        <xdr:cNvCxnSpPr/>
      </xdr:nvCxnSpPr>
      <xdr:spPr>
        <a:xfrm>
          <a:off x="3225800" y="1138618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70485</xdr:rowOff>
    </xdr:from>
    <xdr:to>
      <xdr:col>4</xdr:col>
      <xdr:colOff>482600</xdr:colOff>
      <xdr:row>66</xdr:row>
      <xdr:rowOff>158962</xdr:rowOff>
    </xdr:to>
    <xdr:cxnSp macro="">
      <xdr:nvCxnSpPr>
        <xdr:cNvPr id="137" name="直線コネクタ 136"/>
        <xdr:cNvCxnSpPr/>
      </xdr:nvCxnSpPr>
      <xdr:spPr>
        <a:xfrm flipV="1">
          <a:off x="2336800" y="1138618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62442</xdr:rowOff>
    </xdr:from>
    <xdr:to>
      <xdr:col>3</xdr:col>
      <xdr:colOff>279400</xdr:colOff>
      <xdr:row>66</xdr:row>
      <xdr:rowOff>158962</xdr:rowOff>
    </xdr:to>
    <xdr:cxnSp macro="">
      <xdr:nvCxnSpPr>
        <xdr:cNvPr id="140" name="直線コネクタ 139"/>
        <xdr:cNvCxnSpPr/>
      </xdr:nvCxnSpPr>
      <xdr:spPr>
        <a:xfrm>
          <a:off x="1447800" y="113781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5080</xdr:rowOff>
    </xdr:from>
    <xdr:to>
      <xdr:col>7</xdr:col>
      <xdr:colOff>203200</xdr:colOff>
      <xdr:row>67</xdr:row>
      <xdr:rowOff>106680</xdr:rowOff>
    </xdr:to>
    <xdr:sp macro="" textlink="">
      <xdr:nvSpPr>
        <xdr:cNvPr id="150" name="円/楕円 149"/>
        <xdr:cNvSpPr/>
      </xdr:nvSpPr>
      <xdr:spPr>
        <a:xfrm>
          <a:off x="4902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72407</xdr:rowOff>
    </xdr:from>
    <xdr:ext cx="762000" cy="259045"/>
    <xdr:sp macro="" textlink="">
      <xdr:nvSpPr>
        <xdr:cNvPr id="151" name="財政構造の弾力性該当値テキスト"/>
        <xdr:cNvSpPr txBox="1"/>
      </xdr:nvSpPr>
      <xdr:spPr>
        <a:xfrm>
          <a:off x="5041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1058</xdr:rowOff>
    </xdr:from>
    <xdr:to>
      <xdr:col>6</xdr:col>
      <xdr:colOff>50800</xdr:colOff>
      <xdr:row>67</xdr:row>
      <xdr:rowOff>102658</xdr:rowOff>
    </xdr:to>
    <xdr:sp macro="" textlink="">
      <xdr:nvSpPr>
        <xdr:cNvPr id="152" name="円/楕円 151"/>
        <xdr:cNvSpPr/>
      </xdr:nvSpPr>
      <xdr:spPr>
        <a:xfrm>
          <a:off x="40640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87435</xdr:rowOff>
    </xdr:from>
    <xdr:ext cx="736600" cy="259045"/>
    <xdr:sp macro="" textlink="">
      <xdr:nvSpPr>
        <xdr:cNvPr id="153" name="テキスト ボックス 152"/>
        <xdr:cNvSpPr txBox="1"/>
      </xdr:nvSpPr>
      <xdr:spPr>
        <a:xfrm>
          <a:off x="3733800" y="1157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19685</xdr:rowOff>
    </xdr:from>
    <xdr:to>
      <xdr:col>4</xdr:col>
      <xdr:colOff>533400</xdr:colOff>
      <xdr:row>66</xdr:row>
      <xdr:rowOff>121285</xdr:rowOff>
    </xdr:to>
    <xdr:sp macro="" textlink="">
      <xdr:nvSpPr>
        <xdr:cNvPr id="154" name="円/楕円 153"/>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106062</xdr:rowOff>
    </xdr:from>
    <xdr:ext cx="762000" cy="259045"/>
    <xdr:sp macro="" textlink="">
      <xdr:nvSpPr>
        <xdr:cNvPr id="155" name="テキスト ボックス 154"/>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108162</xdr:rowOff>
    </xdr:from>
    <xdr:to>
      <xdr:col>3</xdr:col>
      <xdr:colOff>330200</xdr:colOff>
      <xdr:row>67</xdr:row>
      <xdr:rowOff>38312</xdr:rowOff>
    </xdr:to>
    <xdr:sp macro="" textlink="">
      <xdr:nvSpPr>
        <xdr:cNvPr id="156" name="円/楕円 155"/>
        <xdr:cNvSpPr/>
      </xdr:nvSpPr>
      <xdr:spPr>
        <a:xfrm>
          <a:off x="2286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23089</xdr:rowOff>
    </xdr:from>
    <xdr:ext cx="762000" cy="259045"/>
    <xdr:sp macro="" textlink="">
      <xdr:nvSpPr>
        <xdr:cNvPr id="157" name="テキスト ボックス 156"/>
        <xdr:cNvSpPr txBox="1"/>
      </xdr:nvSpPr>
      <xdr:spPr>
        <a:xfrm>
          <a:off x="1955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11642</xdr:rowOff>
    </xdr:from>
    <xdr:to>
      <xdr:col>2</xdr:col>
      <xdr:colOff>127000</xdr:colOff>
      <xdr:row>66</xdr:row>
      <xdr:rowOff>113242</xdr:rowOff>
    </xdr:to>
    <xdr:sp macro="" textlink="">
      <xdr:nvSpPr>
        <xdr:cNvPr id="158" name="円/楕円 157"/>
        <xdr:cNvSpPr/>
      </xdr:nvSpPr>
      <xdr:spPr>
        <a:xfrm>
          <a:off x="1397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98019</xdr:rowOff>
    </xdr:from>
    <xdr:ext cx="762000" cy="259045"/>
    <xdr:sp macro="" textlink="">
      <xdr:nvSpPr>
        <xdr:cNvPr id="159" name="テキスト ボックス 158"/>
        <xdr:cNvSpPr txBox="1"/>
      </xdr:nvSpPr>
      <xdr:spPr>
        <a:xfrm>
          <a:off x="1066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平成２</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年度は、物件費が委託料</a:t>
          </a:r>
          <a:r>
            <a:rPr lang="ja-JP" altLang="en-US" sz="1100" b="0" i="0" baseline="0">
              <a:solidFill>
                <a:schemeClr val="tx1"/>
              </a:solidFill>
              <a:effectLst/>
              <a:latin typeface="+mn-lt"/>
              <a:ea typeface="+mn-ea"/>
              <a:cs typeface="+mn-cs"/>
            </a:rPr>
            <a:t>（歴史資料館展示・その他委託料）の増</a:t>
          </a:r>
          <a:r>
            <a:rPr lang="ja-JP" altLang="ja-JP" sz="1100" b="0" i="0" baseline="0">
              <a:solidFill>
                <a:schemeClr val="tx1"/>
              </a:solidFill>
              <a:effectLst/>
              <a:latin typeface="+mn-lt"/>
              <a:ea typeface="+mn-ea"/>
              <a:cs typeface="+mn-cs"/>
            </a:rPr>
            <a:t>などで</a:t>
          </a:r>
          <a:r>
            <a:rPr lang="ja-JP" altLang="en-US" sz="1100" b="0" i="0" baseline="0">
              <a:solidFill>
                <a:schemeClr val="tx1"/>
              </a:solidFill>
              <a:effectLst/>
              <a:latin typeface="+mn-lt"/>
              <a:ea typeface="+mn-ea"/>
              <a:cs typeface="+mn-cs"/>
            </a:rPr>
            <a:t>３</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０</a:t>
          </a:r>
          <a:r>
            <a:rPr lang="ja-JP" altLang="ja-JP" sz="1100" b="0" i="0" baseline="0">
              <a:solidFill>
                <a:schemeClr val="tx1"/>
              </a:solidFill>
              <a:effectLst/>
              <a:latin typeface="+mn-lt"/>
              <a:ea typeface="+mn-ea"/>
              <a:cs typeface="+mn-cs"/>
            </a:rPr>
            <a:t>億円、人事院勧告による給料や期末勤勉手当の増加などにより１０．</a:t>
          </a:r>
          <a:r>
            <a:rPr lang="ja-JP" altLang="en-US" sz="1100" b="0" i="0" baseline="0">
              <a:solidFill>
                <a:schemeClr val="tx1"/>
              </a:solidFill>
              <a:effectLst/>
              <a:latin typeface="+mn-lt"/>
              <a:ea typeface="+mn-ea"/>
              <a:cs typeface="+mn-cs"/>
            </a:rPr>
            <a:t>０</a:t>
          </a:r>
          <a:r>
            <a:rPr lang="ja-JP" altLang="ja-JP" sz="1100" b="0" i="0" baseline="0">
              <a:solidFill>
                <a:schemeClr val="tx1"/>
              </a:solidFill>
              <a:effectLst/>
              <a:latin typeface="+mn-lt"/>
              <a:ea typeface="+mn-ea"/>
              <a:cs typeface="+mn-cs"/>
            </a:rPr>
            <a:t>億円等により、人口一人当たりの人件費・物件費等の決算額は前年に比べて</a:t>
          </a:r>
          <a:r>
            <a:rPr lang="ja-JP" altLang="en-US" sz="1100" b="0" i="0" baseline="0">
              <a:solidFill>
                <a:schemeClr val="tx1"/>
              </a:solidFill>
              <a:effectLst/>
              <a:latin typeface="+mn-lt"/>
              <a:ea typeface="+mn-ea"/>
              <a:cs typeface="+mn-cs"/>
            </a:rPr>
            <a:t>３，８７３</a:t>
          </a:r>
          <a:r>
            <a:rPr lang="ja-JP" altLang="ja-JP" sz="1100" b="0" i="0" baseline="0">
              <a:solidFill>
                <a:schemeClr val="tx1"/>
              </a:solidFill>
              <a:effectLst/>
              <a:latin typeface="+mn-lt"/>
              <a:ea typeface="+mn-ea"/>
              <a:cs typeface="+mn-cs"/>
            </a:rPr>
            <a:t>円増加している。</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55784</xdr:rowOff>
    </xdr:from>
    <xdr:to>
      <xdr:col>7</xdr:col>
      <xdr:colOff>152400</xdr:colOff>
      <xdr:row>81</xdr:row>
      <xdr:rowOff>107705</xdr:rowOff>
    </xdr:to>
    <xdr:cxnSp macro="">
      <xdr:nvCxnSpPr>
        <xdr:cNvPr id="194" name="直線コネクタ 193"/>
        <xdr:cNvCxnSpPr/>
      </xdr:nvCxnSpPr>
      <xdr:spPr>
        <a:xfrm>
          <a:off x="4114800" y="13943234"/>
          <a:ext cx="838200" cy="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145729</xdr:rowOff>
    </xdr:from>
    <xdr:to>
      <xdr:col>6</xdr:col>
      <xdr:colOff>0</xdr:colOff>
      <xdr:row>81</xdr:row>
      <xdr:rowOff>55784</xdr:rowOff>
    </xdr:to>
    <xdr:cxnSp macro="">
      <xdr:nvCxnSpPr>
        <xdr:cNvPr id="197" name="直線コネクタ 196"/>
        <xdr:cNvCxnSpPr/>
      </xdr:nvCxnSpPr>
      <xdr:spPr>
        <a:xfrm>
          <a:off x="3225800" y="13861729"/>
          <a:ext cx="889000" cy="8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145729</xdr:rowOff>
    </xdr:from>
    <xdr:to>
      <xdr:col>4</xdr:col>
      <xdr:colOff>482600</xdr:colOff>
      <xdr:row>80</xdr:row>
      <xdr:rowOff>161199</xdr:rowOff>
    </xdr:to>
    <xdr:cxnSp macro="">
      <xdr:nvCxnSpPr>
        <xdr:cNvPr id="200" name="直線コネクタ 199"/>
        <xdr:cNvCxnSpPr/>
      </xdr:nvCxnSpPr>
      <xdr:spPr>
        <a:xfrm flipV="1">
          <a:off x="2336800" y="13861729"/>
          <a:ext cx="8890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161199</xdr:rowOff>
    </xdr:from>
    <xdr:to>
      <xdr:col>3</xdr:col>
      <xdr:colOff>279400</xdr:colOff>
      <xdr:row>81</xdr:row>
      <xdr:rowOff>22177</xdr:rowOff>
    </xdr:to>
    <xdr:cxnSp macro="">
      <xdr:nvCxnSpPr>
        <xdr:cNvPr id="203" name="直線コネクタ 202"/>
        <xdr:cNvCxnSpPr/>
      </xdr:nvCxnSpPr>
      <xdr:spPr>
        <a:xfrm flipV="1">
          <a:off x="1447800" y="13877199"/>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56905</xdr:rowOff>
    </xdr:from>
    <xdr:to>
      <xdr:col>7</xdr:col>
      <xdr:colOff>203200</xdr:colOff>
      <xdr:row>81</xdr:row>
      <xdr:rowOff>158505</xdr:rowOff>
    </xdr:to>
    <xdr:sp macro="" textlink="">
      <xdr:nvSpPr>
        <xdr:cNvPr id="213" name="円/楕円 212"/>
        <xdr:cNvSpPr/>
      </xdr:nvSpPr>
      <xdr:spPr>
        <a:xfrm>
          <a:off x="4902200" y="139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73432</xdr:rowOff>
    </xdr:from>
    <xdr:ext cx="762000" cy="259045"/>
    <xdr:sp macro="" textlink="">
      <xdr:nvSpPr>
        <xdr:cNvPr id="214" name="人件費・物件費等の状況該当値テキスト"/>
        <xdr:cNvSpPr txBox="1"/>
      </xdr:nvSpPr>
      <xdr:spPr>
        <a:xfrm>
          <a:off x="5041900" y="1378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4984</xdr:rowOff>
    </xdr:from>
    <xdr:to>
      <xdr:col>6</xdr:col>
      <xdr:colOff>50800</xdr:colOff>
      <xdr:row>81</xdr:row>
      <xdr:rowOff>106584</xdr:rowOff>
    </xdr:to>
    <xdr:sp macro="" textlink="">
      <xdr:nvSpPr>
        <xdr:cNvPr id="215" name="円/楕円 214"/>
        <xdr:cNvSpPr/>
      </xdr:nvSpPr>
      <xdr:spPr>
        <a:xfrm>
          <a:off x="4064000" y="138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116761</xdr:rowOff>
    </xdr:from>
    <xdr:ext cx="736600" cy="259045"/>
    <xdr:sp macro="" textlink="">
      <xdr:nvSpPr>
        <xdr:cNvPr id="216" name="テキスト ボックス 215"/>
        <xdr:cNvSpPr txBox="1"/>
      </xdr:nvSpPr>
      <xdr:spPr>
        <a:xfrm>
          <a:off x="3733800" y="1366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100,635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94929</xdr:rowOff>
    </xdr:from>
    <xdr:to>
      <xdr:col>4</xdr:col>
      <xdr:colOff>533400</xdr:colOff>
      <xdr:row>81</xdr:row>
      <xdr:rowOff>25079</xdr:rowOff>
    </xdr:to>
    <xdr:sp macro="" textlink="">
      <xdr:nvSpPr>
        <xdr:cNvPr id="217" name="円/楕円 216"/>
        <xdr:cNvSpPr/>
      </xdr:nvSpPr>
      <xdr:spPr>
        <a:xfrm>
          <a:off x="3175000" y="138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35256</xdr:rowOff>
    </xdr:from>
    <xdr:ext cx="762000" cy="259045"/>
    <xdr:sp macro="" textlink="">
      <xdr:nvSpPr>
        <xdr:cNvPr id="218" name="テキスト ボックス 217"/>
        <xdr:cNvSpPr txBox="1"/>
      </xdr:nvSpPr>
      <xdr:spPr>
        <a:xfrm>
          <a:off x="2844800" y="1357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110399</xdr:rowOff>
    </xdr:from>
    <xdr:to>
      <xdr:col>3</xdr:col>
      <xdr:colOff>330200</xdr:colOff>
      <xdr:row>81</xdr:row>
      <xdr:rowOff>40549</xdr:rowOff>
    </xdr:to>
    <xdr:sp macro="" textlink="">
      <xdr:nvSpPr>
        <xdr:cNvPr id="219" name="円/楕円 218"/>
        <xdr:cNvSpPr/>
      </xdr:nvSpPr>
      <xdr:spPr>
        <a:xfrm>
          <a:off x="2286000" y="138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50726</xdr:rowOff>
    </xdr:from>
    <xdr:ext cx="762000" cy="259045"/>
    <xdr:sp macro="" textlink="">
      <xdr:nvSpPr>
        <xdr:cNvPr id="220" name="テキスト ボックス 219"/>
        <xdr:cNvSpPr txBox="1"/>
      </xdr:nvSpPr>
      <xdr:spPr>
        <a:xfrm>
          <a:off x="1955800" y="1359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142827</xdr:rowOff>
    </xdr:from>
    <xdr:to>
      <xdr:col>2</xdr:col>
      <xdr:colOff>127000</xdr:colOff>
      <xdr:row>81</xdr:row>
      <xdr:rowOff>72977</xdr:rowOff>
    </xdr:to>
    <xdr:sp macro="" textlink="">
      <xdr:nvSpPr>
        <xdr:cNvPr id="221" name="円/楕円 220"/>
        <xdr:cNvSpPr/>
      </xdr:nvSpPr>
      <xdr:spPr>
        <a:xfrm>
          <a:off x="1397000" y="138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83154</xdr:rowOff>
    </xdr:from>
    <xdr:ext cx="762000" cy="259045"/>
    <xdr:sp macro="" textlink="">
      <xdr:nvSpPr>
        <xdr:cNvPr id="222" name="テキスト ボックス 221"/>
        <xdr:cNvSpPr txBox="1"/>
      </xdr:nvSpPr>
      <xdr:spPr>
        <a:xfrm>
          <a:off x="1066800" y="1362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平成２８年４月１日ラスパイレス指数は１００．４で、国家公務員の水準を若干上回っている。国体開催のため、採用していた給与水準の低い任期付職員が退職したためであり、前年度比は＋０．４である。</a:t>
          </a:r>
        </a:p>
        <a:p>
          <a:r>
            <a:rPr kumimoji="1" lang="ja-JP" altLang="en-US" sz="1100">
              <a:latin typeface="ＭＳ Ｐゴシック"/>
            </a:rPr>
            <a:t>　給与の適正化については、今後も国家公務員や類似団体の状況を踏まえ、取り組んでいく。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83</xdr:row>
      <xdr:rowOff>160161</xdr:rowOff>
    </xdr:to>
    <xdr:cxnSp macro="">
      <xdr:nvCxnSpPr>
        <xdr:cNvPr id="256" name="直線コネクタ 255"/>
        <xdr:cNvCxnSpPr/>
      </xdr:nvCxnSpPr>
      <xdr:spPr>
        <a:xfrm>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106539</xdr:rowOff>
    </xdr:to>
    <xdr:cxnSp macro="">
      <xdr:nvCxnSpPr>
        <xdr:cNvPr id="259" name="直線コネクタ 258"/>
        <xdr:cNvCxnSpPr/>
      </xdr:nvCxnSpPr>
      <xdr:spPr>
        <a:xfrm>
          <a:off x="15290800" y="142966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61" name="テキスト ボックス 260"/>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89</xdr:row>
      <xdr:rowOff>83255</xdr:rowOff>
    </xdr:to>
    <xdr:cxnSp macro="">
      <xdr:nvCxnSpPr>
        <xdr:cNvPr id="262" name="直線コネクタ 261"/>
        <xdr:cNvCxnSpPr/>
      </xdr:nvCxnSpPr>
      <xdr:spPr>
        <a:xfrm flipV="1">
          <a:off x="14401800" y="14296672"/>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83255</xdr:rowOff>
    </xdr:from>
    <xdr:to>
      <xdr:col>21</xdr:col>
      <xdr:colOff>0</xdr:colOff>
      <xdr:row>89</xdr:row>
      <xdr:rowOff>150284</xdr:rowOff>
    </xdr:to>
    <xdr:cxnSp macro="">
      <xdr:nvCxnSpPr>
        <xdr:cNvPr id="265" name="直線コネクタ 264"/>
        <xdr:cNvCxnSpPr/>
      </xdr:nvCxnSpPr>
      <xdr:spPr>
        <a:xfrm flipV="1">
          <a:off x="13512800" y="153423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5" name="円/楕円 274"/>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125888</xdr:rowOff>
    </xdr:from>
    <xdr:ext cx="762000" cy="259045"/>
    <xdr:sp macro="" textlink="">
      <xdr:nvSpPr>
        <xdr:cNvPr id="276"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7" name="円/楕円 276"/>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78" name="テキスト ボックス 277"/>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9" name="円/楕円 278"/>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80" name="テキスト ボックス 279"/>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32455</xdr:rowOff>
    </xdr:from>
    <xdr:to>
      <xdr:col>21</xdr:col>
      <xdr:colOff>50800</xdr:colOff>
      <xdr:row>89</xdr:row>
      <xdr:rowOff>134055</xdr:rowOff>
    </xdr:to>
    <xdr:sp macro="" textlink="">
      <xdr:nvSpPr>
        <xdr:cNvPr id="281" name="円/楕円 280"/>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144232</xdr:rowOff>
    </xdr:from>
    <xdr:ext cx="762000" cy="259045"/>
    <xdr:sp macro="" textlink="">
      <xdr:nvSpPr>
        <xdr:cNvPr id="282" name="テキスト ボックス 281"/>
        <xdr:cNvSpPr txBox="1"/>
      </xdr:nvSpPr>
      <xdr:spPr>
        <a:xfrm>
          <a:off x="14020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4" name="テキスト ボックス 283"/>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平成２８年４月１日の職員数は２，９４０人で、人口千人あたりの職員数が６．９４となり、前年度比ー０．０７人となっている。</a:t>
          </a:r>
        </a:p>
        <a:p>
          <a:r>
            <a:rPr kumimoji="1" lang="ja-JP" altLang="en-US" sz="1100">
              <a:latin typeface="ＭＳ Ｐゴシック"/>
            </a:rPr>
            <a:t>　平成２７年度から平成２８年度にかけて、５１人の職員減となっている。今後は行財政改革実施計画の重点項目として、平成２９年４月１日時点での職員数を２，９００人とする目標を掲げており、引き続き、職員数の削減に取り組み、定員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140970</xdr:rowOff>
    </xdr:from>
    <xdr:to>
      <xdr:col>24</xdr:col>
      <xdr:colOff>558800</xdr:colOff>
      <xdr:row>62</xdr:row>
      <xdr:rowOff>169121</xdr:rowOff>
    </xdr:to>
    <xdr:cxnSp macro="">
      <xdr:nvCxnSpPr>
        <xdr:cNvPr id="319" name="直線コネクタ 318"/>
        <xdr:cNvCxnSpPr/>
      </xdr:nvCxnSpPr>
      <xdr:spPr>
        <a:xfrm flipV="1">
          <a:off x="16179800" y="1077087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0"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128905</xdr:rowOff>
    </xdr:from>
    <xdr:to>
      <xdr:col>23</xdr:col>
      <xdr:colOff>406400</xdr:colOff>
      <xdr:row>62</xdr:row>
      <xdr:rowOff>169121</xdr:rowOff>
    </xdr:to>
    <xdr:cxnSp macro="">
      <xdr:nvCxnSpPr>
        <xdr:cNvPr id="322" name="直線コネクタ 321"/>
        <xdr:cNvCxnSpPr/>
      </xdr:nvCxnSpPr>
      <xdr:spPr>
        <a:xfrm>
          <a:off x="15290800" y="1075880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4" name="テキスト ボックス 323"/>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84667</xdr:rowOff>
    </xdr:from>
    <xdr:to>
      <xdr:col>22</xdr:col>
      <xdr:colOff>203200</xdr:colOff>
      <xdr:row>62</xdr:row>
      <xdr:rowOff>128905</xdr:rowOff>
    </xdr:to>
    <xdr:cxnSp macro="">
      <xdr:nvCxnSpPr>
        <xdr:cNvPr id="325" name="直線コネクタ 324"/>
        <xdr:cNvCxnSpPr/>
      </xdr:nvCxnSpPr>
      <xdr:spPr>
        <a:xfrm>
          <a:off x="14401800" y="107145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7" name="テキスト ボックス 326"/>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84667</xdr:rowOff>
    </xdr:from>
    <xdr:to>
      <xdr:col>21</xdr:col>
      <xdr:colOff>0</xdr:colOff>
      <xdr:row>62</xdr:row>
      <xdr:rowOff>116840</xdr:rowOff>
    </xdr:to>
    <xdr:cxnSp macro="">
      <xdr:nvCxnSpPr>
        <xdr:cNvPr id="328" name="直線コネクタ 327"/>
        <xdr:cNvCxnSpPr/>
      </xdr:nvCxnSpPr>
      <xdr:spPr>
        <a:xfrm flipV="1">
          <a:off x="13512800" y="1071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2" name="テキスト ボックス 331"/>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90170</xdr:rowOff>
    </xdr:from>
    <xdr:to>
      <xdr:col>24</xdr:col>
      <xdr:colOff>609600</xdr:colOff>
      <xdr:row>63</xdr:row>
      <xdr:rowOff>20320</xdr:rowOff>
    </xdr:to>
    <xdr:sp macro="" textlink="">
      <xdr:nvSpPr>
        <xdr:cNvPr id="338" name="円/楕円 337"/>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62247</xdr:rowOff>
    </xdr:from>
    <xdr:ext cx="762000" cy="259045"/>
    <xdr:sp macro="" textlink="">
      <xdr:nvSpPr>
        <xdr:cNvPr id="339" name="定員管理の状況該当値テキスト"/>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118321</xdr:rowOff>
    </xdr:from>
    <xdr:to>
      <xdr:col>23</xdr:col>
      <xdr:colOff>457200</xdr:colOff>
      <xdr:row>63</xdr:row>
      <xdr:rowOff>48471</xdr:rowOff>
    </xdr:to>
    <xdr:sp macro="" textlink="">
      <xdr:nvSpPr>
        <xdr:cNvPr id="340" name="円/楕円 339"/>
        <xdr:cNvSpPr/>
      </xdr:nvSpPr>
      <xdr:spPr>
        <a:xfrm>
          <a:off x="16129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33248</xdr:rowOff>
    </xdr:from>
    <xdr:ext cx="736600" cy="259045"/>
    <xdr:sp macro="" textlink="">
      <xdr:nvSpPr>
        <xdr:cNvPr id="341" name="テキスト ボックス 340"/>
        <xdr:cNvSpPr txBox="1"/>
      </xdr:nvSpPr>
      <xdr:spPr>
        <a:xfrm>
          <a:off x="15798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78105</xdr:rowOff>
    </xdr:from>
    <xdr:to>
      <xdr:col>22</xdr:col>
      <xdr:colOff>254000</xdr:colOff>
      <xdr:row>63</xdr:row>
      <xdr:rowOff>8255</xdr:rowOff>
    </xdr:to>
    <xdr:sp macro="" textlink="">
      <xdr:nvSpPr>
        <xdr:cNvPr id="342" name="円/楕円 341"/>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164482</xdr:rowOff>
    </xdr:from>
    <xdr:ext cx="762000" cy="259045"/>
    <xdr:sp macro="" textlink="">
      <xdr:nvSpPr>
        <xdr:cNvPr id="343" name="テキスト ボックス 342"/>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33867</xdr:rowOff>
    </xdr:from>
    <xdr:to>
      <xdr:col>21</xdr:col>
      <xdr:colOff>50800</xdr:colOff>
      <xdr:row>62</xdr:row>
      <xdr:rowOff>135467</xdr:rowOff>
    </xdr:to>
    <xdr:sp macro="" textlink="">
      <xdr:nvSpPr>
        <xdr:cNvPr id="344" name="円/楕円 343"/>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120244</xdr:rowOff>
    </xdr:from>
    <xdr:ext cx="762000" cy="259045"/>
    <xdr:sp macro="" textlink="">
      <xdr:nvSpPr>
        <xdr:cNvPr id="345" name="テキスト ボックス 344"/>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6" name="円/楕円 345"/>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47" name="テキスト ボックス 346"/>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前年度より０．１ポイント</a:t>
          </a:r>
          <a:r>
            <a:rPr lang="ja-JP" altLang="en-US" sz="1100" b="0" i="0" baseline="0">
              <a:solidFill>
                <a:schemeClr val="tx1"/>
              </a:solidFill>
              <a:effectLst/>
              <a:latin typeface="+mn-lt"/>
              <a:ea typeface="+mn-ea"/>
              <a:cs typeface="+mn-cs"/>
            </a:rPr>
            <a:t>増加</a:t>
          </a:r>
          <a:r>
            <a:rPr lang="ja-JP" altLang="ja-JP" sz="1100" b="0" i="0" baseline="0">
              <a:solidFill>
                <a:schemeClr val="tx1"/>
              </a:solidFill>
              <a:effectLst/>
              <a:latin typeface="+mn-lt"/>
              <a:ea typeface="+mn-ea"/>
              <a:cs typeface="+mn-cs"/>
            </a:rPr>
            <a:t>して</a:t>
          </a:r>
          <a:r>
            <a:rPr lang="ja-JP" altLang="en-US" sz="1100" b="0" i="0" baseline="0">
              <a:solidFill>
                <a:schemeClr val="tx1"/>
              </a:solidFill>
              <a:effectLst/>
              <a:latin typeface="+mn-lt"/>
              <a:ea typeface="+mn-ea"/>
              <a:cs typeface="+mn-cs"/>
            </a:rPr>
            <a:t>おり</a:t>
          </a:r>
          <a:r>
            <a:rPr lang="ja-JP" altLang="ja-JP" sz="1100" b="0" i="0" baseline="0">
              <a:solidFill>
                <a:schemeClr val="tx1"/>
              </a:solidFill>
              <a:effectLst/>
              <a:latin typeface="+mn-lt"/>
              <a:ea typeface="+mn-ea"/>
              <a:cs typeface="+mn-cs"/>
            </a:rPr>
            <a:t>、類似団体を４．</a:t>
          </a:r>
          <a:r>
            <a:rPr lang="ja-JP" altLang="en-US" sz="1100" b="0" i="0" baseline="0">
              <a:solidFill>
                <a:schemeClr val="tx1"/>
              </a:solidFill>
              <a:effectLst/>
              <a:latin typeface="+mn-lt"/>
              <a:ea typeface="+mn-ea"/>
              <a:cs typeface="+mn-cs"/>
            </a:rPr>
            <a:t>８</a:t>
          </a:r>
          <a:r>
            <a:rPr lang="ja-JP" altLang="ja-JP" sz="1100" b="0" i="0" baseline="0">
              <a:solidFill>
                <a:schemeClr val="tx1"/>
              </a:solidFill>
              <a:effectLst/>
              <a:latin typeface="+mn-lt"/>
              <a:ea typeface="+mn-ea"/>
              <a:cs typeface="+mn-cs"/>
            </a:rPr>
            <a:t>ポイント上回っている。</a:t>
          </a:r>
          <a:r>
            <a:rPr lang="ja-JP" altLang="en-US" sz="1100" b="0" i="0" baseline="0">
              <a:solidFill>
                <a:schemeClr val="tx1"/>
              </a:solidFill>
              <a:effectLst/>
              <a:latin typeface="+mn-lt"/>
              <a:ea typeface="+mn-ea"/>
              <a:cs typeface="+mn-cs"/>
            </a:rPr>
            <a:t>類似団体が平成２３年度にくらべ２．５ポイント比率を改善させている中、当市は、平成２３年度より１１．４ポイント前後で推移している。今後も、</a:t>
          </a:r>
          <a:r>
            <a:rPr lang="ja-JP" altLang="ja-JP" sz="1100" b="0" i="0" baseline="0">
              <a:solidFill>
                <a:schemeClr val="tx1"/>
              </a:solidFill>
              <a:effectLst/>
              <a:latin typeface="+mn-lt"/>
              <a:ea typeface="+mn-ea"/>
              <a:cs typeface="+mn-cs"/>
            </a:rPr>
            <a:t>下水道事業特別会計や、土地造成事業特別会計などへ繰出金が高い水準で推移しており</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第三セクター等改革推進債償還費の負担や今後、老朽施設の大規模な更新をはじめとしたまちなか再生事業が控えていることから、</a:t>
          </a:r>
          <a:r>
            <a:rPr lang="ja-JP" altLang="en-US" sz="1100" b="0" i="0" baseline="0">
              <a:solidFill>
                <a:schemeClr val="tx1"/>
              </a:solidFill>
              <a:effectLst/>
              <a:latin typeface="+mn-lt"/>
              <a:ea typeface="+mn-ea"/>
              <a:cs typeface="+mn-cs"/>
            </a:rPr>
            <a:t>比率の改善にむけては、</a:t>
          </a:r>
          <a:r>
            <a:rPr lang="ja-JP" altLang="ja-JP" sz="1100" b="0" i="0" baseline="0">
              <a:solidFill>
                <a:schemeClr val="tx1"/>
              </a:solidFill>
              <a:effectLst/>
              <a:latin typeface="+mn-lt"/>
              <a:ea typeface="+mn-ea"/>
              <a:cs typeface="+mn-cs"/>
            </a:rPr>
            <a:t>予断を許さない状況である。将来の公債費負担を勘案しながら、毎年の事業量</a:t>
          </a:r>
          <a:r>
            <a:rPr lang="ja-JP" altLang="en-US" sz="1100" b="0" i="0" baseline="0">
              <a:solidFill>
                <a:schemeClr val="tx1"/>
              </a:solidFill>
              <a:effectLst/>
              <a:latin typeface="+mn-lt"/>
              <a:ea typeface="+mn-ea"/>
              <a:cs typeface="+mn-cs"/>
            </a:rPr>
            <a:t>をより一層</a:t>
          </a:r>
          <a:r>
            <a:rPr lang="ja-JP" altLang="ja-JP" sz="1100" b="0" i="0" baseline="0">
              <a:solidFill>
                <a:schemeClr val="tx1"/>
              </a:solidFill>
              <a:effectLst/>
              <a:latin typeface="+mn-lt"/>
              <a:ea typeface="+mn-ea"/>
              <a:cs typeface="+mn-cs"/>
            </a:rPr>
            <a:t>調整し、起債発行額を抑制す</a:t>
          </a:r>
          <a:r>
            <a:rPr lang="ja-JP" altLang="en-US" sz="1100" b="0" i="0" baseline="0">
              <a:solidFill>
                <a:schemeClr val="tx1"/>
              </a:solidFill>
              <a:effectLst/>
              <a:latin typeface="+mn-lt"/>
              <a:ea typeface="+mn-ea"/>
              <a:cs typeface="+mn-cs"/>
            </a:rPr>
            <a:t>る必要がある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160528</xdr:rowOff>
    </xdr:from>
    <xdr:to>
      <xdr:col>24</xdr:col>
      <xdr:colOff>558800</xdr:colOff>
      <xdr:row>42</xdr:row>
      <xdr:rowOff>170180</xdr:rowOff>
    </xdr:to>
    <xdr:cxnSp macro="">
      <xdr:nvCxnSpPr>
        <xdr:cNvPr id="379" name="直線コネクタ 378"/>
        <xdr:cNvCxnSpPr/>
      </xdr:nvCxnSpPr>
      <xdr:spPr>
        <a:xfrm>
          <a:off x="16179800" y="73614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0"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42</xdr:row>
      <xdr:rowOff>160528</xdr:rowOff>
    </xdr:to>
    <xdr:cxnSp macro="">
      <xdr:nvCxnSpPr>
        <xdr:cNvPr id="382" name="直線コネクタ 381"/>
        <xdr:cNvCxnSpPr/>
      </xdr:nvCxnSpPr>
      <xdr:spPr>
        <a:xfrm>
          <a:off x="15290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4" name="テキスト ボックス 38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42</xdr:row>
      <xdr:rowOff>170180</xdr:rowOff>
    </xdr:to>
    <xdr:cxnSp macro="">
      <xdr:nvCxnSpPr>
        <xdr:cNvPr id="385" name="直線コネクタ 384"/>
        <xdr:cNvCxnSpPr/>
      </xdr:nvCxnSpPr>
      <xdr:spPr>
        <a:xfrm flipV="1">
          <a:off x="14401800" y="735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7" name="テキスト ボックス 38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8382</xdr:rowOff>
    </xdr:to>
    <xdr:cxnSp macro="">
      <xdr:nvCxnSpPr>
        <xdr:cNvPr id="388" name="直線コネクタ 387"/>
        <xdr:cNvCxnSpPr/>
      </xdr:nvCxnSpPr>
      <xdr:spPr>
        <a:xfrm flipV="1">
          <a:off x="13512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8" name="円/楕円 397"/>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399"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400" name="円/楕円 399"/>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401" name="テキスト ボックス 400"/>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402" name="円/楕円 401"/>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403" name="テキスト ボックス 402"/>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4" name="円/楕円 403"/>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5" name="テキスト ボックス 404"/>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6" name="円/楕円 405"/>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7" name="テキスト ボックス 406"/>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前年度より</a:t>
          </a:r>
          <a:r>
            <a:rPr lang="ja-JP" altLang="en-US" sz="1100" b="0" i="0" baseline="0">
              <a:solidFill>
                <a:schemeClr val="tx1"/>
              </a:solidFill>
              <a:effectLst/>
              <a:latin typeface="+mn-lt"/>
              <a:ea typeface="+mn-ea"/>
              <a:cs typeface="+mn-cs"/>
            </a:rPr>
            <a:t>２</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４</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、平成２３年度に比べ２６．１ポイント改善しているが、いまだ</a:t>
          </a:r>
          <a:r>
            <a:rPr lang="ja-JP" altLang="ja-JP" sz="1100" b="0" i="0" baseline="0">
              <a:solidFill>
                <a:schemeClr val="tx1"/>
              </a:solidFill>
              <a:effectLst/>
              <a:latin typeface="+mn-lt"/>
              <a:ea typeface="+mn-ea"/>
              <a:cs typeface="+mn-cs"/>
            </a:rPr>
            <a:t>、類似団体平均を大きく上回っている。下水道事業特別会計や土地造成事業特別会計における公営企業債に対する繰入見込額等が多額になっていることが主な原因であ</a:t>
          </a:r>
          <a:r>
            <a:rPr lang="ja-JP" altLang="en-US" sz="1100" b="0" i="0" baseline="0">
              <a:solidFill>
                <a:schemeClr val="tx1"/>
              </a:solidFill>
              <a:effectLst/>
              <a:latin typeface="+mn-lt"/>
              <a:ea typeface="+mn-ea"/>
              <a:cs typeface="+mn-cs"/>
            </a:rPr>
            <a:t>り、今後急激な比率の改善は難しいが、</a:t>
          </a:r>
          <a:r>
            <a:rPr lang="ja-JP" altLang="ja-JP" sz="1100" b="0" i="0" baseline="0">
              <a:solidFill>
                <a:schemeClr val="tx1"/>
              </a:solidFill>
              <a:effectLst/>
              <a:latin typeface="+mn-lt"/>
              <a:ea typeface="+mn-ea"/>
              <a:cs typeface="+mn-cs"/>
            </a:rPr>
            <a:t>引き続きこれらの改善に努め、負債の圧縮に取り組む。</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96012</xdr:rowOff>
    </xdr:from>
    <xdr:to>
      <xdr:col>24</xdr:col>
      <xdr:colOff>558800</xdr:colOff>
      <xdr:row>19</xdr:row>
      <xdr:rowOff>115316</xdr:rowOff>
    </xdr:to>
    <xdr:cxnSp macro="">
      <xdr:nvCxnSpPr>
        <xdr:cNvPr id="441" name="直線コネクタ 440"/>
        <xdr:cNvCxnSpPr/>
      </xdr:nvCxnSpPr>
      <xdr:spPr>
        <a:xfrm flipV="1">
          <a:off x="16179800" y="33535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2"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115316</xdr:rowOff>
    </xdr:from>
    <xdr:to>
      <xdr:col>23</xdr:col>
      <xdr:colOff>406400</xdr:colOff>
      <xdr:row>19</xdr:row>
      <xdr:rowOff>145076</xdr:rowOff>
    </xdr:to>
    <xdr:cxnSp macro="">
      <xdr:nvCxnSpPr>
        <xdr:cNvPr id="444" name="直線コネクタ 443"/>
        <xdr:cNvCxnSpPr/>
      </xdr:nvCxnSpPr>
      <xdr:spPr>
        <a:xfrm flipV="1">
          <a:off x="15290800" y="337286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145076</xdr:rowOff>
    </xdr:from>
    <xdr:to>
      <xdr:col>22</xdr:col>
      <xdr:colOff>203200</xdr:colOff>
      <xdr:row>20</xdr:row>
      <xdr:rowOff>43603</xdr:rowOff>
    </xdr:to>
    <xdr:cxnSp macro="">
      <xdr:nvCxnSpPr>
        <xdr:cNvPr id="447" name="直線コネクタ 446"/>
        <xdr:cNvCxnSpPr/>
      </xdr:nvCxnSpPr>
      <xdr:spPr>
        <a:xfrm flipV="1">
          <a:off x="14401800" y="340262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43603</xdr:rowOff>
    </xdr:from>
    <xdr:to>
      <xdr:col>21</xdr:col>
      <xdr:colOff>0</xdr:colOff>
      <xdr:row>20</xdr:row>
      <xdr:rowOff>134493</xdr:rowOff>
    </xdr:to>
    <xdr:cxnSp macro="">
      <xdr:nvCxnSpPr>
        <xdr:cNvPr id="450" name="直線コネクタ 449"/>
        <xdr:cNvCxnSpPr/>
      </xdr:nvCxnSpPr>
      <xdr:spPr>
        <a:xfrm flipV="1">
          <a:off x="13512800" y="3472603"/>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4" name="テキスト ボックス 453"/>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45212</xdr:rowOff>
    </xdr:from>
    <xdr:to>
      <xdr:col>24</xdr:col>
      <xdr:colOff>609600</xdr:colOff>
      <xdr:row>19</xdr:row>
      <xdr:rowOff>146812</xdr:rowOff>
    </xdr:to>
    <xdr:sp macro="" textlink="">
      <xdr:nvSpPr>
        <xdr:cNvPr id="460" name="円/楕円 459"/>
        <xdr:cNvSpPr/>
      </xdr:nvSpPr>
      <xdr:spPr>
        <a:xfrm>
          <a:off x="169672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17289</xdr:rowOff>
    </xdr:from>
    <xdr:ext cx="762000" cy="259045"/>
    <xdr:sp macro="" textlink="">
      <xdr:nvSpPr>
        <xdr:cNvPr id="461" name="将来負担の状況該当値テキスト"/>
        <xdr:cNvSpPr txBox="1"/>
      </xdr:nvSpPr>
      <xdr:spPr>
        <a:xfrm>
          <a:off x="17106900" y="327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64516</xdr:rowOff>
    </xdr:from>
    <xdr:to>
      <xdr:col>23</xdr:col>
      <xdr:colOff>457200</xdr:colOff>
      <xdr:row>19</xdr:row>
      <xdr:rowOff>166116</xdr:rowOff>
    </xdr:to>
    <xdr:sp macro="" textlink="">
      <xdr:nvSpPr>
        <xdr:cNvPr id="462" name="円/楕円 461"/>
        <xdr:cNvSpPr/>
      </xdr:nvSpPr>
      <xdr:spPr>
        <a:xfrm>
          <a:off x="16129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150893</xdr:rowOff>
    </xdr:from>
    <xdr:ext cx="736600" cy="259045"/>
    <xdr:sp macro="" textlink="">
      <xdr:nvSpPr>
        <xdr:cNvPr id="463" name="テキスト ボックス 462"/>
        <xdr:cNvSpPr txBox="1"/>
      </xdr:nvSpPr>
      <xdr:spPr>
        <a:xfrm>
          <a:off x="15798800" y="340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94276</xdr:rowOff>
    </xdr:from>
    <xdr:to>
      <xdr:col>22</xdr:col>
      <xdr:colOff>254000</xdr:colOff>
      <xdr:row>20</xdr:row>
      <xdr:rowOff>24426</xdr:rowOff>
    </xdr:to>
    <xdr:sp macro="" textlink="">
      <xdr:nvSpPr>
        <xdr:cNvPr id="464" name="円/楕円 463"/>
        <xdr:cNvSpPr/>
      </xdr:nvSpPr>
      <xdr:spPr>
        <a:xfrm>
          <a:off x="15240000" y="33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9203</xdr:rowOff>
    </xdr:from>
    <xdr:ext cx="762000" cy="259045"/>
    <xdr:sp macro="" textlink="">
      <xdr:nvSpPr>
        <xdr:cNvPr id="465" name="テキスト ボックス 464"/>
        <xdr:cNvSpPr txBox="1"/>
      </xdr:nvSpPr>
      <xdr:spPr>
        <a:xfrm>
          <a:off x="14909800" y="343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164253</xdr:rowOff>
    </xdr:from>
    <xdr:to>
      <xdr:col>21</xdr:col>
      <xdr:colOff>50800</xdr:colOff>
      <xdr:row>20</xdr:row>
      <xdr:rowOff>94403</xdr:rowOff>
    </xdr:to>
    <xdr:sp macro="" textlink="">
      <xdr:nvSpPr>
        <xdr:cNvPr id="466" name="円/楕円 465"/>
        <xdr:cNvSpPr/>
      </xdr:nvSpPr>
      <xdr:spPr>
        <a:xfrm>
          <a:off x="14351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79180</xdr:rowOff>
    </xdr:from>
    <xdr:ext cx="762000" cy="259045"/>
    <xdr:sp macro="" textlink="">
      <xdr:nvSpPr>
        <xdr:cNvPr id="467" name="テキスト ボックス 466"/>
        <xdr:cNvSpPr txBox="1"/>
      </xdr:nvSpPr>
      <xdr:spPr>
        <a:xfrm>
          <a:off x="14020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83693</xdr:rowOff>
    </xdr:from>
    <xdr:to>
      <xdr:col>19</xdr:col>
      <xdr:colOff>533400</xdr:colOff>
      <xdr:row>21</xdr:row>
      <xdr:rowOff>13843</xdr:rowOff>
    </xdr:to>
    <xdr:sp macro="" textlink="">
      <xdr:nvSpPr>
        <xdr:cNvPr id="468" name="円/楕円 467"/>
        <xdr:cNvSpPr/>
      </xdr:nvSpPr>
      <xdr:spPr>
        <a:xfrm>
          <a:off x="13462000" y="3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170070</xdr:rowOff>
    </xdr:from>
    <xdr:ext cx="762000" cy="259045"/>
    <xdr:sp macro="" textlink="">
      <xdr:nvSpPr>
        <xdr:cNvPr id="469" name="テキスト ボックス 468"/>
        <xdr:cNvSpPr txBox="1"/>
      </xdr:nvSpPr>
      <xdr:spPr>
        <a:xfrm>
          <a:off x="13131800" y="359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375,269
371,969
208.84
148,432,957
147,394,019
558,448
77,915,007
170,489,931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122.2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退職金支払対象者の減や行財政改革を行っているが、人事院勧告による給与額の増などにより、昨年度に比べ０．１ポイント悪化しており、依然として類似団体を上回っている。今後は、行財政改革実施計画の重点事項として平成２９年４月１日時点での職員数２，９００人とする目標を掲げ職員数の削減に取り組み、より一層の歳出減につと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34472</xdr:rowOff>
    </xdr:from>
    <xdr:to>
      <xdr:col>7</xdr:col>
      <xdr:colOff>15875</xdr:colOff>
      <xdr:row>40</xdr:row>
      <xdr:rowOff>45357</xdr:rowOff>
    </xdr:to>
    <xdr:cxnSp macro="">
      <xdr:nvCxnSpPr>
        <xdr:cNvPr id="68" name="直線コネクタ 67"/>
        <xdr:cNvCxnSpPr/>
      </xdr:nvCxnSpPr>
      <xdr:spPr>
        <a:xfrm>
          <a:off x="3987800" y="6892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40</xdr:row>
      <xdr:rowOff>34472</xdr:rowOff>
    </xdr:to>
    <xdr:cxnSp macro="">
      <xdr:nvCxnSpPr>
        <xdr:cNvPr id="71" name="直線コネクタ 70"/>
        <xdr:cNvCxnSpPr/>
      </xdr:nvCxnSpPr>
      <xdr:spPr>
        <a:xfrm>
          <a:off x="3098800" y="6783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40</xdr:row>
      <xdr:rowOff>56243</xdr:rowOff>
    </xdr:to>
    <xdr:cxnSp macro="">
      <xdr:nvCxnSpPr>
        <xdr:cNvPr id="74" name="直線コネクタ 73"/>
        <xdr:cNvCxnSpPr/>
      </xdr:nvCxnSpPr>
      <xdr:spPr>
        <a:xfrm flipV="1">
          <a:off x="2209800" y="6783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56243</xdr:rowOff>
    </xdr:from>
    <xdr:to>
      <xdr:col>3</xdr:col>
      <xdr:colOff>142875</xdr:colOff>
      <xdr:row>40</xdr:row>
      <xdr:rowOff>143328</xdr:rowOff>
    </xdr:to>
    <xdr:cxnSp macro="">
      <xdr:nvCxnSpPr>
        <xdr:cNvPr id="77" name="直線コネクタ 76"/>
        <xdr:cNvCxnSpPr/>
      </xdr:nvCxnSpPr>
      <xdr:spPr>
        <a:xfrm flipV="1">
          <a:off x="1320800" y="6914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166007</xdr:rowOff>
    </xdr:from>
    <xdr:to>
      <xdr:col>7</xdr:col>
      <xdr:colOff>66675</xdr:colOff>
      <xdr:row>40</xdr:row>
      <xdr:rowOff>96157</xdr:rowOff>
    </xdr:to>
    <xdr:sp macro="" textlink="">
      <xdr:nvSpPr>
        <xdr:cNvPr id="87" name="円/楕円 86"/>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138084</xdr:rowOff>
    </xdr:from>
    <xdr:ext cx="762000" cy="259045"/>
    <xdr:sp macro="" textlink="">
      <xdr:nvSpPr>
        <xdr:cNvPr id="88" name="人件費該当値テキスト"/>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155122</xdr:rowOff>
    </xdr:from>
    <xdr:to>
      <xdr:col>5</xdr:col>
      <xdr:colOff>600075</xdr:colOff>
      <xdr:row>40</xdr:row>
      <xdr:rowOff>85272</xdr:rowOff>
    </xdr:to>
    <xdr:sp macro="" textlink="">
      <xdr:nvSpPr>
        <xdr:cNvPr id="89" name="円/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5443</xdr:rowOff>
    </xdr:from>
    <xdr:to>
      <xdr:col>3</xdr:col>
      <xdr:colOff>193675</xdr:colOff>
      <xdr:row>40</xdr:row>
      <xdr:rowOff>107043</xdr:rowOff>
    </xdr:to>
    <xdr:sp macro="" textlink="">
      <xdr:nvSpPr>
        <xdr:cNvPr id="93" name="円/楕円 92"/>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91820</xdr:rowOff>
    </xdr:from>
    <xdr:ext cx="762000" cy="259045"/>
    <xdr:sp macro="" textlink="">
      <xdr:nvSpPr>
        <xdr:cNvPr id="94" name="テキスト ボックス 93"/>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5" name="円/楕円 94"/>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6" name="テキスト ボックス 95"/>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地域住民生活等緊急支援交付金を一般財源に充当することによる６．７億円の減により、昨年度より０．９ポイントの減となっている。</a:t>
          </a:r>
          <a:endParaRPr lang="en-US" altLang="ja-JP" sz="1100" b="0" i="0" baseline="0">
            <a:solidFill>
              <a:schemeClr val="tx1"/>
            </a:solidFill>
            <a:effectLst/>
            <a:latin typeface="+mn-lt"/>
            <a:ea typeface="+mn-ea"/>
            <a:cs typeface="+mn-cs"/>
          </a:endParaRPr>
        </a:p>
        <a:p>
          <a:pPr rtl="0"/>
          <a:endParaRPr lang="ja-JP" altLang="ja-JP" sz="1100">
            <a:solidFill>
              <a:schemeClr val="tx1"/>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69850</xdr:rowOff>
    </xdr:to>
    <xdr:cxnSp macro="">
      <xdr:nvCxnSpPr>
        <xdr:cNvPr id="129" name="直線コネクタ 128"/>
        <xdr:cNvCxnSpPr/>
      </xdr:nvCxnSpPr>
      <xdr:spPr>
        <a:xfrm flipV="1">
          <a:off x="15671800" y="252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38100</xdr:rowOff>
    </xdr:from>
    <xdr:to>
      <xdr:col>22</xdr:col>
      <xdr:colOff>565150</xdr:colOff>
      <xdr:row>15</xdr:row>
      <xdr:rowOff>69850</xdr:rowOff>
    </xdr:to>
    <xdr:cxnSp macro="">
      <xdr:nvCxnSpPr>
        <xdr:cNvPr id="132" name="直線コネクタ 131"/>
        <xdr:cNvCxnSpPr/>
      </xdr:nvCxnSpPr>
      <xdr:spPr>
        <a:xfrm>
          <a:off x="14782800" y="2438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14</xdr:row>
      <xdr:rowOff>38100</xdr:rowOff>
    </xdr:to>
    <xdr:cxnSp macro="">
      <xdr:nvCxnSpPr>
        <xdr:cNvPr id="135" name="直線コネクタ 134"/>
        <xdr:cNvCxnSpPr/>
      </xdr:nvCxnSpPr>
      <xdr:spPr>
        <a:xfrm>
          <a:off x="13893800" y="236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133350</xdr:rowOff>
    </xdr:to>
    <xdr:cxnSp macro="">
      <xdr:nvCxnSpPr>
        <xdr:cNvPr id="138" name="直線コネクタ 137"/>
        <xdr:cNvCxnSpPr/>
      </xdr:nvCxnSpPr>
      <xdr:spPr>
        <a:xfrm>
          <a:off x="13004800" y="229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8" name="円/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50" name="円/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52" name="円/楕円 151"/>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53" name="テキスト ボックス 152"/>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4" name="円/楕円 153"/>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5" name="テキスト ボックス 154"/>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児童手当が０．２億円の減となるも、生活保護扶助費が２．６億円の増等の要因により</a:t>
          </a:r>
          <a:r>
            <a:rPr lang="ja-JP" altLang="ja-JP" sz="1100" b="0" i="0" baseline="0">
              <a:solidFill>
                <a:schemeClr val="tx1"/>
              </a:solidFill>
              <a:effectLst/>
              <a:latin typeface="+mn-lt"/>
              <a:ea typeface="+mn-ea"/>
              <a:cs typeface="+mn-cs"/>
            </a:rPr>
            <a:t>、昨年度に比べて０．１ポイント増加している。今後も引き続き適正な事業運営の実施を通じて歳出減に努めていく。</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57150</xdr:rowOff>
    </xdr:to>
    <xdr:cxnSp macro="">
      <xdr:nvCxnSpPr>
        <xdr:cNvPr id="190" name="直線コネクタ 189"/>
        <xdr:cNvCxnSpPr/>
      </xdr:nvCxnSpPr>
      <xdr:spPr>
        <a:xfrm>
          <a:off x="3987800" y="9817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44450</xdr:rowOff>
    </xdr:to>
    <xdr:cxnSp macro="">
      <xdr:nvCxnSpPr>
        <xdr:cNvPr id="193" name="直線コネクタ 192"/>
        <xdr:cNvCxnSpPr/>
      </xdr:nvCxnSpPr>
      <xdr:spPr>
        <a:xfrm>
          <a:off x="3098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133350</xdr:rowOff>
    </xdr:to>
    <xdr:cxnSp macro="">
      <xdr:nvCxnSpPr>
        <xdr:cNvPr id="196" name="直線コネクタ 195"/>
        <xdr:cNvCxnSpPr/>
      </xdr:nvCxnSpPr>
      <xdr:spPr>
        <a:xfrm flipV="1">
          <a:off x="2209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57</xdr:row>
      <xdr:rowOff>133350</xdr:rowOff>
    </xdr:to>
    <xdr:cxnSp macro="">
      <xdr:nvCxnSpPr>
        <xdr:cNvPr id="199" name="直線コネクタ 198"/>
        <xdr:cNvCxnSpPr/>
      </xdr:nvCxnSpPr>
      <xdr:spPr>
        <a:xfrm>
          <a:off x="1320800" y="974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9" name="円/楕円 208"/>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10"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11" name="円/楕円 210"/>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12" name="テキスト ボックス 21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82550</xdr:rowOff>
    </xdr:from>
    <xdr:to>
      <xdr:col>3</xdr:col>
      <xdr:colOff>193675</xdr:colOff>
      <xdr:row>58</xdr:row>
      <xdr:rowOff>12700</xdr:rowOff>
    </xdr:to>
    <xdr:sp macro="" textlink="">
      <xdr:nvSpPr>
        <xdr:cNvPr id="215" name="円/楕円 214"/>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16" name="テキスト ボックス 215"/>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7" name="円/楕円 216"/>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8" name="テキスト ボックス 217"/>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維持補修費２．１億円増、繰出金４．８億円の増等の影響により、昨年度より０，６ポイント増加している。類似団体に比べて、９．５ポイント上回っている。</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58420</xdr:rowOff>
    </xdr:from>
    <xdr:to>
      <xdr:col>24</xdr:col>
      <xdr:colOff>31750</xdr:colOff>
      <xdr:row>60</xdr:row>
      <xdr:rowOff>104140</xdr:rowOff>
    </xdr:to>
    <xdr:cxnSp macro="">
      <xdr:nvCxnSpPr>
        <xdr:cNvPr id="251" name="直線コネクタ 250"/>
        <xdr:cNvCxnSpPr/>
      </xdr:nvCxnSpPr>
      <xdr:spPr>
        <a:xfrm>
          <a:off x="15671800" y="10345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58420</xdr:rowOff>
    </xdr:from>
    <xdr:to>
      <xdr:col>22</xdr:col>
      <xdr:colOff>565150</xdr:colOff>
      <xdr:row>60</xdr:row>
      <xdr:rowOff>58420</xdr:rowOff>
    </xdr:to>
    <xdr:cxnSp macro="">
      <xdr:nvCxnSpPr>
        <xdr:cNvPr id="254" name="直線コネクタ 253"/>
        <xdr:cNvCxnSpPr/>
      </xdr:nvCxnSpPr>
      <xdr:spPr>
        <a:xfrm>
          <a:off x="14782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58420</xdr:rowOff>
    </xdr:from>
    <xdr:to>
      <xdr:col>21</xdr:col>
      <xdr:colOff>361950</xdr:colOff>
      <xdr:row>60</xdr:row>
      <xdr:rowOff>66040</xdr:rowOff>
    </xdr:to>
    <xdr:cxnSp macro="">
      <xdr:nvCxnSpPr>
        <xdr:cNvPr id="257" name="直線コネクタ 256"/>
        <xdr:cNvCxnSpPr/>
      </xdr:nvCxnSpPr>
      <xdr:spPr>
        <a:xfrm flipV="1">
          <a:off x="13893800" y="1034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153670</xdr:rowOff>
    </xdr:from>
    <xdr:to>
      <xdr:col>20</xdr:col>
      <xdr:colOff>158750</xdr:colOff>
      <xdr:row>60</xdr:row>
      <xdr:rowOff>66040</xdr:rowOff>
    </xdr:to>
    <xdr:cxnSp macro="">
      <xdr:nvCxnSpPr>
        <xdr:cNvPr id="260" name="直線コネクタ 259"/>
        <xdr:cNvCxnSpPr/>
      </xdr:nvCxnSpPr>
      <xdr:spPr>
        <a:xfrm>
          <a:off x="13004800" y="1026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53340</xdr:rowOff>
    </xdr:from>
    <xdr:to>
      <xdr:col>24</xdr:col>
      <xdr:colOff>82550</xdr:colOff>
      <xdr:row>60</xdr:row>
      <xdr:rowOff>154940</xdr:rowOff>
    </xdr:to>
    <xdr:sp macro="" textlink="">
      <xdr:nvSpPr>
        <xdr:cNvPr id="270" name="円/楕円 269"/>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133367</xdr:rowOff>
    </xdr:from>
    <xdr:ext cx="762000" cy="259045"/>
    <xdr:sp macro="" textlink="">
      <xdr:nvSpPr>
        <xdr:cNvPr id="271" name="その他該当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xdr:rowOff>
    </xdr:from>
    <xdr:to>
      <xdr:col>22</xdr:col>
      <xdr:colOff>615950</xdr:colOff>
      <xdr:row>60</xdr:row>
      <xdr:rowOff>109220</xdr:rowOff>
    </xdr:to>
    <xdr:sp macro="" textlink="">
      <xdr:nvSpPr>
        <xdr:cNvPr id="272" name="円/楕円 271"/>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93997</xdr:rowOff>
    </xdr:from>
    <xdr:ext cx="736600" cy="259045"/>
    <xdr:sp macro="" textlink="">
      <xdr:nvSpPr>
        <xdr:cNvPr id="273" name="テキスト ボックス 272"/>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xdr:rowOff>
    </xdr:from>
    <xdr:to>
      <xdr:col>21</xdr:col>
      <xdr:colOff>412750</xdr:colOff>
      <xdr:row>60</xdr:row>
      <xdr:rowOff>109220</xdr:rowOff>
    </xdr:to>
    <xdr:sp macro="" textlink="">
      <xdr:nvSpPr>
        <xdr:cNvPr id="274" name="円/楕円 273"/>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93997</xdr:rowOff>
    </xdr:from>
    <xdr:ext cx="762000" cy="259045"/>
    <xdr:sp macro="" textlink="">
      <xdr:nvSpPr>
        <xdr:cNvPr id="275" name="テキスト ボックス 274"/>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15240</xdr:rowOff>
    </xdr:from>
    <xdr:to>
      <xdr:col>20</xdr:col>
      <xdr:colOff>209550</xdr:colOff>
      <xdr:row>60</xdr:row>
      <xdr:rowOff>116840</xdr:rowOff>
    </xdr:to>
    <xdr:sp macro="" textlink="">
      <xdr:nvSpPr>
        <xdr:cNvPr id="276" name="円/楕円 275"/>
        <xdr:cNvSpPr/>
      </xdr:nvSpPr>
      <xdr:spPr>
        <a:xfrm>
          <a:off x="13843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101617</xdr:rowOff>
    </xdr:from>
    <xdr:ext cx="762000" cy="259045"/>
    <xdr:sp macro="" textlink="">
      <xdr:nvSpPr>
        <xdr:cNvPr id="277" name="テキスト ボックス 276"/>
        <xdr:cNvSpPr txBox="1"/>
      </xdr:nvSpPr>
      <xdr:spPr>
        <a:xfrm>
          <a:off x="13512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102870</xdr:rowOff>
    </xdr:from>
    <xdr:to>
      <xdr:col>19</xdr:col>
      <xdr:colOff>6350</xdr:colOff>
      <xdr:row>60</xdr:row>
      <xdr:rowOff>33020</xdr:rowOff>
    </xdr:to>
    <xdr:sp macro="" textlink="">
      <xdr:nvSpPr>
        <xdr:cNvPr id="278" name="円/楕円 277"/>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17797</xdr:rowOff>
    </xdr:from>
    <xdr:ext cx="762000" cy="259045"/>
    <xdr:sp macro="" textlink="">
      <xdr:nvSpPr>
        <xdr:cNvPr id="279" name="テキスト ボックス 278"/>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一部事務組合負担金が類似団体平均に比べて少ないことなどから、補助費等にかかる経常収支比率は類似団体平均を下回っている。</a:t>
          </a:r>
          <a:endParaRPr lang="ja-JP" altLang="ja-JP" sz="140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6350</xdr:rowOff>
    </xdr:from>
    <xdr:to>
      <xdr:col>24</xdr:col>
      <xdr:colOff>31750</xdr:colOff>
      <xdr:row>33</xdr:row>
      <xdr:rowOff>44450</xdr:rowOff>
    </xdr:to>
    <xdr:cxnSp macro="">
      <xdr:nvCxnSpPr>
        <xdr:cNvPr id="312" name="直線コネクタ 311"/>
        <xdr:cNvCxnSpPr/>
      </xdr:nvCxnSpPr>
      <xdr:spPr>
        <a:xfrm flipV="1">
          <a:off x="15671800" y="566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152400</xdr:rowOff>
    </xdr:from>
    <xdr:to>
      <xdr:col>22</xdr:col>
      <xdr:colOff>565150</xdr:colOff>
      <xdr:row>33</xdr:row>
      <xdr:rowOff>44450</xdr:rowOff>
    </xdr:to>
    <xdr:cxnSp macro="">
      <xdr:nvCxnSpPr>
        <xdr:cNvPr id="315" name="直線コネクタ 314"/>
        <xdr:cNvCxnSpPr/>
      </xdr:nvCxnSpPr>
      <xdr:spPr>
        <a:xfrm>
          <a:off x="14782800" y="563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152400</xdr:rowOff>
    </xdr:from>
    <xdr:to>
      <xdr:col>21</xdr:col>
      <xdr:colOff>361950</xdr:colOff>
      <xdr:row>32</xdr:row>
      <xdr:rowOff>165100</xdr:rowOff>
    </xdr:to>
    <xdr:cxnSp macro="">
      <xdr:nvCxnSpPr>
        <xdr:cNvPr id="318" name="直線コネクタ 317"/>
        <xdr:cNvCxnSpPr/>
      </xdr:nvCxnSpPr>
      <xdr:spPr>
        <a:xfrm flipV="1">
          <a:off x="13893800" y="563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114300</xdr:rowOff>
    </xdr:from>
    <xdr:to>
      <xdr:col>20</xdr:col>
      <xdr:colOff>158750</xdr:colOff>
      <xdr:row>32</xdr:row>
      <xdr:rowOff>165100</xdr:rowOff>
    </xdr:to>
    <xdr:cxnSp macro="">
      <xdr:nvCxnSpPr>
        <xdr:cNvPr id="321" name="直線コネクタ 320"/>
        <xdr:cNvCxnSpPr/>
      </xdr:nvCxnSpPr>
      <xdr:spPr>
        <a:xfrm>
          <a:off x="13004800" y="560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127000</xdr:rowOff>
    </xdr:from>
    <xdr:to>
      <xdr:col>24</xdr:col>
      <xdr:colOff>82550</xdr:colOff>
      <xdr:row>33</xdr:row>
      <xdr:rowOff>57150</xdr:rowOff>
    </xdr:to>
    <xdr:sp macro="" textlink="">
      <xdr:nvSpPr>
        <xdr:cNvPr id="331" name="円/楕円 330"/>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32"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165100</xdr:rowOff>
    </xdr:from>
    <xdr:to>
      <xdr:col>22</xdr:col>
      <xdr:colOff>615950</xdr:colOff>
      <xdr:row>33</xdr:row>
      <xdr:rowOff>95250</xdr:rowOff>
    </xdr:to>
    <xdr:sp macro="" textlink="">
      <xdr:nvSpPr>
        <xdr:cNvPr id="333" name="円/楕円 332"/>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105427</xdr:rowOff>
    </xdr:from>
    <xdr:ext cx="736600" cy="259045"/>
    <xdr:sp macro="" textlink="">
      <xdr:nvSpPr>
        <xdr:cNvPr id="334" name="テキスト ボックス 333"/>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101600</xdr:rowOff>
    </xdr:from>
    <xdr:to>
      <xdr:col>21</xdr:col>
      <xdr:colOff>412750</xdr:colOff>
      <xdr:row>33</xdr:row>
      <xdr:rowOff>31750</xdr:rowOff>
    </xdr:to>
    <xdr:sp macro="" textlink="">
      <xdr:nvSpPr>
        <xdr:cNvPr id="335" name="円/楕円 334"/>
        <xdr:cNvSpPr/>
      </xdr:nvSpPr>
      <xdr:spPr>
        <a:xfrm>
          <a:off x="14732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41927</xdr:rowOff>
    </xdr:from>
    <xdr:ext cx="762000" cy="259045"/>
    <xdr:sp macro="" textlink="">
      <xdr:nvSpPr>
        <xdr:cNvPr id="336" name="テキスト ボックス 335"/>
        <xdr:cNvSpPr txBox="1"/>
      </xdr:nvSpPr>
      <xdr:spPr>
        <a:xfrm>
          <a:off x="14401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114300</xdr:rowOff>
    </xdr:from>
    <xdr:to>
      <xdr:col>20</xdr:col>
      <xdr:colOff>209550</xdr:colOff>
      <xdr:row>33</xdr:row>
      <xdr:rowOff>44450</xdr:rowOff>
    </xdr:to>
    <xdr:sp macro="" textlink="">
      <xdr:nvSpPr>
        <xdr:cNvPr id="337" name="円/楕円 336"/>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54627</xdr:rowOff>
    </xdr:from>
    <xdr:ext cx="762000" cy="259045"/>
    <xdr:sp macro="" textlink="">
      <xdr:nvSpPr>
        <xdr:cNvPr id="338" name="テキスト ボックス 337"/>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63500</xdr:rowOff>
    </xdr:from>
    <xdr:to>
      <xdr:col>19</xdr:col>
      <xdr:colOff>6350</xdr:colOff>
      <xdr:row>32</xdr:row>
      <xdr:rowOff>165100</xdr:rowOff>
    </xdr:to>
    <xdr:sp macro="" textlink="">
      <xdr:nvSpPr>
        <xdr:cNvPr id="339" name="円/楕円 338"/>
        <xdr:cNvSpPr/>
      </xdr:nvSpPr>
      <xdr:spPr>
        <a:xfrm>
          <a:off x="12954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3827</xdr:rowOff>
    </xdr:from>
    <xdr:ext cx="762000" cy="259045"/>
    <xdr:sp macro="" textlink="">
      <xdr:nvSpPr>
        <xdr:cNvPr id="340" name="テキスト ボックス 339"/>
        <xdr:cNvSpPr txBox="1"/>
      </xdr:nvSpPr>
      <xdr:spPr>
        <a:xfrm>
          <a:off x="12623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臨時財政対策</a:t>
          </a:r>
          <a:r>
            <a:rPr lang="ja-JP" altLang="ja-JP" sz="1100" b="0" i="0" baseline="0">
              <a:solidFill>
                <a:schemeClr val="tx1"/>
              </a:solidFill>
              <a:effectLst/>
              <a:latin typeface="+mn-lt"/>
              <a:ea typeface="+mn-ea"/>
              <a:cs typeface="+mn-cs"/>
            </a:rPr>
            <a:t>債</a:t>
          </a:r>
          <a:r>
            <a:rPr lang="ja-JP" altLang="en-US" sz="1100" b="0" i="0" baseline="0">
              <a:solidFill>
                <a:schemeClr val="tx1"/>
              </a:solidFill>
              <a:effectLst/>
              <a:latin typeface="+mn-lt"/>
              <a:ea typeface="+mn-ea"/>
              <a:cs typeface="+mn-cs"/>
            </a:rPr>
            <a:t>の償還額が</a:t>
          </a:r>
          <a:r>
            <a:rPr lang="ja-JP" altLang="ja-JP" sz="1100" b="0" i="0" baseline="0">
              <a:solidFill>
                <a:schemeClr val="tx1"/>
              </a:solidFill>
              <a:effectLst/>
              <a:latin typeface="+mn-lt"/>
              <a:ea typeface="+mn-ea"/>
              <a:cs typeface="+mn-cs"/>
            </a:rPr>
            <a:t>約</a:t>
          </a:r>
          <a:r>
            <a:rPr lang="ja-JP" altLang="en-US" sz="1100" b="0" i="0" baseline="0">
              <a:solidFill>
                <a:schemeClr val="tx1"/>
              </a:solidFill>
              <a:effectLst/>
              <a:latin typeface="+mn-lt"/>
              <a:ea typeface="+mn-ea"/>
              <a:cs typeface="+mn-cs"/>
            </a:rPr>
            <a:t>５．６</a:t>
          </a:r>
          <a:r>
            <a:rPr lang="ja-JP" altLang="ja-JP" sz="1100" b="0" i="0" baseline="0">
              <a:solidFill>
                <a:schemeClr val="tx1"/>
              </a:solidFill>
              <a:effectLst/>
              <a:latin typeface="+mn-lt"/>
              <a:ea typeface="+mn-ea"/>
              <a:cs typeface="+mn-cs"/>
            </a:rPr>
            <a:t>億円や、公共用地先行取得等事業債の約</a:t>
          </a:r>
          <a:r>
            <a:rPr lang="ja-JP" altLang="en-US" sz="1100" b="0" i="0" baseline="0">
              <a:solidFill>
                <a:schemeClr val="tx1"/>
              </a:solidFill>
              <a:effectLst/>
              <a:latin typeface="+mn-lt"/>
              <a:ea typeface="+mn-ea"/>
              <a:cs typeface="+mn-cs"/>
            </a:rPr>
            <a:t>１１</a:t>
          </a:r>
          <a:r>
            <a:rPr lang="ja-JP" altLang="ja-JP" sz="1100" b="0" i="0" baseline="0">
              <a:solidFill>
                <a:schemeClr val="tx1"/>
              </a:solidFill>
              <a:effectLst/>
              <a:latin typeface="+mn-lt"/>
              <a:ea typeface="+mn-ea"/>
              <a:cs typeface="+mn-cs"/>
            </a:rPr>
            <a:t>億円の増の影響もあり、昨年度にくらべ０．</a:t>
          </a:r>
          <a:r>
            <a:rPr lang="ja-JP" altLang="en-US" sz="1100" b="0" i="0" baseline="0">
              <a:solidFill>
                <a:schemeClr val="tx1"/>
              </a:solidFill>
              <a:effectLst/>
              <a:latin typeface="+mn-lt"/>
              <a:ea typeface="+mn-ea"/>
              <a:cs typeface="+mn-cs"/>
            </a:rPr>
            <a:t>５</a:t>
          </a:r>
          <a:r>
            <a:rPr lang="ja-JP" altLang="ja-JP" sz="1100" b="0" i="0" baseline="0">
              <a:solidFill>
                <a:schemeClr val="tx1"/>
              </a:solidFill>
              <a:effectLst/>
              <a:latin typeface="+mn-lt"/>
              <a:ea typeface="+mn-ea"/>
              <a:cs typeface="+mn-cs"/>
            </a:rPr>
            <a:t>ポイント増加している。今後も、将来の公債費負担を勘案しながら、市民に不可欠なサービスを安定的に維持しつつ毎年の事業量を調整し起債の抑制を念頭におきながら持続可能な財政構造の確立につとめる。</a:t>
          </a:r>
          <a:endParaRPr lang="ja-JP" altLang="ja-JP" sz="1400">
            <a:solidFill>
              <a:schemeClr val="tx1"/>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107950</xdr:rowOff>
    </xdr:to>
    <xdr:cxnSp macro="">
      <xdr:nvCxnSpPr>
        <xdr:cNvPr id="373" name="直線コネクタ 372"/>
        <xdr:cNvCxnSpPr/>
      </xdr:nvCxnSpPr>
      <xdr:spPr>
        <a:xfrm>
          <a:off x="3987800" y="1361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69850</xdr:rowOff>
    </xdr:to>
    <xdr:cxnSp macro="">
      <xdr:nvCxnSpPr>
        <xdr:cNvPr id="376" name="直線コネクタ 375"/>
        <xdr:cNvCxnSpPr/>
      </xdr:nvCxnSpPr>
      <xdr:spPr>
        <a:xfrm>
          <a:off x="3098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69850</xdr:rowOff>
    </xdr:to>
    <xdr:cxnSp macro="">
      <xdr:nvCxnSpPr>
        <xdr:cNvPr id="379" name="直線コネクタ 378"/>
        <xdr:cNvCxnSpPr/>
      </xdr:nvCxnSpPr>
      <xdr:spPr>
        <a:xfrm flipV="1">
          <a:off x="2209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77470</xdr:rowOff>
    </xdr:to>
    <xdr:cxnSp macro="">
      <xdr:nvCxnSpPr>
        <xdr:cNvPr id="382" name="直線コネクタ 381"/>
        <xdr:cNvCxnSpPr/>
      </xdr:nvCxnSpPr>
      <xdr:spPr>
        <a:xfrm flipV="1">
          <a:off x="1320800" y="1361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57150</xdr:rowOff>
    </xdr:from>
    <xdr:to>
      <xdr:col>7</xdr:col>
      <xdr:colOff>66675</xdr:colOff>
      <xdr:row>79</xdr:row>
      <xdr:rowOff>158750</xdr:rowOff>
    </xdr:to>
    <xdr:sp macro="" textlink="">
      <xdr:nvSpPr>
        <xdr:cNvPr id="392" name="円/楕円 391"/>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29227</xdr:rowOff>
    </xdr:from>
    <xdr:ext cx="762000" cy="259045"/>
    <xdr:sp macro="" textlink="">
      <xdr:nvSpPr>
        <xdr:cNvPr id="393"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4" name="円/楕円 393"/>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5" name="テキスト ボックス 394"/>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96" name="円/楕円 395"/>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97" name="テキスト ボックス 396"/>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8" name="円/楕円 39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9" name="テキスト ボックス 39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400" name="円/楕円 399"/>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401" name="テキスト ボックス 400"/>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物件</a:t>
          </a:r>
          <a:r>
            <a:rPr lang="ja-JP" altLang="ja-JP" sz="1100" b="0" i="0" baseline="0">
              <a:solidFill>
                <a:schemeClr val="tx1"/>
              </a:solidFill>
              <a:effectLst/>
              <a:latin typeface="+mn-lt"/>
              <a:ea typeface="+mn-ea"/>
              <a:cs typeface="+mn-cs"/>
            </a:rPr>
            <a:t>費にかかる経常収支比率の</a:t>
          </a:r>
          <a:r>
            <a:rPr lang="ja-JP" altLang="en-US" sz="1100" b="0" i="0" baseline="0">
              <a:solidFill>
                <a:schemeClr val="tx1"/>
              </a:solidFill>
              <a:effectLst/>
              <a:latin typeface="+mn-lt"/>
              <a:ea typeface="+mn-ea"/>
              <a:cs typeface="+mn-cs"/>
            </a:rPr>
            <a:t>改善</a:t>
          </a:r>
          <a:r>
            <a:rPr lang="ja-JP" altLang="ja-JP" sz="1100" b="0" i="0" baseline="0">
              <a:solidFill>
                <a:schemeClr val="tx1"/>
              </a:solidFill>
              <a:effectLst/>
              <a:latin typeface="+mn-lt"/>
              <a:ea typeface="+mn-ea"/>
              <a:cs typeface="+mn-cs"/>
            </a:rPr>
            <a:t>により、昨年度に比べて</a:t>
          </a:r>
          <a:r>
            <a:rPr lang="ja-JP" altLang="en-US" sz="1100" b="0" i="0" baseline="0">
              <a:solidFill>
                <a:schemeClr val="tx1"/>
              </a:solidFill>
              <a:effectLst/>
              <a:latin typeface="+mn-lt"/>
              <a:ea typeface="+mn-ea"/>
              <a:cs typeface="+mn-cs"/>
            </a:rPr>
            <a:t>０</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４</a:t>
          </a:r>
          <a:r>
            <a:rPr lang="ja-JP" altLang="ja-JP" sz="1100" b="0" i="0" baseline="0">
              <a:solidFill>
                <a:schemeClr val="tx1"/>
              </a:solidFill>
              <a:effectLst/>
              <a:latin typeface="+mn-lt"/>
              <a:ea typeface="+mn-ea"/>
              <a:cs typeface="+mn-cs"/>
            </a:rPr>
            <a:t>ポイントの</a:t>
          </a:r>
          <a:r>
            <a:rPr lang="ja-JP" altLang="en-US" sz="1100" b="0" i="0" baseline="0">
              <a:solidFill>
                <a:schemeClr val="tx1"/>
              </a:solidFill>
              <a:effectLst/>
              <a:latin typeface="+mn-lt"/>
              <a:ea typeface="+mn-ea"/>
              <a:cs typeface="+mn-cs"/>
            </a:rPr>
            <a:t>改善</a:t>
          </a:r>
          <a:r>
            <a:rPr lang="ja-JP" altLang="ja-JP" sz="1100" b="0" i="0" baseline="0">
              <a:solidFill>
                <a:schemeClr val="tx1"/>
              </a:solidFill>
              <a:effectLst/>
              <a:latin typeface="+mn-lt"/>
              <a:ea typeface="+mn-ea"/>
              <a:cs typeface="+mn-cs"/>
            </a:rPr>
            <a:t>となった。しかし依然として繰出金にかかる経常収支比率が類似団体と比べて高い水準にあり、公債費以外の経常収支比率は類似団体平均を</a:t>
          </a:r>
          <a:r>
            <a:rPr lang="ja-JP" altLang="en-US" sz="1100" b="0" i="0" baseline="0">
              <a:solidFill>
                <a:schemeClr val="tx1"/>
              </a:solidFill>
              <a:effectLst/>
              <a:latin typeface="+mn-lt"/>
              <a:ea typeface="+mn-ea"/>
              <a:cs typeface="+mn-cs"/>
            </a:rPr>
            <a:t>５</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８</a:t>
          </a:r>
          <a:r>
            <a:rPr lang="ja-JP" altLang="ja-JP" sz="1100" b="0" i="0" baseline="0">
              <a:solidFill>
                <a:schemeClr val="tx1"/>
              </a:solidFill>
              <a:effectLst/>
              <a:latin typeface="+mn-lt"/>
              <a:ea typeface="+mn-ea"/>
              <a:cs typeface="+mn-cs"/>
            </a:rPr>
            <a:t>ポイント上回っている。今後も、市民と行政の役割分担について、公助、共助、自助の観点から事務事業をもう一度見直していく。</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54611</xdr:rowOff>
    </xdr:from>
    <xdr:to>
      <xdr:col>24</xdr:col>
      <xdr:colOff>31750</xdr:colOff>
      <xdr:row>79</xdr:row>
      <xdr:rowOff>69850</xdr:rowOff>
    </xdr:to>
    <xdr:cxnSp macro="">
      <xdr:nvCxnSpPr>
        <xdr:cNvPr id="434" name="直線コネクタ 433"/>
        <xdr:cNvCxnSpPr/>
      </xdr:nvCxnSpPr>
      <xdr:spPr>
        <a:xfrm flipV="1">
          <a:off x="15671800" y="13599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119380</xdr:rowOff>
    </xdr:from>
    <xdr:to>
      <xdr:col>22</xdr:col>
      <xdr:colOff>565150</xdr:colOff>
      <xdr:row>79</xdr:row>
      <xdr:rowOff>69850</xdr:rowOff>
    </xdr:to>
    <xdr:cxnSp macro="">
      <xdr:nvCxnSpPr>
        <xdr:cNvPr id="437" name="直線コネクタ 436"/>
        <xdr:cNvCxnSpPr/>
      </xdr:nvCxnSpPr>
      <xdr:spPr>
        <a:xfrm>
          <a:off x="14782800" y="13492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119380</xdr:rowOff>
    </xdr:from>
    <xdr:to>
      <xdr:col>21</xdr:col>
      <xdr:colOff>361950</xdr:colOff>
      <xdr:row>79</xdr:row>
      <xdr:rowOff>8889</xdr:rowOff>
    </xdr:to>
    <xdr:cxnSp macro="">
      <xdr:nvCxnSpPr>
        <xdr:cNvPr id="440" name="直線コネクタ 439"/>
        <xdr:cNvCxnSpPr/>
      </xdr:nvCxnSpPr>
      <xdr:spPr>
        <a:xfrm flipV="1">
          <a:off x="13893800" y="13492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85089</xdr:rowOff>
    </xdr:from>
    <xdr:to>
      <xdr:col>20</xdr:col>
      <xdr:colOff>158750</xdr:colOff>
      <xdr:row>79</xdr:row>
      <xdr:rowOff>8889</xdr:rowOff>
    </xdr:to>
    <xdr:cxnSp macro="">
      <xdr:nvCxnSpPr>
        <xdr:cNvPr id="443" name="直線コネクタ 442"/>
        <xdr:cNvCxnSpPr/>
      </xdr:nvCxnSpPr>
      <xdr:spPr>
        <a:xfrm>
          <a:off x="13004800" y="134581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3811</xdr:rowOff>
    </xdr:from>
    <xdr:to>
      <xdr:col>24</xdr:col>
      <xdr:colOff>82550</xdr:colOff>
      <xdr:row>79</xdr:row>
      <xdr:rowOff>105411</xdr:rowOff>
    </xdr:to>
    <xdr:sp macro="" textlink="">
      <xdr:nvSpPr>
        <xdr:cNvPr id="453" name="円/楕円 452"/>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147338</xdr:rowOff>
    </xdr:from>
    <xdr:ext cx="762000" cy="259045"/>
    <xdr:sp macro="" textlink="">
      <xdr:nvSpPr>
        <xdr:cNvPr id="454"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19050</xdr:rowOff>
    </xdr:from>
    <xdr:to>
      <xdr:col>22</xdr:col>
      <xdr:colOff>615950</xdr:colOff>
      <xdr:row>79</xdr:row>
      <xdr:rowOff>120650</xdr:rowOff>
    </xdr:to>
    <xdr:sp macro="" textlink="">
      <xdr:nvSpPr>
        <xdr:cNvPr id="455" name="円/楕円 454"/>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56" name="テキスト ボックス 455"/>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68580</xdr:rowOff>
    </xdr:from>
    <xdr:to>
      <xdr:col>21</xdr:col>
      <xdr:colOff>412750</xdr:colOff>
      <xdr:row>78</xdr:row>
      <xdr:rowOff>170180</xdr:rowOff>
    </xdr:to>
    <xdr:sp macro="" textlink="">
      <xdr:nvSpPr>
        <xdr:cNvPr id="457" name="円/楕円 456"/>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154957</xdr:rowOff>
    </xdr:from>
    <xdr:ext cx="762000" cy="259045"/>
    <xdr:sp macro="" textlink="">
      <xdr:nvSpPr>
        <xdr:cNvPr id="458" name="テキスト ボックス 457"/>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129539</xdr:rowOff>
    </xdr:from>
    <xdr:to>
      <xdr:col>20</xdr:col>
      <xdr:colOff>209550</xdr:colOff>
      <xdr:row>79</xdr:row>
      <xdr:rowOff>59689</xdr:rowOff>
    </xdr:to>
    <xdr:sp macro="" textlink="">
      <xdr:nvSpPr>
        <xdr:cNvPr id="459" name="円/楕円 458"/>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44466</xdr:rowOff>
    </xdr:from>
    <xdr:ext cx="762000" cy="259045"/>
    <xdr:sp macro="" textlink="">
      <xdr:nvSpPr>
        <xdr:cNvPr id="460" name="テキスト ボックス 45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34289</xdr:rowOff>
    </xdr:from>
    <xdr:to>
      <xdr:col>19</xdr:col>
      <xdr:colOff>6350</xdr:colOff>
      <xdr:row>78</xdr:row>
      <xdr:rowOff>135889</xdr:rowOff>
    </xdr:to>
    <xdr:sp macro="" textlink="">
      <xdr:nvSpPr>
        <xdr:cNvPr id="461" name="円/楕円 460"/>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120666</xdr:rowOff>
    </xdr:from>
    <xdr:ext cx="762000" cy="259045"/>
    <xdr:sp macro="" textlink="">
      <xdr:nvSpPr>
        <xdr:cNvPr id="462" name="テキスト ボックス 461"/>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和歌山県和歌山市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71161</xdr:rowOff>
    </xdr:from>
    <xdr:to>
      <xdr:col>4</xdr:col>
      <xdr:colOff>1117600</xdr:colOff>
      <xdr:row>16</xdr:row>
      <xdr:rowOff>40711</xdr:rowOff>
    </xdr:to>
    <xdr:cxnSp macro="">
      <xdr:nvCxnSpPr>
        <xdr:cNvPr id="48" name="直線コネクタ 47"/>
        <xdr:cNvCxnSpPr/>
      </xdr:nvCxnSpPr>
      <xdr:spPr bwMode="auto">
        <a:xfrm flipV="1">
          <a:off x="5003800" y="2690536"/>
          <a:ext cx="647700" cy="14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40711</xdr:rowOff>
    </xdr:from>
    <xdr:to>
      <xdr:col>4</xdr:col>
      <xdr:colOff>469900</xdr:colOff>
      <xdr:row>17</xdr:row>
      <xdr:rowOff>4684</xdr:rowOff>
    </xdr:to>
    <xdr:cxnSp macro="">
      <xdr:nvCxnSpPr>
        <xdr:cNvPr id="51" name="直線コネクタ 50"/>
        <xdr:cNvCxnSpPr/>
      </xdr:nvCxnSpPr>
      <xdr:spPr bwMode="auto">
        <a:xfrm flipV="1">
          <a:off x="4305300" y="2831536"/>
          <a:ext cx="6985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96535</xdr:rowOff>
    </xdr:from>
    <xdr:to>
      <xdr:col>3</xdr:col>
      <xdr:colOff>904875</xdr:colOff>
      <xdr:row>17</xdr:row>
      <xdr:rowOff>4684</xdr:rowOff>
    </xdr:to>
    <xdr:cxnSp macro="">
      <xdr:nvCxnSpPr>
        <xdr:cNvPr id="54" name="直線コネクタ 53"/>
        <xdr:cNvCxnSpPr/>
      </xdr:nvCxnSpPr>
      <xdr:spPr bwMode="auto">
        <a:xfrm>
          <a:off x="3606800" y="2887360"/>
          <a:ext cx="698500" cy="7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34722</xdr:rowOff>
    </xdr:from>
    <xdr:to>
      <xdr:col>3</xdr:col>
      <xdr:colOff>206375</xdr:colOff>
      <xdr:row>16</xdr:row>
      <xdr:rowOff>96535</xdr:rowOff>
    </xdr:to>
    <xdr:cxnSp macro="">
      <xdr:nvCxnSpPr>
        <xdr:cNvPr id="57" name="直線コネクタ 56"/>
        <xdr:cNvCxnSpPr/>
      </xdr:nvCxnSpPr>
      <xdr:spPr bwMode="auto">
        <a:xfrm>
          <a:off x="2908300" y="2825547"/>
          <a:ext cx="698500" cy="6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20361</xdr:rowOff>
    </xdr:from>
    <xdr:to>
      <xdr:col>5</xdr:col>
      <xdr:colOff>34925</xdr:colOff>
      <xdr:row>15</xdr:row>
      <xdr:rowOff>121961</xdr:rowOff>
    </xdr:to>
    <xdr:sp macro="" textlink="">
      <xdr:nvSpPr>
        <xdr:cNvPr id="67" name="円/楕円 66"/>
        <xdr:cNvSpPr/>
      </xdr:nvSpPr>
      <xdr:spPr bwMode="auto">
        <a:xfrm>
          <a:off x="5600700" y="263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36888</xdr:rowOff>
    </xdr:from>
    <xdr:ext cx="762000" cy="259045"/>
    <xdr:sp macro="" textlink="">
      <xdr:nvSpPr>
        <xdr:cNvPr id="68" name="人口1人当たり決算額の推移該当値テキスト130"/>
        <xdr:cNvSpPr txBox="1"/>
      </xdr:nvSpPr>
      <xdr:spPr>
        <a:xfrm>
          <a:off x="5740400" y="24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67,263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161361</xdr:rowOff>
    </xdr:from>
    <xdr:to>
      <xdr:col>4</xdr:col>
      <xdr:colOff>520700</xdr:colOff>
      <xdr:row>16</xdr:row>
      <xdr:rowOff>91511</xdr:rowOff>
    </xdr:to>
    <xdr:sp macro="" textlink="">
      <xdr:nvSpPr>
        <xdr:cNvPr id="69" name="円/楕円 68"/>
        <xdr:cNvSpPr/>
      </xdr:nvSpPr>
      <xdr:spPr bwMode="auto">
        <a:xfrm>
          <a:off x="4953000" y="278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101688</xdr:rowOff>
    </xdr:from>
    <xdr:ext cx="736600" cy="259045"/>
    <xdr:sp macro="" textlink="">
      <xdr:nvSpPr>
        <xdr:cNvPr id="70" name="テキスト ボックス 69"/>
        <xdr:cNvSpPr txBox="1"/>
      </xdr:nvSpPr>
      <xdr:spPr>
        <a:xfrm>
          <a:off x="4622800" y="254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125334</xdr:rowOff>
    </xdr:from>
    <xdr:to>
      <xdr:col>3</xdr:col>
      <xdr:colOff>955675</xdr:colOff>
      <xdr:row>17</xdr:row>
      <xdr:rowOff>55484</xdr:rowOff>
    </xdr:to>
    <xdr:sp macro="" textlink="">
      <xdr:nvSpPr>
        <xdr:cNvPr id="71" name="円/楕円 70"/>
        <xdr:cNvSpPr/>
      </xdr:nvSpPr>
      <xdr:spPr bwMode="auto">
        <a:xfrm>
          <a:off x="4254500" y="291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65661</xdr:rowOff>
    </xdr:from>
    <xdr:ext cx="762000" cy="259045"/>
    <xdr:sp macro="" textlink="">
      <xdr:nvSpPr>
        <xdr:cNvPr id="72" name="テキスト ボックス 71"/>
        <xdr:cNvSpPr txBox="1"/>
      </xdr:nvSpPr>
      <xdr:spPr>
        <a:xfrm>
          <a:off x="3924300" y="268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45735</xdr:rowOff>
    </xdr:from>
    <xdr:to>
      <xdr:col>3</xdr:col>
      <xdr:colOff>257175</xdr:colOff>
      <xdr:row>16</xdr:row>
      <xdr:rowOff>147335</xdr:rowOff>
    </xdr:to>
    <xdr:sp macro="" textlink="">
      <xdr:nvSpPr>
        <xdr:cNvPr id="73" name="円/楕円 72"/>
        <xdr:cNvSpPr/>
      </xdr:nvSpPr>
      <xdr:spPr bwMode="auto">
        <a:xfrm>
          <a:off x="3556000" y="283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157512</xdr:rowOff>
    </xdr:from>
    <xdr:ext cx="762000" cy="259045"/>
    <xdr:sp macro="" textlink="">
      <xdr:nvSpPr>
        <xdr:cNvPr id="74" name="テキスト ボックス 73"/>
        <xdr:cNvSpPr txBox="1"/>
      </xdr:nvSpPr>
      <xdr:spPr>
        <a:xfrm>
          <a:off x="3225800" y="260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155372</xdr:rowOff>
    </xdr:from>
    <xdr:to>
      <xdr:col>2</xdr:col>
      <xdr:colOff>692150</xdr:colOff>
      <xdr:row>16</xdr:row>
      <xdr:rowOff>85522</xdr:rowOff>
    </xdr:to>
    <xdr:sp macro="" textlink="">
      <xdr:nvSpPr>
        <xdr:cNvPr id="75" name="円/楕円 74"/>
        <xdr:cNvSpPr/>
      </xdr:nvSpPr>
      <xdr:spPr bwMode="auto">
        <a:xfrm>
          <a:off x="2857500" y="277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95699</xdr:rowOff>
    </xdr:from>
    <xdr:ext cx="762000" cy="259045"/>
    <xdr:sp macro="" textlink="">
      <xdr:nvSpPr>
        <xdr:cNvPr id="76" name="テキスト ボックス 75"/>
        <xdr:cNvSpPr txBox="1"/>
      </xdr:nvSpPr>
      <xdr:spPr>
        <a:xfrm>
          <a:off x="2527300" y="25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240705</xdr:rowOff>
    </xdr:from>
    <xdr:to>
      <xdr:col>4</xdr:col>
      <xdr:colOff>1117600</xdr:colOff>
      <xdr:row>34</xdr:row>
      <xdr:rowOff>258171</xdr:rowOff>
    </xdr:to>
    <xdr:cxnSp macro="">
      <xdr:nvCxnSpPr>
        <xdr:cNvPr id="108" name="直線コネクタ 107"/>
        <xdr:cNvCxnSpPr/>
      </xdr:nvCxnSpPr>
      <xdr:spPr bwMode="auto">
        <a:xfrm flipV="1">
          <a:off x="5003800" y="6508155"/>
          <a:ext cx="647700" cy="1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258171</xdr:rowOff>
    </xdr:from>
    <xdr:to>
      <xdr:col>4</xdr:col>
      <xdr:colOff>469900</xdr:colOff>
      <xdr:row>34</xdr:row>
      <xdr:rowOff>309560</xdr:rowOff>
    </xdr:to>
    <xdr:cxnSp macro="">
      <xdr:nvCxnSpPr>
        <xdr:cNvPr id="111" name="直線コネクタ 110"/>
        <xdr:cNvCxnSpPr/>
      </xdr:nvCxnSpPr>
      <xdr:spPr bwMode="auto">
        <a:xfrm flipV="1">
          <a:off x="4305300" y="6525621"/>
          <a:ext cx="6985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287065</xdr:rowOff>
    </xdr:from>
    <xdr:to>
      <xdr:col>3</xdr:col>
      <xdr:colOff>904875</xdr:colOff>
      <xdr:row>34</xdr:row>
      <xdr:rowOff>309560</xdr:rowOff>
    </xdr:to>
    <xdr:cxnSp macro="">
      <xdr:nvCxnSpPr>
        <xdr:cNvPr id="114" name="直線コネクタ 113"/>
        <xdr:cNvCxnSpPr/>
      </xdr:nvCxnSpPr>
      <xdr:spPr bwMode="auto">
        <a:xfrm>
          <a:off x="3606800" y="6554515"/>
          <a:ext cx="698500" cy="22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287065</xdr:rowOff>
    </xdr:from>
    <xdr:to>
      <xdr:col>3</xdr:col>
      <xdr:colOff>206375</xdr:colOff>
      <xdr:row>34</xdr:row>
      <xdr:rowOff>294244</xdr:rowOff>
    </xdr:to>
    <xdr:cxnSp macro="">
      <xdr:nvCxnSpPr>
        <xdr:cNvPr id="117" name="直線コネクタ 116"/>
        <xdr:cNvCxnSpPr/>
      </xdr:nvCxnSpPr>
      <xdr:spPr bwMode="auto">
        <a:xfrm flipV="1">
          <a:off x="2908300" y="6554515"/>
          <a:ext cx="698500" cy="7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189905</xdr:rowOff>
    </xdr:from>
    <xdr:to>
      <xdr:col>5</xdr:col>
      <xdr:colOff>34925</xdr:colOff>
      <xdr:row>34</xdr:row>
      <xdr:rowOff>291505</xdr:rowOff>
    </xdr:to>
    <xdr:sp macro="" textlink="">
      <xdr:nvSpPr>
        <xdr:cNvPr id="127" name="円/楕円 126"/>
        <xdr:cNvSpPr/>
      </xdr:nvSpPr>
      <xdr:spPr bwMode="auto">
        <a:xfrm>
          <a:off x="5600700" y="6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34982</xdr:rowOff>
    </xdr:from>
    <xdr:ext cx="762000" cy="259045"/>
    <xdr:sp macro="" textlink="">
      <xdr:nvSpPr>
        <xdr:cNvPr id="128" name="人口1人当たり決算額の推移該当値テキスト445"/>
        <xdr:cNvSpPr txBox="1"/>
      </xdr:nvSpPr>
      <xdr:spPr>
        <a:xfrm>
          <a:off x="5740400" y="630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207371</xdr:rowOff>
    </xdr:from>
    <xdr:to>
      <xdr:col>4</xdr:col>
      <xdr:colOff>520700</xdr:colOff>
      <xdr:row>34</xdr:row>
      <xdr:rowOff>308970</xdr:rowOff>
    </xdr:to>
    <xdr:sp macro="" textlink="">
      <xdr:nvSpPr>
        <xdr:cNvPr id="129" name="円/楕円 128"/>
        <xdr:cNvSpPr/>
      </xdr:nvSpPr>
      <xdr:spPr bwMode="auto">
        <a:xfrm>
          <a:off x="4953000" y="647482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319148</xdr:rowOff>
    </xdr:from>
    <xdr:ext cx="736600" cy="259045"/>
    <xdr:sp macro="" textlink="">
      <xdr:nvSpPr>
        <xdr:cNvPr id="130" name="テキスト ボックス 129"/>
        <xdr:cNvSpPr txBox="1"/>
      </xdr:nvSpPr>
      <xdr:spPr>
        <a:xfrm>
          <a:off x="4622800" y="6243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258760</xdr:rowOff>
    </xdr:from>
    <xdr:to>
      <xdr:col>3</xdr:col>
      <xdr:colOff>955675</xdr:colOff>
      <xdr:row>35</xdr:row>
      <xdr:rowOff>17460</xdr:rowOff>
    </xdr:to>
    <xdr:sp macro="" textlink="">
      <xdr:nvSpPr>
        <xdr:cNvPr id="131" name="円/楕円 130"/>
        <xdr:cNvSpPr/>
      </xdr:nvSpPr>
      <xdr:spPr bwMode="auto">
        <a:xfrm>
          <a:off x="4254500" y="652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27637</xdr:rowOff>
    </xdr:from>
    <xdr:ext cx="762000" cy="259045"/>
    <xdr:sp macro="" textlink="">
      <xdr:nvSpPr>
        <xdr:cNvPr id="132" name="テキスト ボックス 131"/>
        <xdr:cNvSpPr txBox="1"/>
      </xdr:nvSpPr>
      <xdr:spPr>
        <a:xfrm>
          <a:off x="3924300" y="629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236265</xdr:rowOff>
    </xdr:from>
    <xdr:to>
      <xdr:col>3</xdr:col>
      <xdr:colOff>257175</xdr:colOff>
      <xdr:row>34</xdr:row>
      <xdr:rowOff>337865</xdr:rowOff>
    </xdr:to>
    <xdr:sp macro="" textlink="">
      <xdr:nvSpPr>
        <xdr:cNvPr id="133" name="円/楕円 132"/>
        <xdr:cNvSpPr/>
      </xdr:nvSpPr>
      <xdr:spPr bwMode="auto">
        <a:xfrm>
          <a:off x="3556000" y="650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5143</xdr:rowOff>
    </xdr:from>
    <xdr:ext cx="762000" cy="259045"/>
    <xdr:sp macro="" textlink="">
      <xdr:nvSpPr>
        <xdr:cNvPr id="134" name="テキスト ボックス 133"/>
        <xdr:cNvSpPr txBox="1"/>
      </xdr:nvSpPr>
      <xdr:spPr>
        <a:xfrm>
          <a:off x="3225800" y="62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243444</xdr:rowOff>
    </xdr:from>
    <xdr:to>
      <xdr:col>2</xdr:col>
      <xdr:colOff>692150</xdr:colOff>
      <xdr:row>35</xdr:row>
      <xdr:rowOff>2144</xdr:rowOff>
    </xdr:to>
    <xdr:sp macro="" textlink="">
      <xdr:nvSpPr>
        <xdr:cNvPr id="135" name="円/楕円 134"/>
        <xdr:cNvSpPr/>
      </xdr:nvSpPr>
      <xdr:spPr bwMode="auto">
        <a:xfrm>
          <a:off x="2857500" y="651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12321</xdr:rowOff>
    </xdr:from>
    <xdr:ext cx="762000" cy="259045"/>
    <xdr:sp macro="" textlink="">
      <xdr:nvSpPr>
        <xdr:cNvPr id="136" name="テキスト ボックス 135"/>
        <xdr:cNvSpPr txBox="1"/>
      </xdr:nvSpPr>
      <xdr:spPr>
        <a:xfrm>
          <a:off x="2527300" y="627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375,269
371,969
208.84
148,432,957
147,394,019
558,448
77,915,007
170,489,931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155740</xdr:rowOff>
    </xdr:from>
    <xdr:to>
      <xdr:col>6</xdr:col>
      <xdr:colOff>511175</xdr:colOff>
      <xdr:row>33</xdr:row>
      <xdr:rowOff>99123</xdr:rowOff>
    </xdr:to>
    <xdr:cxnSp macro="">
      <xdr:nvCxnSpPr>
        <xdr:cNvPr id="61" name="直線コネクタ 60"/>
        <xdr:cNvCxnSpPr/>
      </xdr:nvCxnSpPr>
      <xdr:spPr>
        <a:xfrm flipV="1">
          <a:off x="3797300" y="5642140"/>
          <a:ext cx="8382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99123</xdr:rowOff>
    </xdr:from>
    <xdr:to>
      <xdr:col>5</xdr:col>
      <xdr:colOff>358775</xdr:colOff>
      <xdr:row>34</xdr:row>
      <xdr:rowOff>17780</xdr:rowOff>
    </xdr:to>
    <xdr:cxnSp macro="">
      <xdr:nvCxnSpPr>
        <xdr:cNvPr id="64" name="直線コネクタ 63"/>
        <xdr:cNvCxnSpPr/>
      </xdr:nvCxnSpPr>
      <xdr:spPr>
        <a:xfrm flipV="1">
          <a:off x="2908300" y="5756973"/>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115392</xdr:rowOff>
    </xdr:from>
    <xdr:to>
      <xdr:col>4</xdr:col>
      <xdr:colOff>155575</xdr:colOff>
      <xdr:row>34</xdr:row>
      <xdr:rowOff>17780</xdr:rowOff>
    </xdr:to>
    <xdr:cxnSp macro="">
      <xdr:nvCxnSpPr>
        <xdr:cNvPr id="67" name="直線コネクタ 66"/>
        <xdr:cNvCxnSpPr/>
      </xdr:nvCxnSpPr>
      <xdr:spPr>
        <a:xfrm>
          <a:off x="2019300" y="577324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60528</xdr:rowOff>
    </xdr:from>
    <xdr:to>
      <xdr:col>2</xdr:col>
      <xdr:colOff>638175</xdr:colOff>
      <xdr:row>33</xdr:row>
      <xdr:rowOff>115392</xdr:rowOff>
    </xdr:to>
    <xdr:cxnSp macro="">
      <xdr:nvCxnSpPr>
        <xdr:cNvPr id="70" name="直線コネクタ 69"/>
        <xdr:cNvCxnSpPr/>
      </xdr:nvCxnSpPr>
      <xdr:spPr>
        <a:xfrm>
          <a:off x="1130300" y="571837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104940</xdr:rowOff>
    </xdr:from>
    <xdr:to>
      <xdr:col>6</xdr:col>
      <xdr:colOff>561975</xdr:colOff>
      <xdr:row>33</xdr:row>
      <xdr:rowOff>35090</xdr:rowOff>
    </xdr:to>
    <xdr:sp macro="" textlink="">
      <xdr:nvSpPr>
        <xdr:cNvPr id="80" name="円/楕円 79"/>
        <xdr:cNvSpPr/>
      </xdr:nvSpPr>
      <xdr:spPr>
        <a:xfrm>
          <a:off x="4584700" y="55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127817</xdr:rowOff>
    </xdr:from>
    <xdr:ext cx="534377" cy="259045"/>
    <xdr:sp macro="" textlink="">
      <xdr:nvSpPr>
        <xdr:cNvPr id="81" name="人件費該当値テキスト"/>
        <xdr:cNvSpPr txBox="1"/>
      </xdr:nvSpPr>
      <xdr:spPr>
        <a:xfrm>
          <a:off x="4686300" y="544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48323</xdr:rowOff>
    </xdr:from>
    <xdr:to>
      <xdr:col>5</xdr:col>
      <xdr:colOff>409575</xdr:colOff>
      <xdr:row>33</xdr:row>
      <xdr:rowOff>149923</xdr:rowOff>
    </xdr:to>
    <xdr:sp macro="" textlink="">
      <xdr:nvSpPr>
        <xdr:cNvPr id="82" name="円/楕円 81"/>
        <xdr:cNvSpPr/>
      </xdr:nvSpPr>
      <xdr:spPr>
        <a:xfrm>
          <a:off x="3746500" y="57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166450</xdr:rowOff>
    </xdr:from>
    <xdr:ext cx="534377" cy="259045"/>
    <xdr:sp macro="" textlink="">
      <xdr:nvSpPr>
        <xdr:cNvPr id="83" name="テキスト ボックス 82"/>
        <xdr:cNvSpPr txBox="1"/>
      </xdr:nvSpPr>
      <xdr:spPr>
        <a:xfrm>
          <a:off x="3530111" y="54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138430</xdr:rowOff>
    </xdr:from>
    <xdr:to>
      <xdr:col>4</xdr:col>
      <xdr:colOff>206375</xdr:colOff>
      <xdr:row>34</xdr:row>
      <xdr:rowOff>68580</xdr:rowOff>
    </xdr:to>
    <xdr:sp macro="" textlink="">
      <xdr:nvSpPr>
        <xdr:cNvPr id="84" name="円/楕円 83"/>
        <xdr:cNvSpPr/>
      </xdr:nvSpPr>
      <xdr:spPr>
        <a:xfrm>
          <a:off x="2857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85107</xdr:rowOff>
    </xdr:from>
    <xdr:ext cx="534377" cy="259045"/>
    <xdr:sp macro="" textlink="">
      <xdr:nvSpPr>
        <xdr:cNvPr id="85" name="テキスト ボックス 84"/>
        <xdr:cNvSpPr txBox="1"/>
      </xdr:nvSpPr>
      <xdr:spPr>
        <a:xfrm>
          <a:off x="2641111" y="55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64592</xdr:rowOff>
    </xdr:from>
    <xdr:to>
      <xdr:col>3</xdr:col>
      <xdr:colOff>3175</xdr:colOff>
      <xdr:row>33</xdr:row>
      <xdr:rowOff>166192</xdr:rowOff>
    </xdr:to>
    <xdr:sp macro="" textlink="">
      <xdr:nvSpPr>
        <xdr:cNvPr id="86" name="円/楕円 85"/>
        <xdr:cNvSpPr/>
      </xdr:nvSpPr>
      <xdr:spPr>
        <a:xfrm>
          <a:off x="1968500" y="57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11269</xdr:rowOff>
    </xdr:from>
    <xdr:ext cx="534377" cy="259045"/>
    <xdr:sp macro="" textlink="">
      <xdr:nvSpPr>
        <xdr:cNvPr id="87" name="テキスト ボックス 86"/>
        <xdr:cNvSpPr txBox="1"/>
      </xdr:nvSpPr>
      <xdr:spPr>
        <a:xfrm>
          <a:off x="1752111" y="549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9728</xdr:rowOff>
    </xdr:from>
    <xdr:to>
      <xdr:col>1</xdr:col>
      <xdr:colOff>485775</xdr:colOff>
      <xdr:row>33</xdr:row>
      <xdr:rowOff>111328</xdr:rowOff>
    </xdr:to>
    <xdr:sp macro="" textlink="">
      <xdr:nvSpPr>
        <xdr:cNvPr id="88" name="円/楕円 87"/>
        <xdr:cNvSpPr/>
      </xdr:nvSpPr>
      <xdr:spPr>
        <a:xfrm>
          <a:off x="1079500" y="56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127855</xdr:rowOff>
    </xdr:from>
    <xdr:ext cx="534377" cy="259045"/>
    <xdr:sp macro="" textlink="">
      <xdr:nvSpPr>
        <xdr:cNvPr id="89" name="テキスト ボックス 88"/>
        <xdr:cNvSpPr txBox="1"/>
      </xdr:nvSpPr>
      <xdr:spPr>
        <a:xfrm>
          <a:off x="863111" y="544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139967</xdr:rowOff>
    </xdr:from>
    <xdr:to>
      <xdr:col>6</xdr:col>
      <xdr:colOff>511175</xdr:colOff>
      <xdr:row>58</xdr:row>
      <xdr:rowOff>152743</xdr:rowOff>
    </xdr:to>
    <xdr:cxnSp macro="">
      <xdr:nvCxnSpPr>
        <xdr:cNvPr id="119" name="直線コネクタ 118"/>
        <xdr:cNvCxnSpPr/>
      </xdr:nvCxnSpPr>
      <xdr:spPr>
        <a:xfrm flipV="1">
          <a:off x="3797300" y="10084067"/>
          <a:ext cx="8382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152743</xdr:rowOff>
    </xdr:from>
    <xdr:to>
      <xdr:col>5</xdr:col>
      <xdr:colOff>358775</xdr:colOff>
      <xdr:row>59</xdr:row>
      <xdr:rowOff>23520</xdr:rowOff>
    </xdr:to>
    <xdr:cxnSp macro="">
      <xdr:nvCxnSpPr>
        <xdr:cNvPr id="122" name="直線コネクタ 121"/>
        <xdr:cNvCxnSpPr/>
      </xdr:nvCxnSpPr>
      <xdr:spPr>
        <a:xfrm flipV="1">
          <a:off x="2908300" y="100968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23520</xdr:rowOff>
    </xdr:from>
    <xdr:to>
      <xdr:col>4</xdr:col>
      <xdr:colOff>155575</xdr:colOff>
      <xdr:row>59</xdr:row>
      <xdr:rowOff>35814</xdr:rowOff>
    </xdr:to>
    <xdr:cxnSp macro="">
      <xdr:nvCxnSpPr>
        <xdr:cNvPr id="125" name="直線コネクタ 124"/>
        <xdr:cNvCxnSpPr/>
      </xdr:nvCxnSpPr>
      <xdr:spPr>
        <a:xfrm flipV="1">
          <a:off x="2019300" y="10139070"/>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19812</xdr:rowOff>
    </xdr:from>
    <xdr:to>
      <xdr:col>2</xdr:col>
      <xdr:colOff>638175</xdr:colOff>
      <xdr:row>59</xdr:row>
      <xdr:rowOff>35814</xdr:rowOff>
    </xdr:to>
    <xdr:cxnSp macro="">
      <xdr:nvCxnSpPr>
        <xdr:cNvPr id="128" name="直線コネクタ 127"/>
        <xdr:cNvCxnSpPr/>
      </xdr:nvCxnSpPr>
      <xdr:spPr>
        <a:xfrm>
          <a:off x="1130300" y="101353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89167</xdr:rowOff>
    </xdr:from>
    <xdr:to>
      <xdr:col>6</xdr:col>
      <xdr:colOff>561975</xdr:colOff>
      <xdr:row>59</xdr:row>
      <xdr:rowOff>19317</xdr:rowOff>
    </xdr:to>
    <xdr:sp macro="" textlink="">
      <xdr:nvSpPr>
        <xdr:cNvPr id="138" name="円/楕円 137"/>
        <xdr:cNvSpPr/>
      </xdr:nvSpPr>
      <xdr:spPr>
        <a:xfrm>
          <a:off x="4584700" y="100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4094</xdr:rowOff>
    </xdr:from>
    <xdr:ext cx="534377" cy="259045"/>
    <xdr:sp macro="" textlink="">
      <xdr:nvSpPr>
        <xdr:cNvPr id="139" name="物件費該当値テキスト"/>
        <xdr:cNvSpPr txBox="1"/>
      </xdr:nvSpPr>
      <xdr:spPr>
        <a:xfrm>
          <a:off x="4686300" y="99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101943</xdr:rowOff>
    </xdr:from>
    <xdr:to>
      <xdr:col>5</xdr:col>
      <xdr:colOff>409575</xdr:colOff>
      <xdr:row>59</xdr:row>
      <xdr:rowOff>32093</xdr:rowOff>
    </xdr:to>
    <xdr:sp macro="" textlink="">
      <xdr:nvSpPr>
        <xdr:cNvPr id="140" name="円/楕円 139"/>
        <xdr:cNvSpPr/>
      </xdr:nvSpPr>
      <xdr:spPr>
        <a:xfrm>
          <a:off x="3746500" y="100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23220</xdr:rowOff>
    </xdr:from>
    <xdr:ext cx="534377" cy="259045"/>
    <xdr:sp macro="" textlink="">
      <xdr:nvSpPr>
        <xdr:cNvPr id="141" name="テキスト ボックス 140"/>
        <xdr:cNvSpPr txBox="1"/>
      </xdr:nvSpPr>
      <xdr:spPr>
        <a:xfrm>
          <a:off x="3530111" y="101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144170</xdr:rowOff>
    </xdr:from>
    <xdr:to>
      <xdr:col>4</xdr:col>
      <xdr:colOff>206375</xdr:colOff>
      <xdr:row>59</xdr:row>
      <xdr:rowOff>74320</xdr:rowOff>
    </xdr:to>
    <xdr:sp macro="" textlink="">
      <xdr:nvSpPr>
        <xdr:cNvPr id="142" name="円/楕円 141"/>
        <xdr:cNvSpPr/>
      </xdr:nvSpPr>
      <xdr:spPr>
        <a:xfrm>
          <a:off x="2857500" y="100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65447</xdr:rowOff>
    </xdr:from>
    <xdr:ext cx="534377" cy="259045"/>
    <xdr:sp macro="" textlink="">
      <xdr:nvSpPr>
        <xdr:cNvPr id="143" name="テキスト ボックス 142"/>
        <xdr:cNvSpPr txBox="1"/>
      </xdr:nvSpPr>
      <xdr:spPr>
        <a:xfrm>
          <a:off x="2641111" y="101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156464</xdr:rowOff>
    </xdr:from>
    <xdr:to>
      <xdr:col>3</xdr:col>
      <xdr:colOff>3175</xdr:colOff>
      <xdr:row>59</xdr:row>
      <xdr:rowOff>86614</xdr:rowOff>
    </xdr:to>
    <xdr:sp macro="" textlink="">
      <xdr:nvSpPr>
        <xdr:cNvPr id="144" name="円/楕円 143"/>
        <xdr:cNvSpPr/>
      </xdr:nvSpPr>
      <xdr:spPr>
        <a:xfrm>
          <a:off x="1968500" y="101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77741</xdr:rowOff>
    </xdr:from>
    <xdr:ext cx="534377" cy="259045"/>
    <xdr:sp macro="" textlink="">
      <xdr:nvSpPr>
        <xdr:cNvPr id="145" name="テキスト ボックス 144"/>
        <xdr:cNvSpPr txBox="1"/>
      </xdr:nvSpPr>
      <xdr:spPr>
        <a:xfrm>
          <a:off x="1752111" y="101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140462</xdr:rowOff>
    </xdr:from>
    <xdr:to>
      <xdr:col>1</xdr:col>
      <xdr:colOff>485775</xdr:colOff>
      <xdr:row>59</xdr:row>
      <xdr:rowOff>70612</xdr:rowOff>
    </xdr:to>
    <xdr:sp macro="" textlink="">
      <xdr:nvSpPr>
        <xdr:cNvPr id="146" name="円/楕円 145"/>
        <xdr:cNvSpPr/>
      </xdr:nvSpPr>
      <xdr:spPr>
        <a:xfrm>
          <a:off x="1079500" y="100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61739</xdr:rowOff>
    </xdr:from>
    <xdr:ext cx="534377" cy="259045"/>
    <xdr:sp macro="" textlink="">
      <xdr:nvSpPr>
        <xdr:cNvPr id="147" name="テキスト ボックス 146"/>
        <xdr:cNvSpPr txBox="1"/>
      </xdr:nvSpPr>
      <xdr:spPr>
        <a:xfrm>
          <a:off x="863111" y="1017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81407</xdr:rowOff>
    </xdr:from>
    <xdr:to>
      <xdr:col>6</xdr:col>
      <xdr:colOff>511175</xdr:colOff>
      <xdr:row>75</xdr:row>
      <xdr:rowOff>135890</xdr:rowOff>
    </xdr:to>
    <xdr:cxnSp macro="">
      <xdr:nvCxnSpPr>
        <xdr:cNvPr id="176" name="直線コネクタ 175"/>
        <xdr:cNvCxnSpPr/>
      </xdr:nvCxnSpPr>
      <xdr:spPr>
        <a:xfrm flipV="1">
          <a:off x="3797300" y="12940157"/>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115697</xdr:rowOff>
    </xdr:from>
    <xdr:to>
      <xdr:col>5</xdr:col>
      <xdr:colOff>358775</xdr:colOff>
      <xdr:row>75</xdr:row>
      <xdr:rowOff>135890</xdr:rowOff>
    </xdr:to>
    <xdr:cxnSp macro="">
      <xdr:nvCxnSpPr>
        <xdr:cNvPr id="179" name="直線コネクタ 178"/>
        <xdr:cNvCxnSpPr/>
      </xdr:nvCxnSpPr>
      <xdr:spPr>
        <a:xfrm>
          <a:off x="2908300" y="1297444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73533</xdr:rowOff>
    </xdr:from>
    <xdr:to>
      <xdr:col>4</xdr:col>
      <xdr:colOff>155575</xdr:colOff>
      <xdr:row>75</xdr:row>
      <xdr:rowOff>115697</xdr:rowOff>
    </xdr:to>
    <xdr:cxnSp macro="">
      <xdr:nvCxnSpPr>
        <xdr:cNvPr id="182" name="直線コネクタ 181"/>
        <xdr:cNvCxnSpPr/>
      </xdr:nvCxnSpPr>
      <xdr:spPr>
        <a:xfrm>
          <a:off x="2019300" y="12932283"/>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72771</xdr:rowOff>
    </xdr:from>
    <xdr:to>
      <xdr:col>2</xdr:col>
      <xdr:colOff>638175</xdr:colOff>
      <xdr:row>75</xdr:row>
      <xdr:rowOff>73533</xdr:rowOff>
    </xdr:to>
    <xdr:cxnSp macro="">
      <xdr:nvCxnSpPr>
        <xdr:cNvPr id="185" name="直線コネクタ 184"/>
        <xdr:cNvCxnSpPr/>
      </xdr:nvCxnSpPr>
      <xdr:spPr>
        <a:xfrm>
          <a:off x="1130300" y="129315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30607</xdr:rowOff>
    </xdr:from>
    <xdr:to>
      <xdr:col>6</xdr:col>
      <xdr:colOff>561975</xdr:colOff>
      <xdr:row>75</xdr:row>
      <xdr:rowOff>132207</xdr:rowOff>
    </xdr:to>
    <xdr:sp macro="" textlink="">
      <xdr:nvSpPr>
        <xdr:cNvPr id="195" name="円/楕円 194"/>
        <xdr:cNvSpPr/>
      </xdr:nvSpPr>
      <xdr:spPr>
        <a:xfrm>
          <a:off x="4584700" y="128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53484</xdr:rowOff>
    </xdr:from>
    <xdr:ext cx="469744" cy="259045"/>
    <xdr:sp macro="" textlink="">
      <xdr:nvSpPr>
        <xdr:cNvPr id="196" name="維持補修費該当値テキスト"/>
        <xdr:cNvSpPr txBox="1"/>
      </xdr:nvSpPr>
      <xdr:spPr>
        <a:xfrm>
          <a:off x="4686300" y="1274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85090</xdr:rowOff>
    </xdr:from>
    <xdr:to>
      <xdr:col>5</xdr:col>
      <xdr:colOff>409575</xdr:colOff>
      <xdr:row>76</xdr:row>
      <xdr:rowOff>15239</xdr:rowOff>
    </xdr:to>
    <xdr:sp macro="" textlink="">
      <xdr:nvSpPr>
        <xdr:cNvPr id="197" name="円/楕円 196"/>
        <xdr:cNvSpPr/>
      </xdr:nvSpPr>
      <xdr:spPr>
        <a:xfrm>
          <a:off x="3746500" y="1294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31767</xdr:rowOff>
    </xdr:from>
    <xdr:ext cx="469744" cy="259045"/>
    <xdr:sp macro="" textlink="">
      <xdr:nvSpPr>
        <xdr:cNvPr id="198" name="テキスト ボックス 197"/>
        <xdr:cNvSpPr txBox="1"/>
      </xdr:nvSpPr>
      <xdr:spPr>
        <a:xfrm>
          <a:off x="3562427" y="1271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64897</xdr:rowOff>
    </xdr:from>
    <xdr:to>
      <xdr:col>4</xdr:col>
      <xdr:colOff>206375</xdr:colOff>
      <xdr:row>75</xdr:row>
      <xdr:rowOff>166497</xdr:rowOff>
    </xdr:to>
    <xdr:sp macro="" textlink="">
      <xdr:nvSpPr>
        <xdr:cNvPr id="199" name="円/楕円 198"/>
        <xdr:cNvSpPr/>
      </xdr:nvSpPr>
      <xdr:spPr>
        <a:xfrm>
          <a:off x="28575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11574</xdr:rowOff>
    </xdr:from>
    <xdr:ext cx="469744" cy="259045"/>
    <xdr:sp macro="" textlink="">
      <xdr:nvSpPr>
        <xdr:cNvPr id="200" name="テキスト ボックス 199"/>
        <xdr:cNvSpPr txBox="1"/>
      </xdr:nvSpPr>
      <xdr:spPr>
        <a:xfrm>
          <a:off x="2673427" y="126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22733</xdr:rowOff>
    </xdr:from>
    <xdr:to>
      <xdr:col>3</xdr:col>
      <xdr:colOff>3175</xdr:colOff>
      <xdr:row>75</xdr:row>
      <xdr:rowOff>124333</xdr:rowOff>
    </xdr:to>
    <xdr:sp macro="" textlink="">
      <xdr:nvSpPr>
        <xdr:cNvPr id="201" name="円/楕円 200"/>
        <xdr:cNvSpPr/>
      </xdr:nvSpPr>
      <xdr:spPr>
        <a:xfrm>
          <a:off x="1968500" y="128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140860</xdr:rowOff>
    </xdr:from>
    <xdr:ext cx="469744" cy="259045"/>
    <xdr:sp macro="" textlink="">
      <xdr:nvSpPr>
        <xdr:cNvPr id="202" name="テキスト ボックス 201"/>
        <xdr:cNvSpPr txBox="1"/>
      </xdr:nvSpPr>
      <xdr:spPr>
        <a:xfrm>
          <a:off x="1784427" y="1265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21971</xdr:rowOff>
    </xdr:from>
    <xdr:to>
      <xdr:col>1</xdr:col>
      <xdr:colOff>485775</xdr:colOff>
      <xdr:row>75</xdr:row>
      <xdr:rowOff>123571</xdr:rowOff>
    </xdr:to>
    <xdr:sp macro="" textlink="">
      <xdr:nvSpPr>
        <xdr:cNvPr id="203" name="円/楕円 202"/>
        <xdr:cNvSpPr/>
      </xdr:nvSpPr>
      <xdr:spPr>
        <a:xfrm>
          <a:off x="1079500" y="128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140098</xdr:rowOff>
    </xdr:from>
    <xdr:ext cx="469744" cy="259045"/>
    <xdr:sp macro="" textlink="">
      <xdr:nvSpPr>
        <xdr:cNvPr id="204" name="テキスト ボックス 203"/>
        <xdr:cNvSpPr txBox="1"/>
      </xdr:nvSpPr>
      <xdr:spPr>
        <a:xfrm>
          <a:off x="895427" y="1265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40030</xdr:rowOff>
    </xdr:from>
    <xdr:to>
      <xdr:col>6</xdr:col>
      <xdr:colOff>511175</xdr:colOff>
      <xdr:row>95</xdr:row>
      <xdr:rowOff>73698</xdr:rowOff>
    </xdr:to>
    <xdr:cxnSp macro="">
      <xdr:nvCxnSpPr>
        <xdr:cNvPr id="234" name="直線コネクタ 233"/>
        <xdr:cNvCxnSpPr/>
      </xdr:nvCxnSpPr>
      <xdr:spPr>
        <a:xfrm flipV="1">
          <a:off x="3797300" y="16327780"/>
          <a:ext cx="8382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73698</xdr:rowOff>
    </xdr:from>
    <xdr:to>
      <xdr:col>5</xdr:col>
      <xdr:colOff>358775</xdr:colOff>
      <xdr:row>95</xdr:row>
      <xdr:rowOff>156133</xdr:rowOff>
    </xdr:to>
    <xdr:cxnSp macro="">
      <xdr:nvCxnSpPr>
        <xdr:cNvPr id="237" name="直線コネクタ 236"/>
        <xdr:cNvCxnSpPr/>
      </xdr:nvCxnSpPr>
      <xdr:spPr>
        <a:xfrm flipV="1">
          <a:off x="2908300" y="16361448"/>
          <a:ext cx="889000" cy="8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156133</xdr:rowOff>
    </xdr:from>
    <xdr:to>
      <xdr:col>4</xdr:col>
      <xdr:colOff>155575</xdr:colOff>
      <xdr:row>96</xdr:row>
      <xdr:rowOff>9640</xdr:rowOff>
    </xdr:to>
    <xdr:cxnSp macro="">
      <xdr:nvCxnSpPr>
        <xdr:cNvPr id="240" name="直線コネクタ 239"/>
        <xdr:cNvCxnSpPr/>
      </xdr:nvCxnSpPr>
      <xdr:spPr>
        <a:xfrm flipV="1">
          <a:off x="2019300" y="16443883"/>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9640</xdr:rowOff>
    </xdr:from>
    <xdr:to>
      <xdr:col>2</xdr:col>
      <xdr:colOff>638175</xdr:colOff>
      <xdr:row>96</xdr:row>
      <xdr:rowOff>27102</xdr:rowOff>
    </xdr:to>
    <xdr:cxnSp macro="">
      <xdr:nvCxnSpPr>
        <xdr:cNvPr id="243" name="直線コネクタ 242"/>
        <xdr:cNvCxnSpPr/>
      </xdr:nvCxnSpPr>
      <xdr:spPr>
        <a:xfrm flipV="1">
          <a:off x="1130300" y="16468840"/>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160680</xdr:rowOff>
    </xdr:from>
    <xdr:to>
      <xdr:col>6</xdr:col>
      <xdr:colOff>561975</xdr:colOff>
      <xdr:row>95</xdr:row>
      <xdr:rowOff>90830</xdr:rowOff>
    </xdr:to>
    <xdr:sp macro="" textlink="">
      <xdr:nvSpPr>
        <xdr:cNvPr id="253" name="円/楕円 252"/>
        <xdr:cNvSpPr/>
      </xdr:nvSpPr>
      <xdr:spPr>
        <a:xfrm>
          <a:off x="4584700" y="162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12107</xdr:rowOff>
    </xdr:from>
    <xdr:ext cx="599010" cy="259045"/>
    <xdr:sp macro="" textlink="">
      <xdr:nvSpPr>
        <xdr:cNvPr id="254" name="扶助費該当値テキスト"/>
        <xdr:cNvSpPr txBox="1"/>
      </xdr:nvSpPr>
      <xdr:spPr>
        <a:xfrm>
          <a:off x="4686300" y="1612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114,348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22898</xdr:rowOff>
    </xdr:from>
    <xdr:to>
      <xdr:col>5</xdr:col>
      <xdr:colOff>409575</xdr:colOff>
      <xdr:row>95</xdr:row>
      <xdr:rowOff>124498</xdr:rowOff>
    </xdr:to>
    <xdr:sp macro="" textlink="">
      <xdr:nvSpPr>
        <xdr:cNvPr id="255" name="円/楕円 254"/>
        <xdr:cNvSpPr/>
      </xdr:nvSpPr>
      <xdr:spPr>
        <a:xfrm>
          <a:off x="3746500" y="163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141025</xdr:rowOff>
    </xdr:from>
    <xdr:ext cx="599010" cy="259045"/>
    <xdr:sp macro="" textlink="">
      <xdr:nvSpPr>
        <xdr:cNvPr id="256" name="テキスト ボックス 255"/>
        <xdr:cNvSpPr txBox="1"/>
      </xdr:nvSpPr>
      <xdr:spPr>
        <a:xfrm>
          <a:off x="3497794" y="1608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105333</xdr:rowOff>
    </xdr:from>
    <xdr:to>
      <xdr:col>4</xdr:col>
      <xdr:colOff>206375</xdr:colOff>
      <xdr:row>96</xdr:row>
      <xdr:rowOff>35483</xdr:rowOff>
    </xdr:to>
    <xdr:sp macro="" textlink="">
      <xdr:nvSpPr>
        <xdr:cNvPr id="257" name="円/楕円 256"/>
        <xdr:cNvSpPr/>
      </xdr:nvSpPr>
      <xdr:spPr>
        <a:xfrm>
          <a:off x="2857500" y="163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52010</xdr:rowOff>
    </xdr:from>
    <xdr:ext cx="599010" cy="259045"/>
    <xdr:sp macro="" textlink="">
      <xdr:nvSpPr>
        <xdr:cNvPr id="258" name="テキスト ボックス 257"/>
        <xdr:cNvSpPr txBox="1"/>
      </xdr:nvSpPr>
      <xdr:spPr>
        <a:xfrm>
          <a:off x="2608794" y="1616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130290</xdr:rowOff>
    </xdr:from>
    <xdr:to>
      <xdr:col>3</xdr:col>
      <xdr:colOff>3175</xdr:colOff>
      <xdr:row>96</xdr:row>
      <xdr:rowOff>60440</xdr:rowOff>
    </xdr:to>
    <xdr:sp macro="" textlink="">
      <xdr:nvSpPr>
        <xdr:cNvPr id="259" name="円/楕円 258"/>
        <xdr:cNvSpPr/>
      </xdr:nvSpPr>
      <xdr:spPr>
        <a:xfrm>
          <a:off x="19685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76967</xdr:rowOff>
    </xdr:from>
    <xdr:ext cx="599010" cy="259045"/>
    <xdr:sp macro="" textlink="">
      <xdr:nvSpPr>
        <xdr:cNvPr id="260" name="テキスト ボックス 259"/>
        <xdr:cNvSpPr txBox="1"/>
      </xdr:nvSpPr>
      <xdr:spPr>
        <a:xfrm>
          <a:off x="1719794" y="161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147752</xdr:rowOff>
    </xdr:from>
    <xdr:to>
      <xdr:col>1</xdr:col>
      <xdr:colOff>485775</xdr:colOff>
      <xdr:row>96</xdr:row>
      <xdr:rowOff>77902</xdr:rowOff>
    </xdr:to>
    <xdr:sp macro="" textlink="">
      <xdr:nvSpPr>
        <xdr:cNvPr id="261" name="円/楕円 260"/>
        <xdr:cNvSpPr/>
      </xdr:nvSpPr>
      <xdr:spPr>
        <a:xfrm>
          <a:off x="1079500" y="164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94429</xdr:rowOff>
    </xdr:from>
    <xdr:ext cx="599010" cy="259045"/>
    <xdr:sp macro="" textlink="">
      <xdr:nvSpPr>
        <xdr:cNvPr id="262" name="テキスト ボックス 261"/>
        <xdr:cNvSpPr txBox="1"/>
      </xdr:nvSpPr>
      <xdr:spPr>
        <a:xfrm>
          <a:off x="830794" y="1621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43002</xdr:rowOff>
    </xdr:from>
    <xdr:to>
      <xdr:col>15</xdr:col>
      <xdr:colOff>180975</xdr:colOff>
      <xdr:row>39</xdr:row>
      <xdr:rowOff>3035</xdr:rowOff>
    </xdr:to>
    <xdr:cxnSp macro="">
      <xdr:nvCxnSpPr>
        <xdr:cNvPr id="292" name="直線コネクタ 291"/>
        <xdr:cNvCxnSpPr/>
      </xdr:nvCxnSpPr>
      <xdr:spPr>
        <a:xfrm flipV="1">
          <a:off x="9639300" y="6558102"/>
          <a:ext cx="838200" cy="1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54470</xdr:rowOff>
    </xdr:from>
    <xdr:to>
      <xdr:col>14</xdr:col>
      <xdr:colOff>28575</xdr:colOff>
      <xdr:row>39</xdr:row>
      <xdr:rowOff>3035</xdr:rowOff>
    </xdr:to>
    <xdr:cxnSp macro="">
      <xdr:nvCxnSpPr>
        <xdr:cNvPr id="295" name="直線コネクタ 294"/>
        <xdr:cNvCxnSpPr/>
      </xdr:nvCxnSpPr>
      <xdr:spPr>
        <a:xfrm>
          <a:off x="8750300" y="6226670"/>
          <a:ext cx="889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54470</xdr:rowOff>
    </xdr:from>
    <xdr:to>
      <xdr:col>12</xdr:col>
      <xdr:colOff>511175</xdr:colOff>
      <xdr:row>39</xdr:row>
      <xdr:rowOff>66357</xdr:rowOff>
    </xdr:to>
    <xdr:cxnSp macro="">
      <xdr:nvCxnSpPr>
        <xdr:cNvPr id="298" name="直線コネクタ 297"/>
        <xdr:cNvCxnSpPr/>
      </xdr:nvCxnSpPr>
      <xdr:spPr>
        <a:xfrm flipV="1">
          <a:off x="7861300" y="6226670"/>
          <a:ext cx="889000" cy="5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66357</xdr:rowOff>
    </xdr:from>
    <xdr:to>
      <xdr:col>11</xdr:col>
      <xdr:colOff>307975</xdr:colOff>
      <xdr:row>39</xdr:row>
      <xdr:rowOff>82017</xdr:rowOff>
    </xdr:to>
    <xdr:cxnSp macro="">
      <xdr:nvCxnSpPr>
        <xdr:cNvPr id="301" name="直線コネクタ 300"/>
        <xdr:cNvCxnSpPr/>
      </xdr:nvCxnSpPr>
      <xdr:spPr>
        <a:xfrm flipV="1">
          <a:off x="6972300" y="6752907"/>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163652</xdr:rowOff>
    </xdr:from>
    <xdr:to>
      <xdr:col>15</xdr:col>
      <xdr:colOff>231775</xdr:colOff>
      <xdr:row>38</xdr:row>
      <xdr:rowOff>93802</xdr:rowOff>
    </xdr:to>
    <xdr:sp macro="" textlink="">
      <xdr:nvSpPr>
        <xdr:cNvPr id="311" name="円/楕円 310"/>
        <xdr:cNvSpPr/>
      </xdr:nvSpPr>
      <xdr:spPr>
        <a:xfrm>
          <a:off x="104267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78579</xdr:rowOff>
    </xdr:from>
    <xdr:ext cx="534377" cy="259045"/>
    <xdr:sp macro="" textlink="">
      <xdr:nvSpPr>
        <xdr:cNvPr id="312" name="補助費等該当値テキスト"/>
        <xdr:cNvSpPr txBox="1"/>
      </xdr:nvSpPr>
      <xdr:spPr>
        <a:xfrm>
          <a:off x="10528300" y="64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123685</xdr:rowOff>
    </xdr:from>
    <xdr:to>
      <xdr:col>14</xdr:col>
      <xdr:colOff>79375</xdr:colOff>
      <xdr:row>39</xdr:row>
      <xdr:rowOff>53835</xdr:rowOff>
    </xdr:to>
    <xdr:sp macro="" textlink="">
      <xdr:nvSpPr>
        <xdr:cNvPr id="313" name="円/楕円 312"/>
        <xdr:cNvSpPr/>
      </xdr:nvSpPr>
      <xdr:spPr>
        <a:xfrm>
          <a:off x="9588500" y="66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44962</xdr:rowOff>
    </xdr:from>
    <xdr:ext cx="534377" cy="259045"/>
    <xdr:sp macro="" textlink="">
      <xdr:nvSpPr>
        <xdr:cNvPr id="314" name="テキスト ボックス 313"/>
        <xdr:cNvSpPr txBox="1"/>
      </xdr:nvSpPr>
      <xdr:spPr>
        <a:xfrm>
          <a:off x="9372111" y="673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3670</xdr:rowOff>
    </xdr:from>
    <xdr:to>
      <xdr:col>12</xdr:col>
      <xdr:colOff>561975</xdr:colOff>
      <xdr:row>36</xdr:row>
      <xdr:rowOff>105270</xdr:rowOff>
    </xdr:to>
    <xdr:sp macro="" textlink="">
      <xdr:nvSpPr>
        <xdr:cNvPr id="315" name="円/楕円 314"/>
        <xdr:cNvSpPr/>
      </xdr:nvSpPr>
      <xdr:spPr>
        <a:xfrm>
          <a:off x="8699500" y="61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96397</xdr:rowOff>
    </xdr:from>
    <xdr:ext cx="534377" cy="259045"/>
    <xdr:sp macro="" textlink="">
      <xdr:nvSpPr>
        <xdr:cNvPr id="316" name="テキスト ボックス 315"/>
        <xdr:cNvSpPr txBox="1"/>
      </xdr:nvSpPr>
      <xdr:spPr>
        <a:xfrm>
          <a:off x="8483111" y="62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15557</xdr:rowOff>
    </xdr:from>
    <xdr:to>
      <xdr:col>11</xdr:col>
      <xdr:colOff>358775</xdr:colOff>
      <xdr:row>39</xdr:row>
      <xdr:rowOff>117157</xdr:rowOff>
    </xdr:to>
    <xdr:sp macro="" textlink="">
      <xdr:nvSpPr>
        <xdr:cNvPr id="317" name="円/楕円 316"/>
        <xdr:cNvSpPr/>
      </xdr:nvSpPr>
      <xdr:spPr>
        <a:xfrm>
          <a:off x="7810500" y="67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108284</xdr:rowOff>
    </xdr:from>
    <xdr:ext cx="469744" cy="259045"/>
    <xdr:sp macro="" textlink="">
      <xdr:nvSpPr>
        <xdr:cNvPr id="318" name="テキスト ボックス 317"/>
        <xdr:cNvSpPr txBox="1"/>
      </xdr:nvSpPr>
      <xdr:spPr>
        <a:xfrm>
          <a:off x="7626427" y="67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31217</xdr:rowOff>
    </xdr:from>
    <xdr:to>
      <xdr:col>10</xdr:col>
      <xdr:colOff>155575</xdr:colOff>
      <xdr:row>39</xdr:row>
      <xdr:rowOff>132817</xdr:rowOff>
    </xdr:to>
    <xdr:sp macro="" textlink="">
      <xdr:nvSpPr>
        <xdr:cNvPr id="319" name="円/楕円 318"/>
        <xdr:cNvSpPr/>
      </xdr:nvSpPr>
      <xdr:spPr>
        <a:xfrm>
          <a:off x="6921500" y="67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123944</xdr:rowOff>
    </xdr:from>
    <xdr:ext cx="469744" cy="259045"/>
    <xdr:sp macro="" textlink="">
      <xdr:nvSpPr>
        <xdr:cNvPr id="320" name="テキスト ボックス 319"/>
        <xdr:cNvSpPr txBox="1"/>
      </xdr:nvSpPr>
      <xdr:spPr>
        <a:xfrm>
          <a:off x="6737427" y="68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147227</xdr:rowOff>
    </xdr:from>
    <xdr:to>
      <xdr:col>15</xdr:col>
      <xdr:colOff>180975</xdr:colOff>
      <xdr:row>57</xdr:row>
      <xdr:rowOff>64115</xdr:rowOff>
    </xdr:to>
    <xdr:cxnSp macro="">
      <xdr:nvCxnSpPr>
        <xdr:cNvPr id="352" name="直線コネクタ 351"/>
        <xdr:cNvCxnSpPr/>
      </xdr:nvCxnSpPr>
      <xdr:spPr>
        <a:xfrm>
          <a:off x="9639300" y="9748427"/>
          <a:ext cx="8382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147227</xdr:rowOff>
    </xdr:from>
    <xdr:to>
      <xdr:col>14</xdr:col>
      <xdr:colOff>28575</xdr:colOff>
      <xdr:row>57</xdr:row>
      <xdr:rowOff>122424</xdr:rowOff>
    </xdr:to>
    <xdr:cxnSp macro="">
      <xdr:nvCxnSpPr>
        <xdr:cNvPr id="355" name="直線コネクタ 354"/>
        <xdr:cNvCxnSpPr/>
      </xdr:nvCxnSpPr>
      <xdr:spPr>
        <a:xfrm flipV="1">
          <a:off x="8750300" y="9748427"/>
          <a:ext cx="8890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122424</xdr:rowOff>
    </xdr:from>
    <xdr:to>
      <xdr:col>12</xdr:col>
      <xdr:colOff>511175</xdr:colOff>
      <xdr:row>59</xdr:row>
      <xdr:rowOff>78517</xdr:rowOff>
    </xdr:to>
    <xdr:cxnSp macro="">
      <xdr:nvCxnSpPr>
        <xdr:cNvPr id="358" name="直線コネクタ 357"/>
        <xdr:cNvCxnSpPr/>
      </xdr:nvCxnSpPr>
      <xdr:spPr>
        <a:xfrm flipV="1">
          <a:off x="7861300" y="9895074"/>
          <a:ext cx="889000" cy="29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157384</xdr:rowOff>
    </xdr:from>
    <xdr:to>
      <xdr:col>11</xdr:col>
      <xdr:colOff>307975</xdr:colOff>
      <xdr:row>59</xdr:row>
      <xdr:rowOff>78517</xdr:rowOff>
    </xdr:to>
    <xdr:cxnSp macro="">
      <xdr:nvCxnSpPr>
        <xdr:cNvPr id="361" name="直線コネクタ 360"/>
        <xdr:cNvCxnSpPr/>
      </xdr:nvCxnSpPr>
      <xdr:spPr>
        <a:xfrm>
          <a:off x="6972300" y="1010148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13315</xdr:rowOff>
    </xdr:from>
    <xdr:to>
      <xdr:col>15</xdr:col>
      <xdr:colOff>231775</xdr:colOff>
      <xdr:row>57</xdr:row>
      <xdr:rowOff>114915</xdr:rowOff>
    </xdr:to>
    <xdr:sp macro="" textlink="">
      <xdr:nvSpPr>
        <xdr:cNvPr id="371" name="円/楕円 370"/>
        <xdr:cNvSpPr/>
      </xdr:nvSpPr>
      <xdr:spPr>
        <a:xfrm>
          <a:off x="10426700" y="97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163192</xdr:rowOff>
    </xdr:from>
    <xdr:ext cx="534377" cy="259045"/>
    <xdr:sp macro="" textlink="">
      <xdr:nvSpPr>
        <xdr:cNvPr id="372" name="普通建設事業費該当値テキスト"/>
        <xdr:cNvSpPr txBox="1"/>
      </xdr:nvSpPr>
      <xdr:spPr>
        <a:xfrm>
          <a:off x="10528300" y="97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96427</xdr:rowOff>
    </xdr:from>
    <xdr:to>
      <xdr:col>14</xdr:col>
      <xdr:colOff>79375</xdr:colOff>
      <xdr:row>57</xdr:row>
      <xdr:rowOff>26577</xdr:rowOff>
    </xdr:to>
    <xdr:sp macro="" textlink="">
      <xdr:nvSpPr>
        <xdr:cNvPr id="373" name="円/楕円 372"/>
        <xdr:cNvSpPr/>
      </xdr:nvSpPr>
      <xdr:spPr>
        <a:xfrm>
          <a:off x="9588500" y="96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17704</xdr:rowOff>
    </xdr:from>
    <xdr:ext cx="534377" cy="259045"/>
    <xdr:sp macro="" textlink="">
      <xdr:nvSpPr>
        <xdr:cNvPr id="374" name="テキスト ボックス 373"/>
        <xdr:cNvSpPr txBox="1"/>
      </xdr:nvSpPr>
      <xdr:spPr>
        <a:xfrm>
          <a:off x="9372111" y="97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71624</xdr:rowOff>
    </xdr:from>
    <xdr:to>
      <xdr:col>12</xdr:col>
      <xdr:colOff>561975</xdr:colOff>
      <xdr:row>58</xdr:row>
      <xdr:rowOff>1774</xdr:rowOff>
    </xdr:to>
    <xdr:sp macro="" textlink="">
      <xdr:nvSpPr>
        <xdr:cNvPr id="375" name="円/楕円 374"/>
        <xdr:cNvSpPr/>
      </xdr:nvSpPr>
      <xdr:spPr>
        <a:xfrm>
          <a:off x="8699500" y="98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164351</xdr:rowOff>
    </xdr:from>
    <xdr:ext cx="534377" cy="259045"/>
    <xdr:sp macro="" textlink="">
      <xdr:nvSpPr>
        <xdr:cNvPr id="376" name="テキスト ボックス 375"/>
        <xdr:cNvSpPr txBox="1"/>
      </xdr:nvSpPr>
      <xdr:spPr>
        <a:xfrm>
          <a:off x="8483111" y="99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27717</xdr:rowOff>
    </xdr:from>
    <xdr:to>
      <xdr:col>11</xdr:col>
      <xdr:colOff>358775</xdr:colOff>
      <xdr:row>59</xdr:row>
      <xdr:rowOff>129317</xdr:rowOff>
    </xdr:to>
    <xdr:sp macro="" textlink="">
      <xdr:nvSpPr>
        <xdr:cNvPr id="377" name="円/楕円 376"/>
        <xdr:cNvSpPr/>
      </xdr:nvSpPr>
      <xdr:spPr>
        <a:xfrm>
          <a:off x="7810500" y="1014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120444</xdr:rowOff>
    </xdr:from>
    <xdr:ext cx="534377" cy="259045"/>
    <xdr:sp macro="" textlink="">
      <xdr:nvSpPr>
        <xdr:cNvPr id="378" name="テキスト ボックス 377"/>
        <xdr:cNvSpPr txBox="1"/>
      </xdr:nvSpPr>
      <xdr:spPr>
        <a:xfrm>
          <a:off x="7594111" y="1023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106584</xdr:rowOff>
    </xdr:from>
    <xdr:to>
      <xdr:col>10</xdr:col>
      <xdr:colOff>155575</xdr:colOff>
      <xdr:row>59</xdr:row>
      <xdr:rowOff>36734</xdr:rowOff>
    </xdr:to>
    <xdr:sp macro="" textlink="">
      <xdr:nvSpPr>
        <xdr:cNvPr id="379" name="円/楕円 378"/>
        <xdr:cNvSpPr/>
      </xdr:nvSpPr>
      <xdr:spPr>
        <a:xfrm>
          <a:off x="6921500" y="100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27861</xdr:rowOff>
    </xdr:from>
    <xdr:ext cx="534377" cy="259045"/>
    <xdr:sp macro="" textlink="">
      <xdr:nvSpPr>
        <xdr:cNvPr id="380" name="テキスト ボックス 379"/>
        <xdr:cNvSpPr txBox="1"/>
      </xdr:nvSpPr>
      <xdr:spPr>
        <a:xfrm>
          <a:off x="6705111" y="101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148713</xdr:rowOff>
    </xdr:from>
    <xdr:to>
      <xdr:col>15</xdr:col>
      <xdr:colOff>180975</xdr:colOff>
      <xdr:row>78</xdr:row>
      <xdr:rowOff>32536</xdr:rowOff>
    </xdr:to>
    <xdr:cxnSp macro="">
      <xdr:nvCxnSpPr>
        <xdr:cNvPr id="411" name="直線コネクタ 410"/>
        <xdr:cNvCxnSpPr/>
      </xdr:nvCxnSpPr>
      <xdr:spPr>
        <a:xfrm>
          <a:off x="9639300" y="13350363"/>
          <a:ext cx="838200" cy="5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153186</xdr:rowOff>
    </xdr:from>
    <xdr:to>
      <xdr:col>15</xdr:col>
      <xdr:colOff>231775</xdr:colOff>
      <xdr:row>78</xdr:row>
      <xdr:rowOff>83336</xdr:rowOff>
    </xdr:to>
    <xdr:sp macro="" textlink="">
      <xdr:nvSpPr>
        <xdr:cNvPr id="421" name="円/楕円 420"/>
        <xdr:cNvSpPr/>
      </xdr:nvSpPr>
      <xdr:spPr>
        <a:xfrm>
          <a:off x="10426700" y="133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131613</xdr:rowOff>
    </xdr:from>
    <xdr:ext cx="534377" cy="259045"/>
    <xdr:sp macro="" textlink="">
      <xdr:nvSpPr>
        <xdr:cNvPr id="422" name="普通建設事業費 （ うち新規整備　）該当値テキスト"/>
        <xdr:cNvSpPr txBox="1"/>
      </xdr:nvSpPr>
      <xdr:spPr>
        <a:xfrm>
          <a:off x="10528300" y="1333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97913</xdr:rowOff>
    </xdr:from>
    <xdr:to>
      <xdr:col>14</xdr:col>
      <xdr:colOff>79375</xdr:colOff>
      <xdr:row>78</xdr:row>
      <xdr:rowOff>28063</xdr:rowOff>
    </xdr:to>
    <xdr:sp macro="" textlink="">
      <xdr:nvSpPr>
        <xdr:cNvPr id="423" name="円/楕円 422"/>
        <xdr:cNvSpPr/>
      </xdr:nvSpPr>
      <xdr:spPr>
        <a:xfrm>
          <a:off x="9588500" y="1329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19190</xdr:rowOff>
    </xdr:from>
    <xdr:ext cx="534377" cy="259045"/>
    <xdr:sp macro="" textlink="">
      <xdr:nvSpPr>
        <xdr:cNvPr id="424" name="テキスト ボックス 423"/>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159654</xdr:rowOff>
    </xdr:from>
    <xdr:to>
      <xdr:col>15</xdr:col>
      <xdr:colOff>180975</xdr:colOff>
      <xdr:row>95</xdr:row>
      <xdr:rowOff>88951</xdr:rowOff>
    </xdr:to>
    <xdr:cxnSp macro="">
      <xdr:nvCxnSpPr>
        <xdr:cNvPr id="455" name="直線コネクタ 454"/>
        <xdr:cNvCxnSpPr/>
      </xdr:nvCxnSpPr>
      <xdr:spPr>
        <a:xfrm flipV="1">
          <a:off x="9639300" y="16275954"/>
          <a:ext cx="8382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108854</xdr:rowOff>
    </xdr:from>
    <xdr:to>
      <xdr:col>15</xdr:col>
      <xdr:colOff>231775</xdr:colOff>
      <xdr:row>95</xdr:row>
      <xdr:rowOff>39004</xdr:rowOff>
    </xdr:to>
    <xdr:sp macro="" textlink="">
      <xdr:nvSpPr>
        <xdr:cNvPr id="465" name="円/楕円 464"/>
        <xdr:cNvSpPr/>
      </xdr:nvSpPr>
      <xdr:spPr>
        <a:xfrm>
          <a:off x="10426700" y="162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131731</xdr:rowOff>
    </xdr:from>
    <xdr:ext cx="534377" cy="259045"/>
    <xdr:sp macro="" textlink="">
      <xdr:nvSpPr>
        <xdr:cNvPr id="466" name="普通建設事業費 （ うち更新整備　）該当値テキスト"/>
        <xdr:cNvSpPr txBox="1"/>
      </xdr:nvSpPr>
      <xdr:spPr>
        <a:xfrm>
          <a:off x="10528300" y="160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38151</xdr:rowOff>
    </xdr:from>
    <xdr:to>
      <xdr:col>14</xdr:col>
      <xdr:colOff>79375</xdr:colOff>
      <xdr:row>95</xdr:row>
      <xdr:rowOff>139751</xdr:rowOff>
    </xdr:to>
    <xdr:sp macro="" textlink="">
      <xdr:nvSpPr>
        <xdr:cNvPr id="467" name="円/楕円 466"/>
        <xdr:cNvSpPr/>
      </xdr:nvSpPr>
      <xdr:spPr>
        <a:xfrm>
          <a:off x="9588500" y="163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130878</xdr:rowOff>
    </xdr:from>
    <xdr:ext cx="534377" cy="259045"/>
    <xdr:sp macro="" textlink="">
      <xdr:nvSpPr>
        <xdr:cNvPr id="468" name="テキスト ボックス 467"/>
        <xdr:cNvSpPr txBox="1"/>
      </xdr:nvSpPr>
      <xdr:spPr>
        <a:xfrm>
          <a:off x="9372111" y="164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41135</xdr:rowOff>
    </xdr:from>
    <xdr:to>
      <xdr:col>23</xdr:col>
      <xdr:colOff>517525</xdr:colOff>
      <xdr:row>39</xdr:row>
      <xdr:rowOff>43535</xdr:rowOff>
    </xdr:to>
    <xdr:cxnSp macro="">
      <xdr:nvCxnSpPr>
        <xdr:cNvPr id="497" name="直線コネクタ 496"/>
        <xdr:cNvCxnSpPr/>
      </xdr:nvCxnSpPr>
      <xdr:spPr>
        <a:xfrm>
          <a:off x="15481300" y="6727685"/>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3226</xdr:rowOff>
    </xdr:from>
    <xdr:to>
      <xdr:col>22</xdr:col>
      <xdr:colOff>365125</xdr:colOff>
      <xdr:row>39</xdr:row>
      <xdr:rowOff>41135</xdr:rowOff>
    </xdr:to>
    <xdr:cxnSp macro="">
      <xdr:nvCxnSpPr>
        <xdr:cNvPr id="500" name="直線コネクタ 499"/>
        <xdr:cNvCxnSpPr/>
      </xdr:nvCxnSpPr>
      <xdr:spPr>
        <a:xfrm>
          <a:off x="14592300" y="6689776"/>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3226</xdr:rowOff>
    </xdr:from>
    <xdr:to>
      <xdr:col>21</xdr:col>
      <xdr:colOff>161925</xdr:colOff>
      <xdr:row>39</xdr:row>
      <xdr:rowOff>28486</xdr:rowOff>
    </xdr:to>
    <xdr:cxnSp macro="">
      <xdr:nvCxnSpPr>
        <xdr:cNvPr id="503" name="直線コネクタ 502"/>
        <xdr:cNvCxnSpPr/>
      </xdr:nvCxnSpPr>
      <xdr:spPr>
        <a:xfrm flipV="1">
          <a:off x="13703300" y="6689776"/>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48544</xdr:rowOff>
    </xdr:from>
    <xdr:ext cx="378565" cy="259045"/>
    <xdr:sp macro="" textlink="">
      <xdr:nvSpPr>
        <xdr:cNvPr id="505" name="テキスト ボックス 504"/>
        <xdr:cNvSpPr txBox="1"/>
      </xdr:nvSpPr>
      <xdr:spPr>
        <a:xfrm>
          <a:off x="14403017" y="673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28486</xdr:rowOff>
    </xdr:from>
    <xdr:to>
      <xdr:col>19</xdr:col>
      <xdr:colOff>644525</xdr:colOff>
      <xdr:row>39</xdr:row>
      <xdr:rowOff>37706</xdr:rowOff>
    </xdr:to>
    <xdr:cxnSp macro="">
      <xdr:nvCxnSpPr>
        <xdr:cNvPr id="506" name="直線コネクタ 505"/>
        <xdr:cNvCxnSpPr/>
      </xdr:nvCxnSpPr>
      <xdr:spPr>
        <a:xfrm flipV="1">
          <a:off x="12814300" y="6715036"/>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164185</xdr:rowOff>
    </xdr:from>
    <xdr:to>
      <xdr:col>23</xdr:col>
      <xdr:colOff>568325</xdr:colOff>
      <xdr:row>39</xdr:row>
      <xdr:rowOff>94335</xdr:rowOff>
    </xdr:to>
    <xdr:sp macro="" textlink="">
      <xdr:nvSpPr>
        <xdr:cNvPr id="516" name="円/楕円 515"/>
        <xdr:cNvSpPr/>
      </xdr:nvSpPr>
      <xdr:spPr>
        <a:xfrm>
          <a:off x="16268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161785</xdr:rowOff>
    </xdr:from>
    <xdr:to>
      <xdr:col>22</xdr:col>
      <xdr:colOff>415925</xdr:colOff>
      <xdr:row>39</xdr:row>
      <xdr:rowOff>91935</xdr:rowOff>
    </xdr:to>
    <xdr:sp macro="" textlink="">
      <xdr:nvSpPr>
        <xdr:cNvPr id="518" name="円/楕円 517"/>
        <xdr:cNvSpPr/>
      </xdr:nvSpPr>
      <xdr:spPr>
        <a:xfrm>
          <a:off x="15430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83062</xdr:rowOff>
    </xdr:from>
    <xdr:ext cx="313932" cy="259045"/>
    <xdr:sp macro="" textlink="">
      <xdr:nvSpPr>
        <xdr:cNvPr id="519" name="テキスト ボックス 518"/>
        <xdr:cNvSpPr txBox="1"/>
      </xdr:nvSpPr>
      <xdr:spPr>
        <a:xfrm>
          <a:off x="15324333" y="6769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123876</xdr:rowOff>
    </xdr:from>
    <xdr:to>
      <xdr:col>21</xdr:col>
      <xdr:colOff>212725</xdr:colOff>
      <xdr:row>39</xdr:row>
      <xdr:rowOff>54026</xdr:rowOff>
    </xdr:to>
    <xdr:sp macro="" textlink="">
      <xdr:nvSpPr>
        <xdr:cNvPr id="520" name="円/楕円 519"/>
        <xdr:cNvSpPr/>
      </xdr:nvSpPr>
      <xdr:spPr>
        <a:xfrm>
          <a:off x="14541500" y="66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70553</xdr:rowOff>
    </xdr:from>
    <xdr:ext cx="469744" cy="259045"/>
    <xdr:sp macro="" textlink="">
      <xdr:nvSpPr>
        <xdr:cNvPr id="521" name="テキスト ボックス 520"/>
        <xdr:cNvSpPr txBox="1"/>
      </xdr:nvSpPr>
      <xdr:spPr>
        <a:xfrm>
          <a:off x="14357427" y="64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149136</xdr:rowOff>
    </xdr:from>
    <xdr:to>
      <xdr:col>20</xdr:col>
      <xdr:colOff>9525</xdr:colOff>
      <xdr:row>39</xdr:row>
      <xdr:rowOff>79286</xdr:rowOff>
    </xdr:to>
    <xdr:sp macro="" textlink="">
      <xdr:nvSpPr>
        <xdr:cNvPr id="522" name="円/楕円 521"/>
        <xdr:cNvSpPr/>
      </xdr:nvSpPr>
      <xdr:spPr>
        <a:xfrm>
          <a:off x="13652500" y="66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70413</xdr:rowOff>
    </xdr:from>
    <xdr:ext cx="378565" cy="259045"/>
    <xdr:sp macro="" textlink="">
      <xdr:nvSpPr>
        <xdr:cNvPr id="523" name="テキスト ボックス 522"/>
        <xdr:cNvSpPr txBox="1"/>
      </xdr:nvSpPr>
      <xdr:spPr>
        <a:xfrm>
          <a:off x="13514017" y="675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158356</xdr:rowOff>
    </xdr:from>
    <xdr:to>
      <xdr:col>18</xdr:col>
      <xdr:colOff>492125</xdr:colOff>
      <xdr:row>39</xdr:row>
      <xdr:rowOff>88506</xdr:rowOff>
    </xdr:to>
    <xdr:sp macro="" textlink="">
      <xdr:nvSpPr>
        <xdr:cNvPr id="524" name="円/楕円 523"/>
        <xdr:cNvSpPr/>
      </xdr:nvSpPr>
      <xdr:spPr>
        <a:xfrm>
          <a:off x="12763500" y="66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79633</xdr:rowOff>
    </xdr:from>
    <xdr:ext cx="378565" cy="259045"/>
    <xdr:sp macro="" textlink="">
      <xdr:nvSpPr>
        <xdr:cNvPr id="525" name="テキスト ボックス 524"/>
        <xdr:cNvSpPr txBox="1"/>
      </xdr:nvSpPr>
      <xdr:spPr>
        <a:xfrm>
          <a:off x="12625017" y="67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115034</xdr:rowOff>
    </xdr:from>
    <xdr:to>
      <xdr:col>23</xdr:col>
      <xdr:colOff>517525</xdr:colOff>
      <xdr:row>75</xdr:row>
      <xdr:rowOff>153394</xdr:rowOff>
    </xdr:to>
    <xdr:cxnSp macro="">
      <xdr:nvCxnSpPr>
        <xdr:cNvPr id="602" name="直線コネクタ 601"/>
        <xdr:cNvCxnSpPr/>
      </xdr:nvCxnSpPr>
      <xdr:spPr>
        <a:xfrm flipV="1">
          <a:off x="15481300" y="12973784"/>
          <a:ext cx="838200" cy="3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153394</xdr:rowOff>
    </xdr:from>
    <xdr:to>
      <xdr:col>22</xdr:col>
      <xdr:colOff>365125</xdr:colOff>
      <xdr:row>76</xdr:row>
      <xdr:rowOff>19320</xdr:rowOff>
    </xdr:to>
    <xdr:cxnSp macro="">
      <xdr:nvCxnSpPr>
        <xdr:cNvPr id="605" name="直線コネクタ 604"/>
        <xdr:cNvCxnSpPr/>
      </xdr:nvCxnSpPr>
      <xdr:spPr>
        <a:xfrm flipV="1">
          <a:off x="14592300" y="13012144"/>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4780</xdr:rowOff>
    </xdr:from>
    <xdr:to>
      <xdr:col>21</xdr:col>
      <xdr:colOff>161925</xdr:colOff>
      <xdr:row>76</xdr:row>
      <xdr:rowOff>19320</xdr:rowOff>
    </xdr:to>
    <xdr:cxnSp macro="">
      <xdr:nvCxnSpPr>
        <xdr:cNvPr id="608" name="直線コネクタ 607"/>
        <xdr:cNvCxnSpPr/>
      </xdr:nvCxnSpPr>
      <xdr:spPr>
        <a:xfrm>
          <a:off x="13703300" y="13034980"/>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160548</xdr:rowOff>
    </xdr:from>
    <xdr:to>
      <xdr:col>19</xdr:col>
      <xdr:colOff>644525</xdr:colOff>
      <xdr:row>76</xdr:row>
      <xdr:rowOff>4780</xdr:rowOff>
    </xdr:to>
    <xdr:cxnSp macro="">
      <xdr:nvCxnSpPr>
        <xdr:cNvPr id="611" name="直線コネクタ 610"/>
        <xdr:cNvCxnSpPr/>
      </xdr:nvCxnSpPr>
      <xdr:spPr>
        <a:xfrm>
          <a:off x="12814300" y="1301929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64234</xdr:rowOff>
    </xdr:from>
    <xdr:to>
      <xdr:col>23</xdr:col>
      <xdr:colOff>568325</xdr:colOff>
      <xdr:row>75</xdr:row>
      <xdr:rowOff>165835</xdr:rowOff>
    </xdr:to>
    <xdr:sp macro="" textlink="">
      <xdr:nvSpPr>
        <xdr:cNvPr id="621" name="円/楕円 620"/>
        <xdr:cNvSpPr/>
      </xdr:nvSpPr>
      <xdr:spPr>
        <a:xfrm>
          <a:off x="16268700" y="12922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87111</xdr:rowOff>
    </xdr:from>
    <xdr:ext cx="534377" cy="259045"/>
    <xdr:sp macro="" textlink="">
      <xdr:nvSpPr>
        <xdr:cNvPr id="622" name="公債費該当値テキスト"/>
        <xdr:cNvSpPr txBox="1"/>
      </xdr:nvSpPr>
      <xdr:spPr>
        <a:xfrm>
          <a:off x="16370300" y="127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102593</xdr:rowOff>
    </xdr:from>
    <xdr:to>
      <xdr:col>22</xdr:col>
      <xdr:colOff>415925</xdr:colOff>
      <xdr:row>76</xdr:row>
      <xdr:rowOff>32742</xdr:rowOff>
    </xdr:to>
    <xdr:sp macro="" textlink="">
      <xdr:nvSpPr>
        <xdr:cNvPr id="623" name="円/楕円 622"/>
        <xdr:cNvSpPr/>
      </xdr:nvSpPr>
      <xdr:spPr>
        <a:xfrm>
          <a:off x="15430500" y="12961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49270</xdr:rowOff>
    </xdr:from>
    <xdr:ext cx="534377" cy="259045"/>
    <xdr:sp macro="" textlink="">
      <xdr:nvSpPr>
        <xdr:cNvPr id="624" name="テキスト ボックス 623"/>
        <xdr:cNvSpPr txBox="1"/>
      </xdr:nvSpPr>
      <xdr:spPr>
        <a:xfrm>
          <a:off x="15214111" y="127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139969</xdr:rowOff>
    </xdr:from>
    <xdr:to>
      <xdr:col>21</xdr:col>
      <xdr:colOff>212725</xdr:colOff>
      <xdr:row>76</xdr:row>
      <xdr:rowOff>70120</xdr:rowOff>
    </xdr:to>
    <xdr:sp macro="" textlink="">
      <xdr:nvSpPr>
        <xdr:cNvPr id="625" name="円/楕円 624"/>
        <xdr:cNvSpPr/>
      </xdr:nvSpPr>
      <xdr:spPr>
        <a:xfrm>
          <a:off x="14541500" y="12998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61247</xdr:rowOff>
    </xdr:from>
    <xdr:ext cx="534377" cy="259045"/>
    <xdr:sp macro="" textlink="">
      <xdr:nvSpPr>
        <xdr:cNvPr id="626" name="テキスト ボックス 625"/>
        <xdr:cNvSpPr txBox="1"/>
      </xdr:nvSpPr>
      <xdr:spPr>
        <a:xfrm>
          <a:off x="14325111" y="130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125430</xdr:rowOff>
    </xdr:from>
    <xdr:to>
      <xdr:col>20</xdr:col>
      <xdr:colOff>9525</xdr:colOff>
      <xdr:row>76</xdr:row>
      <xdr:rowOff>55581</xdr:rowOff>
    </xdr:to>
    <xdr:sp macro="" textlink="">
      <xdr:nvSpPr>
        <xdr:cNvPr id="627" name="円/楕円 626"/>
        <xdr:cNvSpPr/>
      </xdr:nvSpPr>
      <xdr:spPr>
        <a:xfrm>
          <a:off x="13652500" y="129841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46707</xdr:rowOff>
    </xdr:from>
    <xdr:ext cx="534377" cy="259045"/>
    <xdr:sp macro="" textlink="">
      <xdr:nvSpPr>
        <xdr:cNvPr id="628" name="テキスト ボックス 627"/>
        <xdr:cNvSpPr txBox="1"/>
      </xdr:nvSpPr>
      <xdr:spPr>
        <a:xfrm>
          <a:off x="13436111" y="130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109748</xdr:rowOff>
    </xdr:from>
    <xdr:to>
      <xdr:col>18</xdr:col>
      <xdr:colOff>492125</xdr:colOff>
      <xdr:row>76</xdr:row>
      <xdr:rowOff>39898</xdr:rowOff>
    </xdr:to>
    <xdr:sp macro="" textlink="">
      <xdr:nvSpPr>
        <xdr:cNvPr id="629" name="円/楕円 628"/>
        <xdr:cNvSpPr/>
      </xdr:nvSpPr>
      <xdr:spPr>
        <a:xfrm>
          <a:off x="12763500" y="129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31025</xdr:rowOff>
    </xdr:from>
    <xdr:ext cx="534377" cy="259045"/>
    <xdr:sp macro="" textlink="">
      <xdr:nvSpPr>
        <xdr:cNvPr id="630" name="テキスト ボックス 629"/>
        <xdr:cNvSpPr txBox="1"/>
      </xdr:nvSpPr>
      <xdr:spPr>
        <a:xfrm>
          <a:off x="12547111" y="1306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64491</xdr:rowOff>
    </xdr:from>
    <xdr:to>
      <xdr:col>23</xdr:col>
      <xdr:colOff>517525</xdr:colOff>
      <xdr:row>98</xdr:row>
      <xdr:rowOff>127812</xdr:rowOff>
    </xdr:to>
    <xdr:cxnSp macro="">
      <xdr:nvCxnSpPr>
        <xdr:cNvPr id="659" name="直線コネクタ 658"/>
        <xdr:cNvCxnSpPr/>
      </xdr:nvCxnSpPr>
      <xdr:spPr>
        <a:xfrm>
          <a:off x="15481300" y="16866591"/>
          <a:ext cx="838200" cy="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64491</xdr:rowOff>
    </xdr:from>
    <xdr:to>
      <xdr:col>22</xdr:col>
      <xdr:colOff>365125</xdr:colOff>
      <xdr:row>98</xdr:row>
      <xdr:rowOff>137033</xdr:rowOff>
    </xdr:to>
    <xdr:cxnSp macro="">
      <xdr:nvCxnSpPr>
        <xdr:cNvPr id="662" name="直線コネクタ 661"/>
        <xdr:cNvCxnSpPr/>
      </xdr:nvCxnSpPr>
      <xdr:spPr>
        <a:xfrm flipV="1">
          <a:off x="14592300" y="16866591"/>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84531</xdr:rowOff>
    </xdr:from>
    <xdr:to>
      <xdr:col>21</xdr:col>
      <xdr:colOff>161925</xdr:colOff>
      <xdr:row>98</xdr:row>
      <xdr:rowOff>137033</xdr:rowOff>
    </xdr:to>
    <xdr:cxnSp macro="">
      <xdr:nvCxnSpPr>
        <xdr:cNvPr id="665" name="直線コネクタ 664"/>
        <xdr:cNvCxnSpPr/>
      </xdr:nvCxnSpPr>
      <xdr:spPr>
        <a:xfrm>
          <a:off x="13703300" y="16886631"/>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19989</xdr:rowOff>
    </xdr:from>
    <xdr:to>
      <xdr:col>19</xdr:col>
      <xdr:colOff>644525</xdr:colOff>
      <xdr:row>98</xdr:row>
      <xdr:rowOff>84531</xdr:rowOff>
    </xdr:to>
    <xdr:cxnSp macro="">
      <xdr:nvCxnSpPr>
        <xdr:cNvPr id="668" name="直線コネクタ 667"/>
        <xdr:cNvCxnSpPr/>
      </xdr:nvCxnSpPr>
      <xdr:spPr>
        <a:xfrm>
          <a:off x="12814300" y="16822089"/>
          <a:ext cx="8890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77012</xdr:rowOff>
    </xdr:from>
    <xdr:to>
      <xdr:col>23</xdr:col>
      <xdr:colOff>568325</xdr:colOff>
      <xdr:row>99</xdr:row>
      <xdr:rowOff>7162</xdr:rowOff>
    </xdr:to>
    <xdr:sp macro="" textlink="">
      <xdr:nvSpPr>
        <xdr:cNvPr id="678" name="円/楕円 677"/>
        <xdr:cNvSpPr/>
      </xdr:nvSpPr>
      <xdr:spPr>
        <a:xfrm>
          <a:off x="16268700" y="168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163389</xdr:rowOff>
    </xdr:from>
    <xdr:ext cx="469744" cy="259045"/>
    <xdr:sp macro="" textlink="">
      <xdr:nvSpPr>
        <xdr:cNvPr id="679" name="積立金該当値テキスト"/>
        <xdr:cNvSpPr txBox="1"/>
      </xdr:nvSpPr>
      <xdr:spPr>
        <a:xfrm>
          <a:off x="16370300" y="167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13691</xdr:rowOff>
    </xdr:from>
    <xdr:to>
      <xdr:col>22</xdr:col>
      <xdr:colOff>415925</xdr:colOff>
      <xdr:row>98</xdr:row>
      <xdr:rowOff>115291</xdr:rowOff>
    </xdr:to>
    <xdr:sp macro="" textlink="">
      <xdr:nvSpPr>
        <xdr:cNvPr id="680" name="円/楕円 679"/>
        <xdr:cNvSpPr/>
      </xdr:nvSpPr>
      <xdr:spPr>
        <a:xfrm>
          <a:off x="15430500" y="168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106418</xdr:rowOff>
    </xdr:from>
    <xdr:ext cx="469744" cy="259045"/>
    <xdr:sp macro="" textlink="">
      <xdr:nvSpPr>
        <xdr:cNvPr id="681" name="テキスト ボックス 680"/>
        <xdr:cNvSpPr txBox="1"/>
      </xdr:nvSpPr>
      <xdr:spPr>
        <a:xfrm>
          <a:off x="15246427" y="1690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86233</xdr:rowOff>
    </xdr:from>
    <xdr:to>
      <xdr:col>21</xdr:col>
      <xdr:colOff>212725</xdr:colOff>
      <xdr:row>99</xdr:row>
      <xdr:rowOff>16383</xdr:rowOff>
    </xdr:to>
    <xdr:sp macro="" textlink="">
      <xdr:nvSpPr>
        <xdr:cNvPr id="682" name="円/楕円 681"/>
        <xdr:cNvSpPr/>
      </xdr:nvSpPr>
      <xdr:spPr>
        <a:xfrm>
          <a:off x="14541500" y="168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7510</xdr:rowOff>
    </xdr:from>
    <xdr:ext cx="469744" cy="259045"/>
    <xdr:sp macro="" textlink="">
      <xdr:nvSpPr>
        <xdr:cNvPr id="683" name="テキスト ボックス 682"/>
        <xdr:cNvSpPr txBox="1"/>
      </xdr:nvSpPr>
      <xdr:spPr>
        <a:xfrm>
          <a:off x="14357427"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33731</xdr:rowOff>
    </xdr:from>
    <xdr:to>
      <xdr:col>20</xdr:col>
      <xdr:colOff>9525</xdr:colOff>
      <xdr:row>98</xdr:row>
      <xdr:rowOff>135331</xdr:rowOff>
    </xdr:to>
    <xdr:sp macro="" textlink="">
      <xdr:nvSpPr>
        <xdr:cNvPr id="684" name="円/楕円 683"/>
        <xdr:cNvSpPr/>
      </xdr:nvSpPr>
      <xdr:spPr>
        <a:xfrm>
          <a:off x="13652500" y="16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126458</xdr:rowOff>
    </xdr:from>
    <xdr:ext cx="469744" cy="259045"/>
    <xdr:sp macro="" textlink="">
      <xdr:nvSpPr>
        <xdr:cNvPr id="685" name="テキスト ボックス 684"/>
        <xdr:cNvSpPr txBox="1"/>
      </xdr:nvSpPr>
      <xdr:spPr>
        <a:xfrm>
          <a:off x="13468427" y="1692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140639</xdr:rowOff>
    </xdr:from>
    <xdr:to>
      <xdr:col>18</xdr:col>
      <xdr:colOff>492125</xdr:colOff>
      <xdr:row>98</xdr:row>
      <xdr:rowOff>70789</xdr:rowOff>
    </xdr:to>
    <xdr:sp macro="" textlink="">
      <xdr:nvSpPr>
        <xdr:cNvPr id="686" name="円/楕円 685"/>
        <xdr:cNvSpPr/>
      </xdr:nvSpPr>
      <xdr:spPr>
        <a:xfrm>
          <a:off x="12763500" y="167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61916</xdr:rowOff>
    </xdr:from>
    <xdr:ext cx="469744" cy="259045"/>
    <xdr:sp macro="" textlink="">
      <xdr:nvSpPr>
        <xdr:cNvPr id="687" name="テキスト ボックス 686"/>
        <xdr:cNvSpPr txBox="1"/>
      </xdr:nvSpPr>
      <xdr:spPr>
        <a:xfrm>
          <a:off x="12579427" y="1686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142966</xdr:rowOff>
    </xdr:from>
    <xdr:to>
      <xdr:col>32</xdr:col>
      <xdr:colOff>187325</xdr:colOff>
      <xdr:row>38</xdr:row>
      <xdr:rowOff>168439</xdr:rowOff>
    </xdr:to>
    <xdr:cxnSp macro="">
      <xdr:nvCxnSpPr>
        <xdr:cNvPr id="718" name="直線コネクタ 717"/>
        <xdr:cNvCxnSpPr/>
      </xdr:nvCxnSpPr>
      <xdr:spPr>
        <a:xfrm flipV="1">
          <a:off x="21323300" y="6658066"/>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164193</xdr:rowOff>
    </xdr:from>
    <xdr:to>
      <xdr:col>31</xdr:col>
      <xdr:colOff>34925</xdr:colOff>
      <xdr:row>38</xdr:row>
      <xdr:rowOff>168439</xdr:rowOff>
    </xdr:to>
    <xdr:cxnSp macro="">
      <xdr:nvCxnSpPr>
        <xdr:cNvPr id="721" name="直線コネクタ 720"/>
        <xdr:cNvCxnSpPr/>
      </xdr:nvCxnSpPr>
      <xdr:spPr>
        <a:xfrm>
          <a:off x="20434300" y="667929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134312</xdr:rowOff>
    </xdr:from>
    <xdr:to>
      <xdr:col>29</xdr:col>
      <xdr:colOff>517525</xdr:colOff>
      <xdr:row>38</xdr:row>
      <xdr:rowOff>164193</xdr:rowOff>
    </xdr:to>
    <xdr:cxnSp macro="">
      <xdr:nvCxnSpPr>
        <xdr:cNvPr id="724" name="直線コネクタ 723"/>
        <xdr:cNvCxnSpPr/>
      </xdr:nvCxnSpPr>
      <xdr:spPr>
        <a:xfrm>
          <a:off x="19545300" y="6649412"/>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129087</xdr:rowOff>
    </xdr:from>
    <xdr:to>
      <xdr:col>28</xdr:col>
      <xdr:colOff>314325</xdr:colOff>
      <xdr:row>38</xdr:row>
      <xdr:rowOff>134312</xdr:rowOff>
    </xdr:to>
    <xdr:cxnSp macro="">
      <xdr:nvCxnSpPr>
        <xdr:cNvPr id="727" name="直線コネクタ 726"/>
        <xdr:cNvCxnSpPr/>
      </xdr:nvCxnSpPr>
      <xdr:spPr>
        <a:xfrm>
          <a:off x="18656300" y="664418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92166</xdr:rowOff>
    </xdr:from>
    <xdr:to>
      <xdr:col>32</xdr:col>
      <xdr:colOff>238125</xdr:colOff>
      <xdr:row>39</xdr:row>
      <xdr:rowOff>22316</xdr:rowOff>
    </xdr:to>
    <xdr:sp macro="" textlink="">
      <xdr:nvSpPr>
        <xdr:cNvPr id="737" name="円/楕円 736"/>
        <xdr:cNvSpPr/>
      </xdr:nvSpPr>
      <xdr:spPr>
        <a:xfrm>
          <a:off x="221107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70593</xdr:rowOff>
    </xdr:from>
    <xdr:ext cx="378565" cy="259045"/>
    <xdr:sp macro="" textlink="">
      <xdr:nvSpPr>
        <xdr:cNvPr id="738" name="投資及び出資金該当値テキスト"/>
        <xdr:cNvSpPr txBox="1"/>
      </xdr:nvSpPr>
      <xdr:spPr>
        <a:xfrm>
          <a:off x="22212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117639</xdr:rowOff>
    </xdr:from>
    <xdr:to>
      <xdr:col>31</xdr:col>
      <xdr:colOff>85725</xdr:colOff>
      <xdr:row>39</xdr:row>
      <xdr:rowOff>47789</xdr:rowOff>
    </xdr:to>
    <xdr:sp macro="" textlink="">
      <xdr:nvSpPr>
        <xdr:cNvPr id="739" name="円/楕円 738"/>
        <xdr:cNvSpPr/>
      </xdr:nvSpPr>
      <xdr:spPr>
        <a:xfrm>
          <a:off x="21272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38916</xdr:rowOff>
    </xdr:from>
    <xdr:ext cx="378565" cy="259045"/>
    <xdr:sp macro="" textlink="">
      <xdr:nvSpPr>
        <xdr:cNvPr id="740" name="テキスト ボックス 739"/>
        <xdr:cNvSpPr txBox="1"/>
      </xdr:nvSpPr>
      <xdr:spPr>
        <a:xfrm>
          <a:off x="21134017" y="672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113393</xdr:rowOff>
    </xdr:from>
    <xdr:to>
      <xdr:col>29</xdr:col>
      <xdr:colOff>568325</xdr:colOff>
      <xdr:row>39</xdr:row>
      <xdr:rowOff>43543</xdr:rowOff>
    </xdr:to>
    <xdr:sp macro="" textlink="">
      <xdr:nvSpPr>
        <xdr:cNvPr id="741" name="円/楕円 740"/>
        <xdr:cNvSpPr/>
      </xdr:nvSpPr>
      <xdr:spPr>
        <a:xfrm>
          <a:off x="20383500" y="66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34670</xdr:rowOff>
    </xdr:from>
    <xdr:ext cx="378565" cy="259045"/>
    <xdr:sp macro="" textlink="">
      <xdr:nvSpPr>
        <xdr:cNvPr id="742" name="テキスト ボックス 741"/>
        <xdr:cNvSpPr txBox="1"/>
      </xdr:nvSpPr>
      <xdr:spPr>
        <a:xfrm>
          <a:off x="20245017" y="672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83512</xdr:rowOff>
    </xdr:from>
    <xdr:to>
      <xdr:col>28</xdr:col>
      <xdr:colOff>365125</xdr:colOff>
      <xdr:row>39</xdr:row>
      <xdr:rowOff>13662</xdr:rowOff>
    </xdr:to>
    <xdr:sp macro="" textlink="">
      <xdr:nvSpPr>
        <xdr:cNvPr id="743" name="円/楕円 742"/>
        <xdr:cNvSpPr/>
      </xdr:nvSpPr>
      <xdr:spPr>
        <a:xfrm>
          <a:off x="19494500" y="65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4789</xdr:rowOff>
    </xdr:from>
    <xdr:ext cx="378565" cy="259045"/>
    <xdr:sp macro="" textlink="">
      <xdr:nvSpPr>
        <xdr:cNvPr id="744" name="テキスト ボックス 743"/>
        <xdr:cNvSpPr txBox="1"/>
      </xdr:nvSpPr>
      <xdr:spPr>
        <a:xfrm>
          <a:off x="19356017" y="669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78287</xdr:rowOff>
    </xdr:from>
    <xdr:to>
      <xdr:col>27</xdr:col>
      <xdr:colOff>161925</xdr:colOff>
      <xdr:row>39</xdr:row>
      <xdr:rowOff>8437</xdr:rowOff>
    </xdr:to>
    <xdr:sp macro="" textlink="">
      <xdr:nvSpPr>
        <xdr:cNvPr id="745" name="円/楕円 744"/>
        <xdr:cNvSpPr/>
      </xdr:nvSpPr>
      <xdr:spPr>
        <a:xfrm>
          <a:off x="18605500" y="65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171014</xdr:rowOff>
    </xdr:from>
    <xdr:ext cx="378565" cy="259045"/>
    <xdr:sp macro="" textlink="">
      <xdr:nvSpPr>
        <xdr:cNvPr id="746" name="テキスト ボックス 745"/>
        <xdr:cNvSpPr txBox="1"/>
      </xdr:nvSpPr>
      <xdr:spPr>
        <a:xfrm>
          <a:off x="18467017" y="6686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73109</xdr:rowOff>
    </xdr:from>
    <xdr:to>
      <xdr:col>32</xdr:col>
      <xdr:colOff>187325</xdr:colOff>
      <xdr:row>58</xdr:row>
      <xdr:rowOff>73497</xdr:rowOff>
    </xdr:to>
    <xdr:cxnSp macro="">
      <xdr:nvCxnSpPr>
        <xdr:cNvPr id="773" name="直線コネクタ 772"/>
        <xdr:cNvCxnSpPr/>
      </xdr:nvCxnSpPr>
      <xdr:spPr>
        <a:xfrm>
          <a:off x="21323300" y="10017209"/>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69520</xdr:rowOff>
    </xdr:from>
    <xdr:to>
      <xdr:col>31</xdr:col>
      <xdr:colOff>34925</xdr:colOff>
      <xdr:row>58</xdr:row>
      <xdr:rowOff>73109</xdr:rowOff>
    </xdr:to>
    <xdr:cxnSp macro="">
      <xdr:nvCxnSpPr>
        <xdr:cNvPr id="776" name="直線コネクタ 775"/>
        <xdr:cNvCxnSpPr/>
      </xdr:nvCxnSpPr>
      <xdr:spPr>
        <a:xfrm>
          <a:off x="20434300" y="10013620"/>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69520</xdr:rowOff>
    </xdr:from>
    <xdr:to>
      <xdr:col>29</xdr:col>
      <xdr:colOff>517525</xdr:colOff>
      <xdr:row>58</xdr:row>
      <xdr:rowOff>70640</xdr:rowOff>
    </xdr:to>
    <xdr:cxnSp macro="">
      <xdr:nvCxnSpPr>
        <xdr:cNvPr id="779" name="直線コネクタ 778"/>
        <xdr:cNvCxnSpPr/>
      </xdr:nvCxnSpPr>
      <xdr:spPr>
        <a:xfrm flipV="1">
          <a:off x="19545300" y="1001362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113685</xdr:rowOff>
    </xdr:from>
    <xdr:to>
      <xdr:col>28</xdr:col>
      <xdr:colOff>314325</xdr:colOff>
      <xdr:row>58</xdr:row>
      <xdr:rowOff>70640</xdr:rowOff>
    </xdr:to>
    <xdr:cxnSp macro="">
      <xdr:nvCxnSpPr>
        <xdr:cNvPr id="782" name="直線コネクタ 781"/>
        <xdr:cNvCxnSpPr/>
      </xdr:nvCxnSpPr>
      <xdr:spPr>
        <a:xfrm>
          <a:off x="18656300" y="9886335"/>
          <a:ext cx="889000" cy="12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22697</xdr:rowOff>
    </xdr:from>
    <xdr:to>
      <xdr:col>32</xdr:col>
      <xdr:colOff>238125</xdr:colOff>
      <xdr:row>58</xdr:row>
      <xdr:rowOff>124297</xdr:rowOff>
    </xdr:to>
    <xdr:sp macro="" textlink="">
      <xdr:nvSpPr>
        <xdr:cNvPr id="792" name="円/楕円 791"/>
        <xdr:cNvSpPr/>
      </xdr:nvSpPr>
      <xdr:spPr>
        <a:xfrm>
          <a:off x="22110700" y="99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109074</xdr:rowOff>
    </xdr:from>
    <xdr:ext cx="469744" cy="259045"/>
    <xdr:sp macro="" textlink="">
      <xdr:nvSpPr>
        <xdr:cNvPr id="793" name="貸付金該当値テキスト"/>
        <xdr:cNvSpPr txBox="1"/>
      </xdr:nvSpPr>
      <xdr:spPr>
        <a:xfrm>
          <a:off x="22212300" y="988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22309</xdr:rowOff>
    </xdr:from>
    <xdr:to>
      <xdr:col>31</xdr:col>
      <xdr:colOff>85725</xdr:colOff>
      <xdr:row>58</xdr:row>
      <xdr:rowOff>123909</xdr:rowOff>
    </xdr:to>
    <xdr:sp macro="" textlink="">
      <xdr:nvSpPr>
        <xdr:cNvPr id="794" name="円/楕円 793"/>
        <xdr:cNvSpPr/>
      </xdr:nvSpPr>
      <xdr:spPr>
        <a:xfrm>
          <a:off x="21272500" y="99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115036</xdr:rowOff>
    </xdr:from>
    <xdr:ext cx="469744" cy="259045"/>
    <xdr:sp macro="" textlink="">
      <xdr:nvSpPr>
        <xdr:cNvPr id="795" name="テキスト ボックス 794"/>
        <xdr:cNvSpPr txBox="1"/>
      </xdr:nvSpPr>
      <xdr:spPr>
        <a:xfrm>
          <a:off x="21088427" y="100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18720</xdr:rowOff>
    </xdr:from>
    <xdr:to>
      <xdr:col>29</xdr:col>
      <xdr:colOff>568325</xdr:colOff>
      <xdr:row>58</xdr:row>
      <xdr:rowOff>120320</xdr:rowOff>
    </xdr:to>
    <xdr:sp macro="" textlink="">
      <xdr:nvSpPr>
        <xdr:cNvPr id="796" name="円/楕円 795"/>
        <xdr:cNvSpPr/>
      </xdr:nvSpPr>
      <xdr:spPr>
        <a:xfrm>
          <a:off x="20383500" y="99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111447</xdr:rowOff>
    </xdr:from>
    <xdr:ext cx="469744" cy="259045"/>
    <xdr:sp macro="" textlink="">
      <xdr:nvSpPr>
        <xdr:cNvPr id="797" name="テキスト ボックス 796"/>
        <xdr:cNvSpPr txBox="1"/>
      </xdr:nvSpPr>
      <xdr:spPr>
        <a:xfrm>
          <a:off x="20199427" y="1005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19840</xdr:rowOff>
    </xdr:from>
    <xdr:to>
      <xdr:col>28</xdr:col>
      <xdr:colOff>365125</xdr:colOff>
      <xdr:row>58</xdr:row>
      <xdr:rowOff>121440</xdr:rowOff>
    </xdr:to>
    <xdr:sp macro="" textlink="">
      <xdr:nvSpPr>
        <xdr:cNvPr id="798" name="円/楕円 797"/>
        <xdr:cNvSpPr/>
      </xdr:nvSpPr>
      <xdr:spPr>
        <a:xfrm>
          <a:off x="19494500" y="99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112567</xdr:rowOff>
    </xdr:from>
    <xdr:ext cx="469744" cy="259045"/>
    <xdr:sp macro="" textlink="">
      <xdr:nvSpPr>
        <xdr:cNvPr id="799" name="テキスト ボックス 798"/>
        <xdr:cNvSpPr txBox="1"/>
      </xdr:nvSpPr>
      <xdr:spPr>
        <a:xfrm>
          <a:off x="19310427" y="1005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62885</xdr:rowOff>
    </xdr:from>
    <xdr:to>
      <xdr:col>27</xdr:col>
      <xdr:colOff>161925</xdr:colOff>
      <xdr:row>57</xdr:row>
      <xdr:rowOff>164485</xdr:rowOff>
    </xdr:to>
    <xdr:sp macro="" textlink="">
      <xdr:nvSpPr>
        <xdr:cNvPr id="800" name="円/楕円 799"/>
        <xdr:cNvSpPr/>
      </xdr:nvSpPr>
      <xdr:spPr>
        <a:xfrm>
          <a:off x="18605500" y="98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155612</xdr:rowOff>
    </xdr:from>
    <xdr:ext cx="469744" cy="259045"/>
    <xdr:sp macro="" textlink="">
      <xdr:nvSpPr>
        <xdr:cNvPr id="801" name="テキスト ボックス 800"/>
        <xdr:cNvSpPr txBox="1"/>
      </xdr:nvSpPr>
      <xdr:spPr>
        <a:xfrm>
          <a:off x="18421427" y="992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6541</xdr:rowOff>
    </xdr:from>
    <xdr:to>
      <xdr:col>32</xdr:col>
      <xdr:colOff>187325</xdr:colOff>
      <xdr:row>70</xdr:row>
      <xdr:rowOff>120803</xdr:rowOff>
    </xdr:to>
    <xdr:cxnSp macro="">
      <xdr:nvCxnSpPr>
        <xdr:cNvPr id="831" name="直線コネクタ 830"/>
        <xdr:cNvCxnSpPr/>
      </xdr:nvCxnSpPr>
      <xdr:spPr>
        <a:xfrm flipV="1">
          <a:off x="21323300" y="12008041"/>
          <a:ext cx="838200" cy="1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120803</xdr:rowOff>
    </xdr:from>
    <xdr:to>
      <xdr:col>31</xdr:col>
      <xdr:colOff>34925</xdr:colOff>
      <xdr:row>71</xdr:row>
      <xdr:rowOff>37782</xdr:rowOff>
    </xdr:to>
    <xdr:cxnSp macro="">
      <xdr:nvCxnSpPr>
        <xdr:cNvPr id="834" name="直線コネクタ 833"/>
        <xdr:cNvCxnSpPr/>
      </xdr:nvCxnSpPr>
      <xdr:spPr>
        <a:xfrm flipV="1">
          <a:off x="20434300" y="12122303"/>
          <a:ext cx="889000" cy="8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37782</xdr:rowOff>
    </xdr:from>
    <xdr:to>
      <xdr:col>29</xdr:col>
      <xdr:colOff>517525</xdr:colOff>
      <xdr:row>71</xdr:row>
      <xdr:rowOff>62014</xdr:rowOff>
    </xdr:to>
    <xdr:cxnSp macro="">
      <xdr:nvCxnSpPr>
        <xdr:cNvPr id="837" name="直線コネクタ 836"/>
        <xdr:cNvCxnSpPr/>
      </xdr:nvCxnSpPr>
      <xdr:spPr>
        <a:xfrm flipV="1">
          <a:off x="19545300" y="1221073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58014</xdr:rowOff>
    </xdr:from>
    <xdr:to>
      <xdr:col>28</xdr:col>
      <xdr:colOff>314325</xdr:colOff>
      <xdr:row>71</xdr:row>
      <xdr:rowOff>62014</xdr:rowOff>
    </xdr:to>
    <xdr:cxnSp macro="">
      <xdr:nvCxnSpPr>
        <xdr:cNvPr id="840" name="直線コネクタ 839"/>
        <xdr:cNvCxnSpPr/>
      </xdr:nvCxnSpPr>
      <xdr:spPr>
        <a:xfrm>
          <a:off x="18656300" y="1223096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2" name="テキスト ボックス 841"/>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4" name="テキスト ボックス 843"/>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69</xdr:row>
      <xdr:rowOff>127191</xdr:rowOff>
    </xdr:from>
    <xdr:to>
      <xdr:col>32</xdr:col>
      <xdr:colOff>238125</xdr:colOff>
      <xdr:row>70</xdr:row>
      <xdr:rowOff>57341</xdr:rowOff>
    </xdr:to>
    <xdr:sp macro="" textlink="">
      <xdr:nvSpPr>
        <xdr:cNvPr id="850" name="円/楕円 849"/>
        <xdr:cNvSpPr/>
      </xdr:nvSpPr>
      <xdr:spPr>
        <a:xfrm>
          <a:off x="22110700" y="1195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80218</xdr:rowOff>
    </xdr:from>
    <xdr:ext cx="534377" cy="259045"/>
    <xdr:sp macro="" textlink="">
      <xdr:nvSpPr>
        <xdr:cNvPr id="851" name="繰出金該当値テキスト"/>
        <xdr:cNvSpPr txBox="1"/>
      </xdr:nvSpPr>
      <xdr:spPr>
        <a:xfrm>
          <a:off x="22212300" y="119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61,495</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70003</xdr:rowOff>
    </xdr:from>
    <xdr:to>
      <xdr:col>31</xdr:col>
      <xdr:colOff>85725</xdr:colOff>
      <xdr:row>71</xdr:row>
      <xdr:rowOff>153</xdr:rowOff>
    </xdr:to>
    <xdr:sp macro="" textlink="">
      <xdr:nvSpPr>
        <xdr:cNvPr id="852" name="円/楕円 851"/>
        <xdr:cNvSpPr/>
      </xdr:nvSpPr>
      <xdr:spPr>
        <a:xfrm>
          <a:off x="21272500" y="120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16680</xdr:rowOff>
    </xdr:from>
    <xdr:ext cx="534377" cy="259045"/>
    <xdr:sp macro="" textlink="">
      <xdr:nvSpPr>
        <xdr:cNvPr id="853" name="テキスト ボックス 852"/>
        <xdr:cNvSpPr txBox="1"/>
      </xdr:nvSpPr>
      <xdr:spPr>
        <a:xfrm>
          <a:off x="21056111" y="118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58,496</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158432</xdr:rowOff>
    </xdr:from>
    <xdr:to>
      <xdr:col>29</xdr:col>
      <xdr:colOff>568325</xdr:colOff>
      <xdr:row>71</xdr:row>
      <xdr:rowOff>88582</xdr:rowOff>
    </xdr:to>
    <xdr:sp macro="" textlink="">
      <xdr:nvSpPr>
        <xdr:cNvPr id="854" name="円/楕円 853"/>
        <xdr:cNvSpPr/>
      </xdr:nvSpPr>
      <xdr:spPr>
        <a:xfrm>
          <a:off x="20383500" y="121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105109</xdr:rowOff>
    </xdr:from>
    <xdr:ext cx="534377" cy="259045"/>
    <xdr:sp macro="" textlink="">
      <xdr:nvSpPr>
        <xdr:cNvPr id="855" name="テキスト ボックス 854"/>
        <xdr:cNvSpPr txBox="1"/>
      </xdr:nvSpPr>
      <xdr:spPr>
        <a:xfrm>
          <a:off x="20167111" y="119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56,175</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11214</xdr:rowOff>
    </xdr:from>
    <xdr:to>
      <xdr:col>28</xdr:col>
      <xdr:colOff>365125</xdr:colOff>
      <xdr:row>71</xdr:row>
      <xdr:rowOff>112814</xdr:rowOff>
    </xdr:to>
    <xdr:sp macro="" textlink="">
      <xdr:nvSpPr>
        <xdr:cNvPr id="856" name="円/楕円 855"/>
        <xdr:cNvSpPr/>
      </xdr:nvSpPr>
      <xdr:spPr>
        <a:xfrm>
          <a:off x="19494500" y="121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129341</xdr:rowOff>
    </xdr:from>
    <xdr:ext cx="534377" cy="259045"/>
    <xdr:sp macro="" textlink="">
      <xdr:nvSpPr>
        <xdr:cNvPr id="857" name="テキスト ボックス 856"/>
        <xdr:cNvSpPr txBox="1"/>
      </xdr:nvSpPr>
      <xdr:spPr>
        <a:xfrm>
          <a:off x="19278111" y="119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55,539</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7214</xdr:rowOff>
    </xdr:from>
    <xdr:to>
      <xdr:col>27</xdr:col>
      <xdr:colOff>161925</xdr:colOff>
      <xdr:row>71</xdr:row>
      <xdr:rowOff>108814</xdr:rowOff>
    </xdr:to>
    <xdr:sp macro="" textlink="">
      <xdr:nvSpPr>
        <xdr:cNvPr id="858" name="円/楕円 857"/>
        <xdr:cNvSpPr/>
      </xdr:nvSpPr>
      <xdr:spPr>
        <a:xfrm>
          <a:off x="18605500" y="121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125341</xdr:rowOff>
    </xdr:from>
    <xdr:ext cx="534377" cy="259045"/>
    <xdr:sp macro="" textlink="">
      <xdr:nvSpPr>
        <xdr:cNvPr id="859" name="テキスト ボックス 858"/>
        <xdr:cNvSpPr txBox="1"/>
      </xdr:nvSpPr>
      <xdr:spPr>
        <a:xfrm>
          <a:off x="18389111" y="11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392,769</a:t>
          </a:r>
          <a:r>
            <a:rPr kumimoji="1" lang="ja-JP" altLang="en-US" sz="1300">
              <a:latin typeface="ＭＳ Ｐゴシック"/>
            </a:rPr>
            <a:t>円となっている。人件費では、人事院勧告や国体実施及び個人番号通知制度の業務による時間外の増などの要因により、住民一人当たり</a:t>
          </a:r>
          <a:r>
            <a:rPr kumimoji="1" lang="en-US" altLang="ja-JP" sz="1300">
              <a:latin typeface="ＭＳ Ｐゴシック"/>
            </a:rPr>
            <a:t>68,579</a:t>
          </a:r>
          <a:r>
            <a:rPr kumimoji="1" lang="ja-JP" altLang="en-US" sz="1300">
              <a:latin typeface="ＭＳ Ｐゴシック"/>
            </a:rPr>
            <a:t>円となっており、前年よりも増となっている。</a:t>
          </a:r>
        </a:p>
        <a:p>
          <a:r>
            <a:rPr kumimoji="1" lang="ja-JP" altLang="en-US" sz="1300">
              <a:latin typeface="ＭＳ Ｐゴシック"/>
            </a:rPr>
            <a:t>　扶助費は、住民一人当たり</a:t>
          </a:r>
          <a:r>
            <a:rPr kumimoji="1" lang="en-US" altLang="ja-JP" sz="1300">
              <a:latin typeface="ＭＳ Ｐゴシック"/>
            </a:rPr>
            <a:t>114,348</a:t>
          </a:r>
          <a:r>
            <a:rPr kumimoji="1" lang="ja-JP" altLang="en-US" sz="1300">
              <a:latin typeface="ＭＳ Ｐゴシック"/>
            </a:rPr>
            <a:t>円であり、生活保護扶助費の増、利用者の増加による障害者福祉サービス等給付の増加等により前年よりも増加している。</a:t>
          </a:r>
        </a:p>
        <a:p>
          <a:r>
            <a:rPr kumimoji="1" lang="ja-JP" altLang="en-US" sz="1300">
              <a:latin typeface="ＭＳ Ｐゴシック"/>
            </a:rPr>
            <a:t>　普通建設事業費は、住民一人当たり</a:t>
          </a:r>
          <a:r>
            <a:rPr kumimoji="1" lang="en-US" altLang="ja-JP" sz="1300">
              <a:latin typeface="ＭＳ Ｐゴシック"/>
            </a:rPr>
            <a:t>43,129</a:t>
          </a:r>
          <a:r>
            <a:rPr kumimoji="1" lang="ja-JP" altLang="en-US" sz="1300">
              <a:latin typeface="ＭＳ Ｐゴシック"/>
            </a:rPr>
            <a:t>円であり、汚泥再生処理センター整備事業、改良住宅建替建設事業が増となったが、青岸エネルギーセンター基幹改良工事、消防指令システムの完成により減となったため、前年に比べて減となっている。</a:t>
          </a:r>
        </a:p>
        <a:p>
          <a:r>
            <a:rPr kumimoji="1" lang="ja-JP" altLang="en-US" sz="1300">
              <a:latin typeface="ＭＳ Ｐゴシック"/>
            </a:rPr>
            <a:t>　物件費は、住民一人当たり</a:t>
          </a:r>
          <a:r>
            <a:rPr kumimoji="1" lang="en-US" altLang="ja-JP" sz="1300">
              <a:latin typeface="ＭＳ Ｐゴシック"/>
            </a:rPr>
            <a:t>35,979</a:t>
          </a:r>
          <a:r>
            <a:rPr kumimoji="1" lang="ja-JP" altLang="en-US" sz="1300">
              <a:latin typeface="ＭＳ Ｐゴシック"/>
            </a:rPr>
            <a:t>円であり、歴史資料館展示その他委託、プレミアム商品券発行業務、予防接種委託のほか、固定資産台帳整備委託、ＣＭＳ構築委託、つつじが丘テニスコート備品購入などの増加により、前年より増となっている。</a:t>
          </a:r>
          <a:endParaRPr kumimoji="1" lang="en-US" altLang="ja-JP" sz="1300">
            <a:latin typeface="ＭＳ Ｐゴシック"/>
          </a:endParaRPr>
        </a:p>
        <a:p>
          <a:r>
            <a:rPr kumimoji="1" lang="ja-JP" altLang="en-US" sz="1300">
              <a:latin typeface="ＭＳ Ｐゴシック"/>
            </a:rPr>
            <a:t>　維持補修費は、住民一人当たり</a:t>
          </a:r>
          <a:r>
            <a:rPr kumimoji="1" lang="en-US" altLang="ja-JP" sz="1300">
              <a:latin typeface="ＭＳ Ｐゴシック"/>
            </a:rPr>
            <a:t>5,109</a:t>
          </a:r>
          <a:r>
            <a:rPr kumimoji="1" lang="ja-JP" altLang="en-US" sz="1300">
              <a:latin typeface="ＭＳ Ｐゴシック"/>
            </a:rPr>
            <a:t>円であり、職員参集システム修繕、ゴミ処理施設機械修繕などにより前年より増加している。</a:t>
          </a:r>
          <a:endParaRPr kumimoji="1" lang="en-US" altLang="ja-JP" sz="1300">
            <a:latin typeface="ＭＳ Ｐゴシック"/>
          </a:endParaRPr>
        </a:p>
        <a:p>
          <a:r>
            <a:rPr kumimoji="1" lang="ja-JP" altLang="en-US" sz="1300">
              <a:latin typeface="ＭＳ Ｐゴシック"/>
            </a:rPr>
            <a:t>　繰出金は、住民一人当たり</a:t>
          </a:r>
          <a:r>
            <a:rPr kumimoji="1" lang="en-US" altLang="ja-JP" sz="1300">
              <a:latin typeface="ＭＳ Ｐゴシック"/>
            </a:rPr>
            <a:t>61,495</a:t>
          </a:r>
          <a:r>
            <a:rPr kumimoji="1" lang="ja-JP" altLang="en-US" sz="1300">
              <a:latin typeface="ＭＳ Ｐゴシック"/>
            </a:rPr>
            <a:t>円であり、下水道、国保（保険料減免額が増えたことに伴うもの）、介護保険（保険給付費の増加に伴うもの）の増加により、前年より増加している。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375,269
371,969
208.84
148,432,957
147,394,019
558,448
77,915,007
170,489,931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153307</xdr:rowOff>
    </xdr:from>
    <xdr:to>
      <xdr:col>6</xdr:col>
      <xdr:colOff>511175</xdr:colOff>
      <xdr:row>33</xdr:row>
      <xdr:rowOff>1996</xdr:rowOff>
    </xdr:to>
    <xdr:cxnSp macro="">
      <xdr:nvCxnSpPr>
        <xdr:cNvPr id="63" name="直線コネクタ 62"/>
        <xdr:cNvCxnSpPr/>
      </xdr:nvCxnSpPr>
      <xdr:spPr>
        <a:xfrm flipV="1">
          <a:off x="3797300" y="5468257"/>
          <a:ext cx="838200" cy="19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129903</xdr:rowOff>
    </xdr:from>
    <xdr:to>
      <xdr:col>5</xdr:col>
      <xdr:colOff>358775</xdr:colOff>
      <xdr:row>33</xdr:row>
      <xdr:rowOff>1996</xdr:rowOff>
    </xdr:to>
    <xdr:cxnSp macro="">
      <xdr:nvCxnSpPr>
        <xdr:cNvPr id="66" name="直線コネクタ 65"/>
        <xdr:cNvCxnSpPr/>
      </xdr:nvCxnSpPr>
      <xdr:spPr>
        <a:xfrm>
          <a:off x="2908300" y="561630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71120</xdr:rowOff>
    </xdr:from>
    <xdr:to>
      <xdr:col>4</xdr:col>
      <xdr:colOff>155575</xdr:colOff>
      <xdr:row>32</xdr:row>
      <xdr:rowOff>129903</xdr:rowOff>
    </xdr:to>
    <xdr:cxnSp macro="">
      <xdr:nvCxnSpPr>
        <xdr:cNvPr id="69" name="直線コネクタ 68"/>
        <xdr:cNvCxnSpPr/>
      </xdr:nvCxnSpPr>
      <xdr:spPr>
        <a:xfrm>
          <a:off x="2019300" y="55575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102689</xdr:rowOff>
    </xdr:from>
    <xdr:to>
      <xdr:col>2</xdr:col>
      <xdr:colOff>638175</xdr:colOff>
      <xdr:row>32</xdr:row>
      <xdr:rowOff>71120</xdr:rowOff>
    </xdr:to>
    <xdr:cxnSp macro="">
      <xdr:nvCxnSpPr>
        <xdr:cNvPr id="72" name="直線コネクタ 71"/>
        <xdr:cNvCxnSpPr/>
      </xdr:nvCxnSpPr>
      <xdr:spPr>
        <a:xfrm>
          <a:off x="1130300" y="5246189"/>
          <a:ext cx="889000" cy="3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102507</xdr:rowOff>
    </xdr:from>
    <xdr:to>
      <xdr:col>6</xdr:col>
      <xdr:colOff>561975</xdr:colOff>
      <xdr:row>32</xdr:row>
      <xdr:rowOff>32657</xdr:rowOff>
    </xdr:to>
    <xdr:sp macro="" textlink="">
      <xdr:nvSpPr>
        <xdr:cNvPr id="82" name="円/楕円 81"/>
        <xdr:cNvSpPr/>
      </xdr:nvSpPr>
      <xdr:spPr>
        <a:xfrm>
          <a:off x="4584700" y="54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125384</xdr:rowOff>
    </xdr:from>
    <xdr:ext cx="469744" cy="259045"/>
    <xdr:sp macro="" textlink="">
      <xdr:nvSpPr>
        <xdr:cNvPr id="83" name="議会費該当値テキスト"/>
        <xdr:cNvSpPr txBox="1"/>
      </xdr:nvSpPr>
      <xdr:spPr>
        <a:xfrm>
          <a:off x="4686300" y="52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122646</xdr:rowOff>
    </xdr:from>
    <xdr:to>
      <xdr:col>5</xdr:col>
      <xdr:colOff>409575</xdr:colOff>
      <xdr:row>33</xdr:row>
      <xdr:rowOff>52796</xdr:rowOff>
    </xdr:to>
    <xdr:sp macro="" textlink="">
      <xdr:nvSpPr>
        <xdr:cNvPr id="84" name="円/楕円 83"/>
        <xdr:cNvSpPr/>
      </xdr:nvSpPr>
      <xdr:spPr>
        <a:xfrm>
          <a:off x="3746500" y="56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69323</xdr:rowOff>
    </xdr:from>
    <xdr:ext cx="469744" cy="259045"/>
    <xdr:sp macro="" textlink="">
      <xdr:nvSpPr>
        <xdr:cNvPr id="85" name="テキスト ボックス 84"/>
        <xdr:cNvSpPr txBox="1"/>
      </xdr:nvSpPr>
      <xdr:spPr>
        <a:xfrm>
          <a:off x="3562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79103</xdr:rowOff>
    </xdr:from>
    <xdr:to>
      <xdr:col>4</xdr:col>
      <xdr:colOff>206375</xdr:colOff>
      <xdr:row>33</xdr:row>
      <xdr:rowOff>9253</xdr:rowOff>
    </xdr:to>
    <xdr:sp macro="" textlink="">
      <xdr:nvSpPr>
        <xdr:cNvPr id="86" name="円/楕円 85"/>
        <xdr:cNvSpPr/>
      </xdr:nvSpPr>
      <xdr:spPr>
        <a:xfrm>
          <a:off x="2857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25780</xdr:rowOff>
    </xdr:from>
    <xdr:ext cx="469744" cy="259045"/>
    <xdr:sp macro="" textlink="">
      <xdr:nvSpPr>
        <xdr:cNvPr id="87" name="テキスト ボックス 86"/>
        <xdr:cNvSpPr txBox="1"/>
      </xdr:nvSpPr>
      <xdr:spPr>
        <a:xfrm>
          <a:off x="2673427"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20320</xdr:rowOff>
    </xdr:from>
    <xdr:to>
      <xdr:col>3</xdr:col>
      <xdr:colOff>3175</xdr:colOff>
      <xdr:row>32</xdr:row>
      <xdr:rowOff>121920</xdr:rowOff>
    </xdr:to>
    <xdr:sp macro="" textlink="">
      <xdr:nvSpPr>
        <xdr:cNvPr id="88" name="円/楕円 87"/>
        <xdr:cNvSpPr/>
      </xdr:nvSpPr>
      <xdr:spPr>
        <a:xfrm>
          <a:off x="1968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138447</xdr:rowOff>
    </xdr:from>
    <xdr:ext cx="469744" cy="259045"/>
    <xdr:sp macro="" textlink="">
      <xdr:nvSpPr>
        <xdr:cNvPr id="89" name="テキスト ボックス 88"/>
        <xdr:cNvSpPr txBox="1"/>
      </xdr:nvSpPr>
      <xdr:spPr>
        <a:xfrm>
          <a:off x="1784427"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51889</xdr:rowOff>
    </xdr:from>
    <xdr:to>
      <xdr:col>1</xdr:col>
      <xdr:colOff>485775</xdr:colOff>
      <xdr:row>30</xdr:row>
      <xdr:rowOff>153489</xdr:rowOff>
    </xdr:to>
    <xdr:sp macro="" textlink="">
      <xdr:nvSpPr>
        <xdr:cNvPr id="90" name="円/楕円 89"/>
        <xdr:cNvSpPr/>
      </xdr:nvSpPr>
      <xdr:spPr>
        <a:xfrm>
          <a:off x="1079500" y="519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170016</xdr:rowOff>
    </xdr:from>
    <xdr:ext cx="469744" cy="259045"/>
    <xdr:sp macro="" textlink="">
      <xdr:nvSpPr>
        <xdr:cNvPr id="91" name="テキスト ボックス 90"/>
        <xdr:cNvSpPr txBox="1"/>
      </xdr:nvSpPr>
      <xdr:spPr>
        <a:xfrm>
          <a:off x="895427" y="49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135791</xdr:rowOff>
    </xdr:from>
    <xdr:to>
      <xdr:col>6</xdr:col>
      <xdr:colOff>511175</xdr:colOff>
      <xdr:row>57</xdr:row>
      <xdr:rowOff>38705</xdr:rowOff>
    </xdr:to>
    <xdr:cxnSp macro="">
      <xdr:nvCxnSpPr>
        <xdr:cNvPr id="119" name="直線コネクタ 118"/>
        <xdr:cNvCxnSpPr/>
      </xdr:nvCxnSpPr>
      <xdr:spPr>
        <a:xfrm flipV="1">
          <a:off x="3797300" y="9736991"/>
          <a:ext cx="838200" cy="7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163932</xdr:rowOff>
    </xdr:from>
    <xdr:to>
      <xdr:col>5</xdr:col>
      <xdr:colOff>358775</xdr:colOff>
      <xdr:row>57</xdr:row>
      <xdr:rowOff>38705</xdr:rowOff>
    </xdr:to>
    <xdr:cxnSp macro="">
      <xdr:nvCxnSpPr>
        <xdr:cNvPr id="122" name="直線コネクタ 121"/>
        <xdr:cNvCxnSpPr/>
      </xdr:nvCxnSpPr>
      <xdr:spPr>
        <a:xfrm>
          <a:off x="2908300" y="9593682"/>
          <a:ext cx="889000" cy="2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163932</xdr:rowOff>
    </xdr:from>
    <xdr:to>
      <xdr:col>4</xdr:col>
      <xdr:colOff>155575</xdr:colOff>
      <xdr:row>57</xdr:row>
      <xdr:rowOff>93637</xdr:rowOff>
    </xdr:to>
    <xdr:cxnSp macro="">
      <xdr:nvCxnSpPr>
        <xdr:cNvPr id="125" name="直線コネクタ 124"/>
        <xdr:cNvCxnSpPr/>
      </xdr:nvCxnSpPr>
      <xdr:spPr>
        <a:xfrm flipV="1">
          <a:off x="2019300" y="9593682"/>
          <a:ext cx="889000" cy="2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76538</xdr:rowOff>
    </xdr:from>
    <xdr:to>
      <xdr:col>2</xdr:col>
      <xdr:colOff>638175</xdr:colOff>
      <xdr:row>57</xdr:row>
      <xdr:rowOff>93637</xdr:rowOff>
    </xdr:to>
    <xdr:cxnSp macro="">
      <xdr:nvCxnSpPr>
        <xdr:cNvPr id="128" name="直線コネクタ 127"/>
        <xdr:cNvCxnSpPr/>
      </xdr:nvCxnSpPr>
      <xdr:spPr>
        <a:xfrm>
          <a:off x="1130300" y="9849188"/>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84991</xdr:rowOff>
    </xdr:from>
    <xdr:to>
      <xdr:col>6</xdr:col>
      <xdr:colOff>561975</xdr:colOff>
      <xdr:row>57</xdr:row>
      <xdr:rowOff>15141</xdr:rowOff>
    </xdr:to>
    <xdr:sp macro="" textlink="">
      <xdr:nvSpPr>
        <xdr:cNvPr id="138" name="円/楕円 137"/>
        <xdr:cNvSpPr/>
      </xdr:nvSpPr>
      <xdr:spPr>
        <a:xfrm>
          <a:off x="4584700" y="96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63418</xdr:rowOff>
    </xdr:from>
    <xdr:ext cx="534377" cy="259045"/>
    <xdr:sp macro="" textlink="">
      <xdr:nvSpPr>
        <xdr:cNvPr id="139" name="総務費該当値テキスト"/>
        <xdr:cNvSpPr txBox="1"/>
      </xdr:nvSpPr>
      <xdr:spPr>
        <a:xfrm>
          <a:off x="4686300" y="96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159355</xdr:rowOff>
    </xdr:from>
    <xdr:to>
      <xdr:col>5</xdr:col>
      <xdr:colOff>409575</xdr:colOff>
      <xdr:row>57</xdr:row>
      <xdr:rowOff>89505</xdr:rowOff>
    </xdr:to>
    <xdr:sp macro="" textlink="">
      <xdr:nvSpPr>
        <xdr:cNvPr id="140" name="円/楕円 139"/>
        <xdr:cNvSpPr/>
      </xdr:nvSpPr>
      <xdr:spPr>
        <a:xfrm>
          <a:off x="3746500" y="97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80632</xdr:rowOff>
    </xdr:from>
    <xdr:ext cx="534377" cy="259045"/>
    <xdr:sp macro="" textlink="">
      <xdr:nvSpPr>
        <xdr:cNvPr id="141" name="テキスト ボックス 140"/>
        <xdr:cNvSpPr txBox="1"/>
      </xdr:nvSpPr>
      <xdr:spPr>
        <a:xfrm>
          <a:off x="3530111" y="98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113132</xdr:rowOff>
    </xdr:from>
    <xdr:to>
      <xdr:col>4</xdr:col>
      <xdr:colOff>206375</xdr:colOff>
      <xdr:row>56</xdr:row>
      <xdr:rowOff>43282</xdr:rowOff>
    </xdr:to>
    <xdr:sp macro="" textlink="">
      <xdr:nvSpPr>
        <xdr:cNvPr id="142" name="円/楕円 141"/>
        <xdr:cNvSpPr/>
      </xdr:nvSpPr>
      <xdr:spPr>
        <a:xfrm>
          <a:off x="2857500" y="95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59809</xdr:rowOff>
    </xdr:from>
    <xdr:ext cx="534377" cy="259045"/>
    <xdr:sp macro="" textlink="">
      <xdr:nvSpPr>
        <xdr:cNvPr id="143" name="テキスト ボックス 142"/>
        <xdr:cNvSpPr txBox="1"/>
      </xdr:nvSpPr>
      <xdr:spPr>
        <a:xfrm>
          <a:off x="2641111" y="93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42837</xdr:rowOff>
    </xdr:from>
    <xdr:to>
      <xdr:col>3</xdr:col>
      <xdr:colOff>3175</xdr:colOff>
      <xdr:row>57</xdr:row>
      <xdr:rowOff>144437</xdr:rowOff>
    </xdr:to>
    <xdr:sp macro="" textlink="">
      <xdr:nvSpPr>
        <xdr:cNvPr id="144" name="円/楕円 143"/>
        <xdr:cNvSpPr/>
      </xdr:nvSpPr>
      <xdr:spPr>
        <a:xfrm>
          <a:off x="1968500" y="98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135564</xdr:rowOff>
    </xdr:from>
    <xdr:ext cx="534377" cy="259045"/>
    <xdr:sp macro="" textlink="">
      <xdr:nvSpPr>
        <xdr:cNvPr id="145" name="テキスト ボックス 144"/>
        <xdr:cNvSpPr txBox="1"/>
      </xdr:nvSpPr>
      <xdr:spPr>
        <a:xfrm>
          <a:off x="1752111" y="99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25738</xdr:rowOff>
    </xdr:from>
    <xdr:to>
      <xdr:col>1</xdr:col>
      <xdr:colOff>485775</xdr:colOff>
      <xdr:row>57</xdr:row>
      <xdr:rowOff>127338</xdr:rowOff>
    </xdr:to>
    <xdr:sp macro="" textlink="">
      <xdr:nvSpPr>
        <xdr:cNvPr id="146" name="円/楕円 145"/>
        <xdr:cNvSpPr/>
      </xdr:nvSpPr>
      <xdr:spPr>
        <a:xfrm>
          <a:off x="1079500" y="97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118465</xdr:rowOff>
    </xdr:from>
    <xdr:ext cx="534377" cy="259045"/>
    <xdr:sp macro="" textlink="">
      <xdr:nvSpPr>
        <xdr:cNvPr id="147" name="テキスト ボックス 146"/>
        <xdr:cNvSpPr txBox="1"/>
      </xdr:nvSpPr>
      <xdr:spPr>
        <a:xfrm>
          <a:off x="863111" y="98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74168</xdr:rowOff>
    </xdr:from>
    <xdr:to>
      <xdr:col>6</xdr:col>
      <xdr:colOff>511175</xdr:colOff>
      <xdr:row>74</xdr:row>
      <xdr:rowOff>143162</xdr:rowOff>
    </xdr:to>
    <xdr:cxnSp macro="">
      <xdr:nvCxnSpPr>
        <xdr:cNvPr id="179" name="直線コネクタ 178"/>
        <xdr:cNvCxnSpPr/>
      </xdr:nvCxnSpPr>
      <xdr:spPr>
        <a:xfrm flipV="1">
          <a:off x="3797300" y="12761468"/>
          <a:ext cx="838200" cy="6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143162</xdr:rowOff>
    </xdr:from>
    <xdr:to>
      <xdr:col>5</xdr:col>
      <xdr:colOff>358775</xdr:colOff>
      <xdr:row>75</xdr:row>
      <xdr:rowOff>97703</xdr:rowOff>
    </xdr:to>
    <xdr:cxnSp macro="">
      <xdr:nvCxnSpPr>
        <xdr:cNvPr id="182" name="直線コネクタ 181"/>
        <xdr:cNvCxnSpPr/>
      </xdr:nvCxnSpPr>
      <xdr:spPr>
        <a:xfrm flipV="1">
          <a:off x="2908300" y="12830462"/>
          <a:ext cx="889000" cy="1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97703</xdr:rowOff>
    </xdr:from>
    <xdr:to>
      <xdr:col>4</xdr:col>
      <xdr:colOff>155575</xdr:colOff>
      <xdr:row>75</xdr:row>
      <xdr:rowOff>102504</xdr:rowOff>
    </xdr:to>
    <xdr:cxnSp macro="">
      <xdr:nvCxnSpPr>
        <xdr:cNvPr id="185" name="直線コネクタ 184"/>
        <xdr:cNvCxnSpPr/>
      </xdr:nvCxnSpPr>
      <xdr:spPr>
        <a:xfrm flipV="1">
          <a:off x="2019300" y="1295645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95852</xdr:rowOff>
    </xdr:from>
    <xdr:to>
      <xdr:col>2</xdr:col>
      <xdr:colOff>638175</xdr:colOff>
      <xdr:row>75</xdr:row>
      <xdr:rowOff>102504</xdr:rowOff>
    </xdr:to>
    <xdr:cxnSp macro="">
      <xdr:nvCxnSpPr>
        <xdr:cNvPr id="188" name="直線コネクタ 187"/>
        <xdr:cNvCxnSpPr/>
      </xdr:nvCxnSpPr>
      <xdr:spPr>
        <a:xfrm>
          <a:off x="1130300" y="12954602"/>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23368</xdr:rowOff>
    </xdr:from>
    <xdr:to>
      <xdr:col>6</xdr:col>
      <xdr:colOff>561975</xdr:colOff>
      <xdr:row>74</xdr:row>
      <xdr:rowOff>124968</xdr:rowOff>
    </xdr:to>
    <xdr:sp macro="" textlink="">
      <xdr:nvSpPr>
        <xdr:cNvPr id="198" name="円/楕円 197"/>
        <xdr:cNvSpPr/>
      </xdr:nvSpPr>
      <xdr:spPr>
        <a:xfrm>
          <a:off x="4584700" y="127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46245</xdr:rowOff>
    </xdr:from>
    <xdr:ext cx="599010" cy="259045"/>
    <xdr:sp macro="" textlink="">
      <xdr:nvSpPr>
        <xdr:cNvPr id="199" name="民生費該当値テキスト"/>
        <xdr:cNvSpPr txBox="1"/>
      </xdr:nvSpPr>
      <xdr:spPr>
        <a:xfrm>
          <a:off x="4686300" y="1256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171,020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92362</xdr:rowOff>
    </xdr:from>
    <xdr:to>
      <xdr:col>5</xdr:col>
      <xdr:colOff>409575</xdr:colOff>
      <xdr:row>75</xdr:row>
      <xdr:rowOff>22512</xdr:rowOff>
    </xdr:to>
    <xdr:sp macro="" textlink="">
      <xdr:nvSpPr>
        <xdr:cNvPr id="200" name="円/楕円 199"/>
        <xdr:cNvSpPr/>
      </xdr:nvSpPr>
      <xdr:spPr>
        <a:xfrm>
          <a:off x="3746500" y="127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39039</xdr:rowOff>
    </xdr:from>
    <xdr:ext cx="599010" cy="259045"/>
    <xdr:sp macro="" textlink="">
      <xdr:nvSpPr>
        <xdr:cNvPr id="201" name="テキスト ボックス 200"/>
        <xdr:cNvSpPr txBox="1"/>
      </xdr:nvSpPr>
      <xdr:spPr>
        <a:xfrm>
          <a:off x="3497794" y="1255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164,682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46903</xdr:rowOff>
    </xdr:from>
    <xdr:to>
      <xdr:col>4</xdr:col>
      <xdr:colOff>206375</xdr:colOff>
      <xdr:row>75</xdr:row>
      <xdr:rowOff>148503</xdr:rowOff>
    </xdr:to>
    <xdr:sp macro="" textlink="">
      <xdr:nvSpPr>
        <xdr:cNvPr id="202" name="円/楕円 201"/>
        <xdr:cNvSpPr/>
      </xdr:nvSpPr>
      <xdr:spPr>
        <a:xfrm>
          <a:off x="2857500" y="129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165030</xdr:rowOff>
    </xdr:from>
    <xdr:ext cx="599010" cy="259045"/>
    <xdr:sp macro="" textlink="">
      <xdr:nvSpPr>
        <xdr:cNvPr id="203" name="テキスト ボックス 202"/>
        <xdr:cNvSpPr txBox="1"/>
      </xdr:nvSpPr>
      <xdr:spPr>
        <a:xfrm>
          <a:off x="2608794" y="1268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51704</xdr:rowOff>
    </xdr:from>
    <xdr:to>
      <xdr:col>3</xdr:col>
      <xdr:colOff>3175</xdr:colOff>
      <xdr:row>75</xdr:row>
      <xdr:rowOff>153304</xdr:rowOff>
    </xdr:to>
    <xdr:sp macro="" textlink="">
      <xdr:nvSpPr>
        <xdr:cNvPr id="204" name="円/楕円 203"/>
        <xdr:cNvSpPr/>
      </xdr:nvSpPr>
      <xdr:spPr>
        <a:xfrm>
          <a:off x="1968500" y="129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169831</xdr:rowOff>
    </xdr:from>
    <xdr:ext cx="599010" cy="259045"/>
    <xdr:sp macro="" textlink="">
      <xdr:nvSpPr>
        <xdr:cNvPr id="205" name="テキスト ボックス 204"/>
        <xdr:cNvSpPr txBox="1"/>
      </xdr:nvSpPr>
      <xdr:spPr>
        <a:xfrm>
          <a:off x="1719794" y="1268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152,667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45052</xdr:rowOff>
    </xdr:from>
    <xdr:to>
      <xdr:col>1</xdr:col>
      <xdr:colOff>485775</xdr:colOff>
      <xdr:row>75</xdr:row>
      <xdr:rowOff>146652</xdr:rowOff>
    </xdr:to>
    <xdr:sp macro="" textlink="">
      <xdr:nvSpPr>
        <xdr:cNvPr id="206" name="円/楕円 205"/>
        <xdr:cNvSpPr/>
      </xdr:nvSpPr>
      <xdr:spPr>
        <a:xfrm>
          <a:off x="1079500" y="129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163179</xdr:rowOff>
    </xdr:from>
    <xdr:ext cx="599010" cy="259045"/>
    <xdr:sp macro="" textlink="">
      <xdr:nvSpPr>
        <xdr:cNvPr id="207" name="テキスト ボックス 206"/>
        <xdr:cNvSpPr txBox="1"/>
      </xdr:nvSpPr>
      <xdr:spPr>
        <a:xfrm>
          <a:off x="830794" y="1267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43250</xdr:rowOff>
    </xdr:from>
    <xdr:to>
      <xdr:col>6</xdr:col>
      <xdr:colOff>511175</xdr:colOff>
      <xdr:row>97</xdr:row>
      <xdr:rowOff>48907</xdr:rowOff>
    </xdr:to>
    <xdr:cxnSp macro="">
      <xdr:nvCxnSpPr>
        <xdr:cNvPr id="237" name="直線コネクタ 236"/>
        <xdr:cNvCxnSpPr/>
      </xdr:nvCxnSpPr>
      <xdr:spPr>
        <a:xfrm>
          <a:off x="3797300" y="16673900"/>
          <a:ext cx="8382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43250</xdr:rowOff>
    </xdr:from>
    <xdr:to>
      <xdr:col>5</xdr:col>
      <xdr:colOff>358775</xdr:colOff>
      <xdr:row>98</xdr:row>
      <xdr:rowOff>67672</xdr:rowOff>
    </xdr:to>
    <xdr:cxnSp macro="">
      <xdr:nvCxnSpPr>
        <xdr:cNvPr id="240" name="直線コネクタ 239"/>
        <xdr:cNvCxnSpPr/>
      </xdr:nvCxnSpPr>
      <xdr:spPr>
        <a:xfrm flipV="1">
          <a:off x="2908300" y="16673900"/>
          <a:ext cx="889000" cy="1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67672</xdr:rowOff>
    </xdr:from>
    <xdr:to>
      <xdr:col>4</xdr:col>
      <xdr:colOff>155575</xdr:colOff>
      <xdr:row>98</xdr:row>
      <xdr:rowOff>136310</xdr:rowOff>
    </xdr:to>
    <xdr:cxnSp macro="">
      <xdr:nvCxnSpPr>
        <xdr:cNvPr id="243" name="直線コネクタ 242"/>
        <xdr:cNvCxnSpPr/>
      </xdr:nvCxnSpPr>
      <xdr:spPr>
        <a:xfrm flipV="1">
          <a:off x="2019300" y="16869772"/>
          <a:ext cx="889000" cy="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109734</xdr:rowOff>
    </xdr:from>
    <xdr:to>
      <xdr:col>2</xdr:col>
      <xdr:colOff>638175</xdr:colOff>
      <xdr:row>98</xdr:row>
      <xdr:rowOff>136310</xdr:rowOff>
    </xdr:to>
    <xdr:cxnSp macro="">
      <xdr:nvCxnSpPr>
        <xdr:cNvPr id="246" name="直線コネクタ 245"/>
        <xdr:cNvCxnSpPr/>
      </xdr:nvCxnSpPr>
      <xdr:spPr>
        <a:xfrm>
          <a:off x="1130300" y="16911834"/>
          <a:ext cx="889000" cy="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169557</xdr:rowOff>
    </xdr:from>
    <xdr:to>
      <xdr:col>6</xdr:col>
      <xdr:colOff>561975</xdr:colOff>
      <xdr:row>97</xdr:row>
      <xdr:rowOff>99707</xdr:rowOff>
    </xdr:to>
    <xdr:sp macro="" textlink="">
      <xdr:nvSpPr>
        <xdr:cNvPr id="256" name="円/楕円 255"/>
        <xdr:cNvSpPr/>
      </xdr:nvSpPr>
      <xdr:spPr>
        <a:xfrm>
          <a:off x="4584700" y="166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20984</xdr:rowOff>
    </xdr:from>
    <xdr:ext cx="534377" cy="259045"/>
    <xdr:sp macro="" textlink="">
      <xdr:nvSpPr>
        <xdr:cNvPr id="257" name="衛生費該当値テキスト"/>
        <xdr:cNvSpPr txBox="1"/>
      </xdr:nvSpPr>
      <xdr:spPr>
        <a:xfrm>
          <a:off x="4686300" y="164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163900</xdr:rowOff>
    </xdr:from>
    <xdr:to>
      <xdr:col>5</xdr:col>
      <xdr:colOff>409575</xdr:colOff>
      <xdr:row>97</xdr:row>
      <xdr:rowOff>94050</xdr:rowOff>
    </xdr:to>
    <xdr:sp macro="" textlink="">
      <xdr:nvSpPr>
        <xdr:cNvPr id="258" name="円/楕円 257"/>
        <xdr:cNvSpPr/>
      </xdr:nvSpPr>
      <xdr:spPr>
        <a:xfrm>
          <a:off x="3746500" y="16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110577</xdr:rowOff>
    </xdr:from>
    <xdr:ext cx="534377" cy="259045"/>
    <xdr:sp macro="" textlink="">
      <xdr:nvSpPr>
        <xdr:cNvPr id="259" name="テキスト ボックス 258"/>
        <xdr:cNvSpPr txBox="1"/>
      </xdr:nvSpPr>
      <xdr:spPr>
        <a:xfrm>
          <a:off x="3530111" y="163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16872</xdr:rowOff>
    </xdr:from>
    <xdr:to>
      <xdr:col>4</xdr:col>
      <xdr:colOff>206375</xdr:colOff>
      <xdr:row>98</xdr:row>
      <xdr:rowOff>118472</xdr:rowOff>
    </xdr:to>
    <xdr:sp macro="" textlink="">
      <xdr:nvSpPr>
        <xdr:cNvPr id="260" name="円/楕円 259"/>
        <xdr:cNvSpPr/>
      </xdr:nvSpPr>
      <xdr:spPr>
        <a:xfrm>
          <a:off x="2857500" y="168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109599</xdr:rowOff>
    </xdr:from>
    <xdr:ext cx="534377" cy="259045"/>
    <xdr:sp macro="" textlink="">
      <xdr:nvSpPr>
        <xdr:cNvPr id="261" name="テキスト ボックス 260"/>
        <xdr:cNvSpPr txBox="1"/>
      </xdr:nvSpPr>
      <xdr:spPr>
        <a:xfrm>
          <a:off x="2641111" y="1691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85510</xdr:rowOff>
    </xdr:from>
    <xdr:to>
      <xdr:col>3</xdr:col>
      <xdr:colOff>3175</xdr:colOff>
      <xdr:row>99</xdr:row>
      <xdr:rowOff>15660</xdr:rowOff>
    </xdr:to>
    <xdr:sp macro="" textlink="">
      <xdr:nvSpPr>
        <xdr:cNvPr id="262" name="円/楕円 261"/>
        <xdr:cNvSpPr/>
      </xdr:nvSpPr>
      <xdr:spPr>
        <a:xfrm>
          <a:off x="1968500" y="16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6787</xdr:rowOff>
    </xdr:from>
    <xdr:ext cx="534377" cy="259045"/>
    <xdr:sp macro="" textlink="">
      <xdr:nvSpPr>
        <xdr:cNvPr id="263" name="テキスト ボックス 262"/>
        <xdr:cNvSpPr txBox="1"/>
      </xdr:nvSpPr>
      <xdr:spPr>
        <a:xfrm>
          <a:off x="1752111" y="169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58934</xdr:rowOff>
    </xdr:from>
    <xdr:to>
      <xdr:col>1</xdr:col>
      <xdr:colOff>485775</xdr:colOff>
      <xdr:row>98</xdr:row>
      <xdr:rowOff>160534</xdr:rowOff>
    </xdr:to>
    <xdr:sp macro="" textlink="">
      <xdr:nvSpPr>
        <xdr:cNvPr id="264" name="円/楕円 263"/>
        <xdr:cNvSpPr/>
      </xdr:nvSpPr>
      <xdr:spPr>
        <a:xfrm>
          <a:off x="1079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151661</xdr:rowOff>
    </xdr:from>
    <xdr:ext cx="534377" cy="259045"/>
    <xdr:sp macro="" textlink="">
      <xdr:nvSpPr>
        <xdr:cNvPr id="265" name="テキスト ボックス 264"/>
        <xdr:cNvSpPr txBox="1"/>
      </xdr:nvSpPr>
      <xdr:spPr>
        <a:xfrm>
          <a:off x="863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114935</xdr:rowOff>
    </xdr:from>
    <xdr:to>
      <xdr:col>15</xdr:col>
      <xdr:colOff>180975</xdr:colOff>
      <xdr:row>38</xdr:row>
      <xdr:rowOff>2159</xdr:rowOff>
    </xdr:to>
    <xdr:cxnSp macro="">
      <xdr:nvCxnSpPr>
        <xdr:cNvPr id="294" name="直線コネクタ 293"/>
        <xdr:cNvCxnSpPr/>
      </xdr:nvCxnSpPr>
      <xdr:spPr>
        <a:xfrm>
          <a:off x="9639300" y="6458585"/>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93980</xdr:rowOff>
    </xdr:from>
    <xdr:to>
      <xdr:col>14</xdr:col>
      <xdr:colOff>28575</xdr:colOff>
      <xdr:row>37</xdr:row>
      <xdr:rowOff>114935</xdr:rowOff>
    </xdr:to>
    <xdr:cxnSp macro="">
      <xdr:nvCxnSpPr>
        <xdr:cNvPr id="297" name="直線コネクタ 296"/>
        <xdr:cNvCxnSpPr/>
      </xdr:nvCxnSpPr>
      <xdr:spPr>
        <a:xfrm>
          <a:off x="8750300" y="626618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93980</xdr:rowOff>
    </xdr:from>
    <xdr:to>
      <xdr:col>12</xdr:col>
      <xdr:colOff>511175</xdr:colOff>
      <xdr:row>36</xdr:row>
      <xdr:rowOff>154940</xdr:rowOff>
    </xdr:to>
    <xdr:cxnSp macro="">
      <xdr:nvCxnSpPr>
        <xdr:cNvPr id="300" name="直線コネクタ 299"/>
        <xdr:cNvCxnSpPr/>
      </xdr:nvCxnSpPr>
      <xdr:spPr>
        <a:xfrm flipV="1">
          <a:off x="7861300" y="6266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104267</xdr:rowOff>
    </xdr:from>
    <xdr:to>
      <xdr:col>11</xdr:col>
      <xdr:colOff>307975</xdr:colOff>
      <xdr:row>36</xdr:row>
      <xdr:rowOff>154940</xdr:rowOff>
    </xdr:to>
    <xdr:cxnSp macro="">
      <xdr:nvCxnSpPr>
        <xdr:cNvPr id="303" name="直線コネクタ 302"/>
        <xdr:cNvCxnSpPr/>
      </xdr:nvCxnSpPr>
      <xdr:spPr>
        <a:xfrm>
          <a:off x="6972300" y="6105017"/>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122809</xdr:rowOff>
    </xdr:from>
    <xdr:to>
      <xdr:col>15</xdr:col>
      <xdr:colOff>231775</xdr:colOff>
      <xdr:row>38</xdr:row>
      <xdr:rowOff>52960</xdr:rowOff>
    </xdr:to>
    <xdr:sp macro="" textlink="">
      <xdr:nvSpPr>
        <xdr:cNvPr id="313" name="円/楕円 312"/>
        <xdr:cNvSpPr/>
      </xdr:nvSpPr>
      <xdr:spPr>
        <a:xfrm>
          <a:off x="104267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101236</xdr:rowOff>
    </xdr:from>
    <xdr:ext cx="378565" cy="259045"/>
    <xdr:sp macro="" textlink="">
      <xdr:nvSpPr>
        <xdr:cNvPr id="314" name="労働費該当値テキスト"/>
        <xdr:cNvSpPr txBox="1"/>
      </xdr:nvSpPr>
      <xdr:spPr>
        <a:xfrm>
          <a:off x="10528300" y="644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64135</xdr:rowOff>
    </xdr:from>
    <xdr:to>
      <xdr:col>14</xdr:col>
      <xdr:colOff>79375</xdr:colOff>
      <xdr:row>37</xdr:row>
      <xdr:rowOff>165735</xdr:rowOff>
    </xdr:to>
    <xdr:sp macro="" textlink="">
      <xdr:nvSpPr>
        <xdr:cNvPr id="315" name="円/楕円 314"/>
        <xdr:cNvSpPr/>
      </xdr:nvSpPr>
      <xdr:spPr>
        <a:xfrm>
          <a:off x="95885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156862</xdr:rowOff>
    </xdr:from>
    <xdr:ext cx="378565" cy="259045"/>
    <xdr:sp macro="" textlink="">
      <xdr:nvSpPr>
        <xdr:cNvPr id="316" name="テキスト ボックス 315"/>
        <xdr:cNvSpPr txBox="1"/>
      </xdr:nvSpPr>
      <xdr:spPr>
        <a:xfrm>
          <a:off x="9450017" y="65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43180</xdr:rowOff>
    </xdr:from>
    <xdr:to>
      <xdr:col>12</xdr:col>
      <xdr:colOff>561975</xdr:colOff>
      <xdr:row>36</xdr:row>
      <xdr:rowOff>144780</xdr:rowOff>
    </xdr:to>
    <xdr:sp macro="" textlink="">
      <xdr:nvSpPr>
        <xdr:cNvPr id="317" name="円/楕円 316"/>
        <xdr:cNvSpPr/>
      </xdr:nvSpPr>
      <xdr:spPr>
        <a:xfrm>
          <a:off x="8699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161307</xdr:rowOff>
    </xdr:from>
    <xdr:ext cx="469744" cy="259045"/>
    <xdr:sp macro="" textlink="">
      <xdr:nvSpPr>
        <xdr:cNvPr id="318" name="テキスト ボックス 317"/>
        <xdr:cNvSpPr txBox="1"/>
      </xdr:nvSpPr>
      <xdr:spPr>
        <a:xfrm>
          <a:off x="8515427"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104140</xdr:rowOff>
    </xdr:from>
    <xdr:to>
      <xdr:col>11</xdr:col>
      <xdr:colOff>358775</xdr:colOff>
      <xdr:row>37</xdr:row>
      <xdr:rowOff>34290</xdr:rowOff>
    </xdr:to>
    <xdr:sp macro="" textlink="">
      <xdr:nvSpPr>
        <xdr:cNvPr id="319" name="円/楕円 318"/>
        <xdr:cNvSpPr/>
      </xdr:nvSpPr>
      <xdr:spPr>
        <a:xfrm>
          <a:off x="781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25417</xdr:rowOff>
    </xdr:from>
    <xdr:ext cx="469744" cy="259045"/>
    <xdr:sp macro="" textlink="">
      <xdr:nvSpPr>
        <xdr:cNvPr id="320" name="テキスト ボックス 319"/>
        <xdr:cNvSpPr txBox="1"/>
      </xdr:nvSpPr>
      <xdr:spPr>
        <a:xfrm>
          <a:off x="7626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53467</xdr:rowOff>
    </xdr:from>
    <xdr:to>
      <xdr:col>10</xdr:col>
      <xdr:colOff>155575</xdr:colOff>
      <xdr:row>35</xdr:row>
      <xdr:rowOff>155067</xdr:rowOff>
    </xdr:to>
    <xdr:sp macro="" textlink="">
      <xdr:nvSpPr>
        <xdr:cNvPr id="321" name="円/楕円 320"/>
        <xdr:cNvSpPr/>
      </xdr:nvSpPr>
      <xdr:spPr>
        <a:xfrm>
          <a:off x="6921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146194</xdr:rowOff>
    </xdr:from>
    <xdr:ext cx="469744" cy="259045"/>
    <xdr:sp macro="" textlink="">
      <xdr:nvSpPr>
        <xdr:cNvPr id="322" name="テキスト ボックス 321"/>
        <xdr:cNvSpPr txBox="1"/>
      </xdr:nvSpPr>
      <xdr:spPr>
        <a:xfrm>
          <a:off x="6737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14046</xdr:rowOff>
    </xdr:from>
    <xdr:to>
      <xdr:col>15</xdr:col>
      <xdr:colOff>180975</xdr:colOff>
      <xdr:row>58</xdr:row>
      <xdr:rowOff>17704</xdr:rowOff>
    </xdr:to>
    <xdr:cxnSp macro="">
      <xdr:nvCxnSpPr>
        <xdr:cNvPr id="351" name="直線コネクタ 350"/>
        <xdr:cNvCxnSpPr/>
      </xdr:nvCxnSpPr>
      <xdr:spPr>
        <a:xfrm>
          <a:off x="9639300" y="995814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14046</xdr:rowOff>
    </xdr:from>
    <xdr:to>
      <xdr:col>14</xdr:col>
      <xdr:colOff>28575</xdr:colOff>
      <xdr:row>58</xdr:row>
      <xdr:rowOff>25476</xdr:rowOff>
    </xdr:to>
    <xdr:cxnSp macro="">
      <xdr:nvCxnSpPr>
        <xdr:cNvPr id="354" name="直線コネクタ 353"/>
        <xdr:cNvCxnSpPr/>
      </xdr:nvCxnSpPr>
      <xdr:spPr>
        <a:xfrm flipV="1">
          <a:off x="8750300" y="99581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23800</xdr:rowOff>
    </xdr:from>
    <xdr:to>
      <xdr:col>12</xdr:col>
      <xdr:colOff>511175</xdr:colOff>
      <xdr:row>58</xdr:row>
      <xdr:rowOff>25476</xdr:rowOff>
    </xdr:to>
    <xdr:cxnSp macro="">
      <xdr:nvCxnSpPr>
        <xdr:cNvPr id="357" name="直線コネクタ 356"/>
        <xdr:cNvCxnSpPr/>
      </xdr:nvCxnSpPr>
      <xdr:spPr>
        <a:xfrm>
          <a:off x="7861300" y="996790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14351</xdr:rowOff>
    </xdr:from>
    <xdr:to>
      <xdr:col>11</xdr:col>
      <xdr:colOff>307975</xdr:colOff>
      <xdr:row>58</xdr:row>
      <xdr:rowOff>23800</xdr:rowOff>
    </xdr:to>
    <xdr:cxnSp macro="">
      <xdr:nvCxnSpPr>
        <xdr:cNvPr id="360" name="直線コネクタ 359"/>
        <xdr:cNvCxnSpPr/>
      </xdr:nvCxnSpPr>
      <xdr:spPr>
        <a:xfrm>
          <a:off x="6972300" y="995845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138354</xdr:rowOff>
    </xdr:from>
    <xdr:to>
      <xdr:col>15</xdr:col>
      <xdr:colOff>231775</xdr:colOff>
      <xdr:row>58</xdr:row>
      <xdr:rowOff>68504</xdr:rowOff>
    </xdr:to>
    <xdr:sp macro="" textlink="">
      <xdr:nvSpPr>
        <xdr:cNvPr id="370" name="円/楕円 369"/>
        <xdr:cNvSpPr/>
      </xdr:nvSpPr>
      <xdr:spPr>
        <a:xfrm>
          <a:off x="104267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116781</xdr:rowOff>
    </xdr:from>
    <xdr:ext cx="469744" cy="259045"/>
    <xdr:sp macro="" textlink="">
      <xdr:nvSpPr>
        <xdr:cNvPr id="371" name="農林水産業費該当値テキスト"/>
        <xdr:cNvSpPr txBox="1"/>
      </xdr:nvSpPr>
      <xdr:spPr>
        <a:xfrm>
          <a:off x="10528300" y="98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134696</xdr:rowOff>
    </xdr:from>
    <xdr:to>
      <xdr:col>14</xdr:col>
      <xdr:colOff>79375</xdr:colOff>
      <xdr:row>58</xdr:row>
      <xdr:rowOff>64846</xdr:rowOff>
    </xdr:to>
    <xdr:sp macro="" textlink="">
      <xdr:nvSpPr>
        <xdr:cNvPr id="372" name="円/楕円 371"/>
        <xdr:cNvSpPr/>
      </xdr:nvSpPr>
      <xdr:spPr>
        <a:xfrm>
          <a:off x="9588500" y="99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55973</xdr:rowOff>
    </xdr:from>
    <xdr:ext cx="469744" cy="259045"/>
    <xdr:sp macro="" textlink="">
      <xdr:nvSpPr>
        <xdr:cNvPr id="373" name="テキスト ボックス 372"/>
        <xdr:cNvSpPr txBox="1"/>
      </xdr:nvSpPr>
      <xdr:spPr>
        <a:xfrm>
          <a:off x="9404427" y="1000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146126</xdr:rowOff>
    </xdr:from>
    <xdr:to>
      <xdr:col>12</xdr:col>
      <xdr:colOff>561975</xdr:colOff>
      <xdr:row>58</xdr:row>
      <xdr:rowOff>76276</xdr:rowOff>
    </xdr:to>
    <xdr:sp macro="" textlink="">
      <xdr:nvSpPr>
        <xdr:cNvPr id="374" name="円/楕円 373"/>
        <xdr:cNvSpPr/>
      </xdr:nvSpPr>
      <xdr:spPr>
        <a:xfrm>
          <a:off x="86995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67403</xdr:rowOff>
    </xdr:from>
    <xdr:ext cx="469744" cy="259045"/>
    <xdr:sp macro="" textlink="">
      <xdr:nvSpPr>
        <xdr:cNvPr id="375" name="テキスト ボックス 374"/>
        <xdr:cNvSpPr txBox="1"/>
      </xdr:nvSpPr>
      <xdr:spPr>
        <a:xfrm>
          <a:off x="8515427"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144450</xdr:rowOff>
    </xdr:from>
    <xdr:to>
      <xdr:col>11</xdr:col>
      <xdr:colOff>358775</xdr:colOff>
      <xdr:row>58</xdr:row>
      <xdr:rowOff>74600</xdr:rowOff>
    </xdr:to>
    <xdr:sp macro="" textlink="">
      <xdr:nvSpPr>
        <xdr:cNvPr id="376" name="円/楕円 375"/>
        <xdr:cNvSpPr/>
      </xdr:nvSpPr>
      <xdr:spPr>
        <a:xfrm>
          <a:off x="7810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65727</xdr:rowOff>
    </xdr:from>
    <xdr:ext cx="469744" cy="259045"/>
    <xdr:sp macro="" textlink="">
      <xdr:nvSpPr>
        <xdr:cNvPr id="377" name="テキスト ボックス 376"/>
        <xdr:cNvSpPr txBox="1"/>
      </xdr:nvSpPr>
      <xdr:spPr>
        <a:xfrm>
          <a:off x="7626427"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135001</xdr:rowOff>
    </xdr:from>
    <xdr:to>
      <xdr:col>10</xdr:col>
      <xdr:colOff>155575</xdr:colOff>
      <xdr:row>58</xdr:row>
      <xdr:rowOff>65151</xdr:rowOff>
    </xdr:to>
    <xdr:sp macro="" textlink="">
      <xdr:nvSpPr>
        <xdr:cNvPr id="378" name="円/楕円 377"/>
        <xdr:cNvSpPr/>
      </xdr:nvSpPr>
      <xdr:spPr>
        <a:xfrm>
          <a:off x="6921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56278</xdr:rowOff>
    </xdr:from>
    <xdr:ext cx="469744" cy="259045"/>
    <xdr:sp macro="" textlink="">
      <xdr:nvSpPr>
        <xdr:cNvPr id="379" name="テキスト ボックス 378"/>
        <xdr:cNvSpPr txBox="1"/>
      </xdr:nvSpPr>
      <xdr:spPr>
        <a:xfrm>
          <a:off x="6737427" y="1000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114486</xdr:rowOff>
    </xdr:from>
    <xdr:to>
      <xdr:col>15</xdr:col>
      <xdr:colOff>180975</xdr:colOff>
      <xdr:row>77</xdr:row>
      <xdr:rowOff>170058</xdr:rowOff>
    </xdr:to>
    <xdr:cxnSp macro="">
      <xdr:nvCxnSpPr>
        <xdr:cNvPr id="406" name="直線コネクタ 405"/>
        <xdr:cNvCxnSpPr/>
      </xdr:nvCxnSpPr>
      <xdr:spPr>
        <a:xfrm flipV="1">
          <a:off x="9639300" y="13316136"/>
          <a:ext cx="8382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157759</xdr:rowOff>
    </xdr:from>
    <xdr:to>
      <xdr:col>14</xdr:col>
      <xdr:colOff>28575</xdr:colOff>
      <xdr:row>77</xdr:row>
      <xdr:rowOff>170058</xdr:rowOff>
    </xdr:to>
    <xdr:cxnSp macro="">
      <xdr:nvCxnSpPr>
        <xdr:cNvPr id="409" name="直線コネクタ 408"/>
        <xdr:cNvCxnSpPr/>
      </xdr:nvCxnSpPr>
      <xdr:spPr>
        <a:xfrm>
          <a:off x="8750300" y="13359409"/>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157759</xdr:rowOff>
    </xdr:from>
    <xdr:to>
      <xdr:col>12</xdr:col>
      <xdr:colOff>511175</xdr:colOff>
      <xdr:row>77</xdr:row>
      <xdr:rowOff>158719</xdr:rowOff>
    </xdr:to>
    <xdr:cxnSp macro="">
      <xdr:nvCxnSpPr>
        <xdr:cNvPr id="412" name="直線コネクタ 411"/>
        <xdr:cNvCxnSpPr/>
      </xdr:nvCxnSpPr>
      <xdr:spPr>
        <a:xfrm flipV="1">
          <a:off x="7861300" y="1335940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36854</xdr:rowOff>
    </xdr:from>
    <xdr:to>
      <xdr:col>11</xdr:col>
      <xdr:colOff>307975</xdr:colOff>
      <xdr:row>77</xdr:row>
      <xdr:rowOff>158719</xdr:rowOff>
    </xdr:to>
    <xdr:cxnSp macro="">
      <xdr:nvCxnSpPr>
        <xdr:cNvPr id="415" name="直線コネクタ 414"/>
        <xdr:cNvCxnSpPr/>
      </xdr:nvCxnSpPr>
      <xdr:spPr>
        <a:xfrm>
          <a:off x="6972300" y="13238504"/>
          <a:ext cx="889000" cy="1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63686</xdr:rowOff>
    </xdr:from>
    <xdr:to>
      <xdr:col>15</xdr:col>
      <xdr:colOff>231775</xdr:colOff>
      <xdr:row>77</xdr:row>
      <xdr:rowOff>165286</xdr:rowOff>
    </xdr:to>
    <xdr:sp macro="" textlink="">
      <xdr:nvSpPr>
        <xdr:cNvPr id="425" name="円/楕円 424"/>
        <xdr:cNvSpPr/>
      </xdr:nvSpPr>
      <xdr:spPr>
        <a:xfrm>
          <a:off x="10426700" y="13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42113</xdr:rowOff>
    </xdr:from>
    <xdr:ext cx="469744" cy="259045"/>
    <xdr:sp macro="" textlink="">
      <xdr:nvSpPr>
        <xdr:cNvPr id="426" name="商工費該当値テキスト"/>
        <xdr:cNvSpPr txBox="1"/>
      </xdr:nvSpPr>
      <xdr:spPr>
        <a:xfrm>
          <a:off x="10528300" y="1324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119258</xdr:rowOff>
    </xdr:from>
    <xdr:to>
      <xdr:col>14</xdr:col>
      <xdr:colOff>79375</xdr:colOff>
      <xdr:row>78</xdr:row>
      <xdr:rowOff>49408</xdr:rowOff>
    </xdr:to>
    <xdr:sp macro="" textlink="">
      <xdr:nvSpPr>
        <xdr:cNvPr id="427" name="円/楕円 426"/>
        <xdr:cNvSpPr/>
      </xdr:nvSpPr>
      <xdr:spPr>
        <a:xfrm>
          <a:off x="9588500" y="133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40535</xdr:rowOff>
    </xdr:from>
    <xdr:ext cx="469744" cy="259045"/>
    <xdr:sp macro="" textlink="">
      <xdr:nvSpPr>
        <xdr:cNvPr id="428" name="テキスト ボックス 427"/>
        <xdr:cNvSpPr txBox="1"/>
      </xdr:nvSpPr>
      <xdr:spPr>
        <a:xfrm>
          <a:off x="9404427" y="134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106959</xdr:rowOff>
    </xdr:from>
    <xdr:to>
      <xdr:col>12</xdr:col>
      <xdr:colOff>561975</xdr:colOff>
      <xdr:row>78</xdr:row>
      <xdr:rowOff>37109</xdr:rowOff>
    </xdr:to>
    <xdr:sp macro="" textlink="">
      <xdr:nvSpPr>
        <xdr:cNvPr id="429" name="円/楕円 428"/>
        <xdr:cNvSpPr/>
      </xdr:nvSpPr>
      <xdr:spPr>
        <a:xfrm>
          <a:off x="8699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28236</xdr:rowOff>
    </xdr:from>
    <xdr:ext cx="469744" cy="259045"/>
    <xdr:sp macro="" textlink="">
      <xdr:nvSpPr>
        <xdr:cNvPr id="430" name="テキスト ボックス 429"/>
        <xdr:cNvSpPr txBox="1"/>
      </xdr:nvSpPr>
      <xdr:spPr>
        <a:xfrm>
          <a:off x="8515427"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107919</xdr:rowOff>
    </xdr:from>
    <xdr:to>
      <xdr:col>11</xdr:col>
      <xdr:colOff>358775</xdr:colOff>
      <xdr:row>78</xdr:row>
      <xdr:rowOff>38069</xdr:rowOff>
    </xdr:to>
    <xdr:sp macro="" textlink="">
      <xdr:nvSpPr>
        <xdr:cNvPr id="431" name="円/楕円 430"/>
        <xdr:cNvSpPr/>
      </xdr:nvSpPr>
      <xdr:spPr>
        <a:xfrm>
          <a:off x="7810500" y="133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29196</xdr:rowOff>
    </xdr:from>
    <xdr:ext cx="469744" cy="259045"/>
    <xdr:sp macro="" textlink="">
      <xdr:nvSpPr>
        <xdr:cNvPr id="432" name="テキスト ボックス 431"/>
        <xdr:cNvSpPr txBox="1"/>
      </xdr:nvSpPr>
      <xdr:spPr>
        <a:xfrm>
          <a:off x="7626427"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157504</xdr:rowOff>
    </xdr:from>
    <xdr:to>
      <xdr:col>10</xdr:col>
      <xdr:colOff>155575</xdr:colOff>
      <xdr:row>77</xdr:row>
      <xdr:rowOff>87654</xdr:rowOff>
    </xdr:to>
    <xdr:sp macro="" textlink="">
      <xdr:nvSpPr>
        <xdr:cNvPr id="433" name="円/楕円 432"/>
        <xdr:cNvSpPr/>
      </xdr:nvSpPr>
      <xdr:spPr>
        <a:xfrm>
          <a:off x="6921500" y="131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78781</xdr:rowOff>
    </xdr:from>
    <xdr:ext cx="534377" cy="259045"/>
    <xdr:sp macro="" textlink="">
      <xdr:nvSpPr>
        <xdr:cNvPr id="434" name="テキスト ボックス 433"/>
        <xdr:cNvSpPr txBox="1"/>
      </xdr:nvSpPr>
      <xdr:spPr>
        <a:xfrm>
          <a:off x="6705111" y="132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48423</xdr:rowOff>
    </xdr:from>
    <xdr:to>
      <xdr:col>15</xdr:col>
      <xdr:colOff>180975</xdr:colOff>
      <xdr:row>96</xdr:row>
      <xdr:rowOff>80166</xdr:rowOff>
    </xdr:to>
    <xdr:cxnSp macro="">
      <xdr:nvCxnSpPr>
        <xdr:cNvPr id="466" name="直線コネクタ 465"/>
        <xdr:cNvCxnSpPr/>
      </xdr:nvCxnSpPr>
      <xdr:spPr>
        <a:xfrm>
          <a:off x="9639300" y="16507623"/>
          <a:ext cx="8382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48423</xdr:rowOff>
    </xdr:from>
    <xdr:to>
      <xdr:col>14</xdr:col>
      <xdr:colOff>28575</xdr:colOff>
      <xdr:row>96</xdr:row>
      <xdr:rowOff>63446</xdr:rowOff>
    </xdr:to>
    <xdr:cxnSp macro="">
      <xdr:nvCxnSpPr>
        <xdr:cNvPr id="469" name="直線コネクタ 468"/>
        <xdr:cNvCxnSpPr/>
      </xdr:nvCxnSpPr>
      <xdr:spPr>
        <a:xfrm flipV="1">
          <a:off x="8750300" y="16507623"/>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63446</xdr:rowOff>
    </xdr:from>
    <xdr:to>
      <xdr:col>12</xdr:col>
      <xdr:colOff>511175</xdr:colOff>
      <xdr:row>97</xdr:row>
      <xdr:rowOff>80623</xdr:rowOff>
    </xdr:to>
    <xdr:cxnSp macro="">
      <xdr:nvCxnSpPr>
        <xdr:cNvPr id="472" name="直線コネクタ 471"/>
        <xdr:cNvCxnSpPr/>
      </xdr:nvCxnSpPr>
      <xdr:spPr>
        <a:xfrm flipV="1">
          <a:off x="7861300" y="16522646"/>
          <a:ext cx="889000" cy="1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107</xdr:rowOff>
    </xdr:from>
    <xdr:to>
      <xdr:col>11</xdr:col>
      <xdr:colOff>307975</xdr:colOff>
      <xdr:row>97</xdr:row>
      <xdr:rowOff>80623</xdr:rowOff>
    </xdr:to>
    <xdr:cxnSp macro="">
      <xdr:nvCxnSpPr>
        <xdr:cNvPr id="475" name="直線コネクタ 474"/>
        <xdr:cNvCxnSpPr/>
      </xdr:nvCxnSpPr>
      <xdr:spPr>
        <a:xfrm>
          <a:off x="6972300" y="16630757"/>
          <a:ext cx="889000" cy="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29366</xdr:rowOff>
    </xdr:from>
    <xdr:to>
      <xdr:col>15</xdr:col>
      <xdr:colOff>231775</xdr:colOff>
      <xdr:row>96</xdr:row>
      <xdr:rowOff>130966</xdr:rowOff>
    </xdr:to>
    <xdr:sp macro="" textlink="">
      <xdr:nvSpPr>
        <xdr:cNvPr id="485" name="円/楕円 484"/>
        <xdr:cNvSpPr/>
      </xdr:nvSpPr>
      <xdr:spPr>
        <a:xfrm>
          <a:off x="10426700" y="164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52243</xdr:rowOff>
    </xdr:from>
    <xdr:ext cx="534377" cy="259045"/>
    <xdr:sp macro="" textlink="">
      <xdr:nvSpPr>
        <xdr:cNvPr id="486" name="土木費該当値テキスト"/>
        <xdr:cNvSpPr txBox="1"/>
      </xdr:nvSpPr>
      <xdr:spPr>
        <a:xfrm>
          <a:off x="10528300" y="163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52,646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169073</xdr:rowOff>
    </xdr:from>
    <xdr:to>
      <xdr:col>14</xdr:col>
      <xdr:colOff>79375</xdr:colOff>
      <xdr:row>96</xdr:row>
      <xdr:rowOff>99223</xdr:rowOff>
    </xdr:to>
    <xdr:sp macro="" textlink="">
      <xdr:nvSpPr>
        <xdr:cNvPr id="487" name="円/楕円 486"/>
        <xdr:cNvSpPr/>
      </xdr:nvSpPr>
      <xdr:spPr>
        <a:xfrm>
          <a:off x="9588500" y="164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115750</xdr:rowOff>
    </xdr:from>
    <xdr:ext cx="534377" cy="259045"/>
    <xdr:sp macro="" textlink="">
      <xdr:nvSpPr>
        <xdr:cNvPr id="488" name="テキスト ボックス 487"/>
        <xdr:cNvSpPr txBox="1"/>
      </xdr:nvSpPr>
      <xdr:spPr>
        <a:xfrm>
          <a:off x="9372111" y="1623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12646</xdr:rowOff>
    </xdr:from>
    <xdr:to>
      <xdr:col>12</xdr:col>
      <xdr:colOff>561975</xdr:colOff>
      <xdr:row>96</xdr:row>
      <xdr:rowOff>114246</xdr:rowOff>
    </xdr:to>
    <xdr:sp macro="" textlink="">
      <xdr:nvSpPr>
        <xdr:cNvPr id="489" name="円/楕円 488"/>
        <xdr:cNvSpPr/>
      </xdr:nvSpPr>
      <xdr:spPr>
        <a:xfrm>
          <a:off x="8699500" y="164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130773</xdr:rowOff>
    </xdr:from>
    <xdr:ext cx="534377" cy="259045"/>
    <xdr:sp macro="" textlink="">
      <xdr:nvSpPr>
        <xdr:cNvPr id="490" name="テキスト ボックス 489"/>
        <xdr:cNvSpPr txBox="1"/>
      </xdr:nvSpPr>
      <xdr:spPr>
        <a:xfrm>
          <a:off x="8483111" y="162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29823</xdr:rowOff>
    </xdr:from>
    <xdr:to>
      <xdr:col>11</xdr:col>
      <xdr:colOff>358775</xdr:colOff>
      <xdr:row>97</xdr:row>
      <xdr:rowOff>131423</xdr:rowOff>
    </xdr:to>
    <xdr:sp macro="" textlink="">
      <xdr:nvSpPr>
        <xdr:cNvPr id="491" name="円/楕円 490"/>
        <xdr:cNvSpPr/>
      </xdr:nvSpPr>
      <xdr:spPr>
        <a:xfrm>
          <a:off x="7810500" y="166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122550</xdr:rowOff>
    </xdr:from>
    <xdr:ext cx="534377" cy="259045"/>
    <xdr:sp macro="" textlink="">
      <xdr:nvSpPr>
        <xdr:cNvPr id="492" name="テキスト ボックス 491"/>
        <xdr:cNvSpPr txBox="1"/>
      </xdr:nvSpPr>
      <xdr:spPr>
        <a:xfrm>
          <a:off x="7594111" y="167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120757</xdr:rowOff>
    </xdr:from>
    <xdr:to>
      <xdr:col>10</xdr:col>
      <xdr:colOff>155575</xdr:colOff>
      <xdr:row>97</xdr:row>
      <xdr:rowOff>50907</xdr:rowOff>
    </xdr:to>
    <xdr:sp macro="" textlink="">
      <xdr:nvSpPr>
        <xdr:cNvPr id="493" name="円/楕円 492"/>
        <xdr:cNvSpPr/>
      </xdr:nvSpPr>
      <xdr:spPr>
        <a:xfrm>
          <a:off x="6921500" y="165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67434</xdr:rowOff>
    </xdr:from>
    <xdr:ext cx="534377" cy="259045"/>
    <xdr:sp macro="" textlink="">
      <xdr:nvSpPr>
        <xdr:cNvPr id="494" name="テキスト ボックス 493"/>
        <xdr:cNvSpPr txBox="1"/>
      </xdr:nvSpPr>
      <xdr:spPr>
        <a:xfrm>
          <a:off x="6705111" y="163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143967</xdr:rowOff>
    </xdr:from>
    <xdr:to>
      <xdr:col>23</xdr:col>
      <xdr:colOff>517525</xdr:colOff>
      <xdr:row>36</xdr:row>
      <xdr:rowOff>69443</xdr:rowOff>
    </xdr:to>
    <xdr:cxnSp macro="">
      <xdr:nvCxnSpPr>
        <xdr:cNvPr id="524" name="直線コネクタ 523"/>
        <xdr:cNvCxnSpPr/>
      </xdr:nvCxnSpPr>
      <xdr:spPr>
        <a:xfrm>
          <a:off x="15481300" y="5973267"/>
          <a:ext cx="8382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143967</xdr:rowOff>
    </xdr:from>
    <xdr:to>
      <xdr:col>22</xdr:col>
      <xdr:colOff>365125</xdr:colOff>
      <xdr:row>35</xdr:row>
      <xdr:rowOff>55575</xdr:rowOff>
    </xdr:to>
    <xdr:cxnSp macro="">
      <xdr:nvCxnSpPr>
        <xdr:cNvPr id="527" name="直線コネクタ 526"/>
        <xdr:cNvCxnSpPr/>
      </xdr:nvCxnSpPr>
      <xdr:spPr>
        <a:xfrm flipV="1">
          <a:off x="14592300" y="5973267"/>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55575</xdr:rowOff>
    </xdr:from>
    <xdr:to>
      <xdr:col>21</xdr:col>
      <xdr:colOff>161925</xdr:colOff>
      <xdr:row>36</xdr:row>
      <xdr:rowOff>65634</xdr:rowOff>
    </xdr:to>
    <xdr:cxnSp macro="">
      <xdr:nvCxnSpPr>
        <xdr:cNvPr id="530" name="直線コネクタ 529"/>
        <xdr:cNvCxnSpPr/>
      </xdr:nvCxnSpPr>
      <xdr:spPr>
        <a:xfrm flipV="1">
          <a:off x="13703300" y="6056325"/>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65634</xdr:rowOff>
    </xdr:from>
    <xdr:to>
      <xdr:col>19</xdr:col>
      <xdr:colOff>644525</xdr:colOff>
      <xdr:row>36</xdr:row>
      <xdr:rowOff>95657</xdr:rowOff>
    </xdr:to>
    <xdr:cxnSp macro="">
      <xdr:nvCxnSpPr>
        <xdr:cNvPr id="533" name="直線コネクタ 532"/>
        <xdr:cNvCxnSpPr/>
      </xdr:nvCxnSpPr>
      <xdr:spPr>
        <a:xfrm flipV="1">
          <a:off x="12814300" y="6237834"/>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18643</xdr:rowOff>
    </xdr:from>
    <xdr:to>
      <xdr:col>23</xdr:col>
      <xdr:colOff>568325</xdr:colOff>
      <xdr:row>36</xdr:row>
      <xdr:rowOff>120243</xdr:rowOff>
    </xdr:to>
    <xdr:sp macro="" textlink="">
      <xdr:nvSpPr>
        <xdr:cNvPr id="543" name="円/楕円 542"/>
        <xdr:cNvSpPr/>
      </xdr:nvSpPr>
      <xdr:spPr>
        <a:xfrm>
          <a:off x="16268700" y="61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168520</xdr:rowOff>
    </xdr:from>
    <xdr:ext cx="534377" cy="259045"/>
    <xdr:sp macro="" textlink="">
      <xdr:nvSpPr>
        <xdr:cNvPr id="544" name="消防費該当値テキスト"/>
        <xdr:cNvSpPr txBox="1"/>
      </xdr:nvSpPr>
      <xdr:spPr>
        <a:xfrm>
          <a:off x="16370300" y="61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93167</xdr:rowOff>
    </xdr:from>
    <xdr:to>
      <xdr:col>22</xdr:col>
      <xdr:colOff>415925</xdr:colOff>
      <xdr:row>35</xdr:row>
      <xdr:rowOff>23317</xdr:rowOff>
    </xdr:to>
    <xdr:sp macro="" textlink="">
      <xdr:nvSpPr>
        <xdr:cNvPr id="545" name="円/楕円 544"/>
        <xdr:cNvSpPr/>
      </xdr:nvSpPr>
      <xdr:spPr>
        <a:xfrm>
          <a:off x="15430500" y="59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39844</xdr:rowOff>
    </xdr:from>
    <xdr:ext cx="534377" cy="259045"/>
    <xdr:sp macro="" textlink="">
      <xdr:nvSpPr>
        <xdr:cNvPr id="546" name="テキスト ボックス 545"/>
        <xdr:cNvSpPr txBox="1"/>
      </xdr:nvSpPr>
      <xdr:spPr>
        <a:xfrm>
          <a:off x="15214111" y="56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4775</xdr:rowOff>
    </xdr:from>
    <xdr:to>
      <xdr:col>21</xdr:col>
      <xdr:colOff>212725</xdr:colOff>
      <xdr:row>35</xdr:row>
      <xdr:rowOff>106375</xdr:rowOff>
    </xdr:to>
    <xdr:sp macro="" textlink="">
      <xdr:nvSpPr>
        <xdr:cNvPr id="547" name="円/楕円 546"/>
        <xdr:cNvSpPr/>
      </xdr:nvSpPr>
      <xdr:spPr>
        <a:xfrm>
          <a:off x="145415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122902</xdr:rowOff>
    </xdr:from>
    <xdr:ext cx="534377" cy="259045"/>
    <xdr:sp macro="" textlink="">
      <xdr:nvSpPr>
        <xdr:cNvPr id="548" name="テキスト ボックス 547"/>
        <xdr:cNvSpPr txBox="1"/>
      </xdr:nvSpPr>
      <xdr:spPr>
        <a:xfrm>
          <a:off x="14325111" y="578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14834</xdr:rowOff>
    </xdr:from>
    <xdr:to>
      <xdr:col>20</xdr:col>
      <xdr:colOff>9525</xdr:colOff>
      <xdr:row>36</xdr:row>
      <xdr:rowOff>116434</xdr:rowOff>
    </xdr:to>
    <xdr:sp macro="" textlink="">
      <xdr:nvSpPr>
        <xdr:cNvPr id="549" name="円/楕円 548"/>
        <xdr:cNvSpPr/>
      </xdr:nvSpPr>
      <xdr:spPr>
        <a:xfrm>
          <a:off x="13652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107561</xdr:rowOff>
    </xdr:from>
    <xdr:ext cx="534377" cy="259045"/>
    <xdr:sp macro="" textlink="">
      <xdr:nvSpPr>
        <xdr:cNvPr id="550" name="テキスト ボックス 549"/>
        <xdr:cNvSpPr txBox="1"/>
      </xdr:nvSpPr>
      <xdr:spPr>
        <a:xfrm>
          <a:off x="13436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44857</xdr:rowOff>
    </xdr:from>
    <xdr:to>
      <xdr:col>18</xdr:col>
      <xdr:colOff>492125</xdr:colOff>
      <xdr:row>36</xdr:row>
      <xdr:rowOff>146457</xdr:rowOff>
    </xdr:to>
    <xdr:sp macro="" textlink="">
      <xdr:nvSpPr>
        <xdr:cNvPr id="551" name="円/楕円 550"/>
        <xdr:cNvSpPr/>
      </xdr:nvSpPr>
      <xdr:spPr>
        <a:xfrm>
          <a:off x="12763500" y="62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137584</xdr:rowOff>
    </xdr:from>
    <xdr:ext cx="534377" cy="259045"/>
    <xdr:sp macro="" textlink="">
      <xdr:nvSpPr>
        <xdr:cNvPr id="552" name="テキスト ボックス 551"/>
        <xdr:cNvSpPr txBox="1"/>
      </xdr:nvSpPr>
      <xdr:spPr>
        <a:xfrm>
          <a:off x="12547111" y="63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42806</xdr:rowOff>
    </xdr:from>
    <xdr:to>
      <xdr:col>23</xdr:col>
      <xdr:colOff>517525</xdr:colOff>
      <xdr:row>58</xdr:row>
      <xdr:rowOff>55445</xdr:rowOff>
    </xdr:to>
    <xdr:cxnSp macro="">
      <xdr:nvCxnSpPr>
        <xdr:cNvPr id="584" name="直線コネクタ 583"/>
        <xdr:cNvCxnSpPr/>
      </xdr:nvCxnSpPr>
      <xdr:spPr>
        <a:xfrm flipV="1">
          <a:off x="15481300" y="9986906"/>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38626</xdr:rowOff>
    </xdr:from>
    <xdr:to>
      <xdr:col>22</xdr:col>
      <xdr:colOff>365125</xdr:colOff>
      <xdr:row>58</xdr:row>
      <xdr:rowOff>55445</xdr:rowOff>
    </xdr:to>
    <xdr:cxnSp macro="">
      <xdr:nvCxnSpPr>
        <xdr:cNvPr id="587" name="直線コネクタ 586"/>
        <xdr:cNvCxnSpPr/>
      </xdr:nvCxnSpPr>
      <xdr:spPr>
        <a:xfrm>
          <a:off x="14592300" y="998272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38626</xdr:rowOff>
    </xdr:from>
    <xdr:to>
      <xdr:col>21</xdr:col>
      <xdr:colOff>161925</xdr:colOff>
      <xdr:row>58</xdr:row>
      <xdr:rowOff>100054</xdr:rowOff>
    </xdr:to>
    <xdr:cxnSp macro="">
      <xdr:nvCxnSpPr>
        <xdr:cNvPr id="590" name="直線コネクタ 589"/>
        <xdr:cNvCxnSpPr/>
      </xdr:nvCxnSpPr>
      <xdr:spPr>
        <a:xfrm flipV="1">
          <a:off x="13703300" y="9982726"/>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86175</xdr:rowOff>
    </xdr:from>
    <xdr:to>
      <xdr:col>19</xdr:col>
      <xdr:colOff>644525</xdr:colOff>
      <xdr:row>58</xdr:row>
      <xdr:rowOff>100054</xdr:rowOff>
    </xdr:to>
    <xdr:cxnSp macro="">
      <xdr:nvCxnSpPr>
        <xdr:cNvPr id="593" name="直線コネクタ 592"/>
        <xdr:cNvCxnSpPr/>
      </xdr:nvCxnSpPr>
      <xdr:spPr>
        <a:xfrm>
          <a:off x="12814300" y="10030275"/>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163456</xdr:rowOff>
    </xdr:from>
    <xdr:to>
      <xdr:col>23</xdr:col>
      <xdr:colOff>568325</xdr:colOff>
      <xdr:row>58</xdr:row>
      <xdr:rowOff>93606</xdr:rowOff>
    </xdr:to>
    <xdr:sp macro="" textlink="">
      <xdr:nvSpPr>
        <xdr:cNvPr id="603" name="円/楕円 602"/>
        <xdr:cNvSpPr/>
      </xdr:nvSpPr>
      <xdr:spPr>
        <a:xfrm>
          <a:off x="16268700" y="99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78383</xdr:rowOff>
    </xdr:from>
    <xdr:ext cx="534377" cy="259045"/>
    <xdr:sp macro="" textlink="">
      <xdr:nvSpPr>
        <xdr:cNvPr id="604" name="教育費該当値テキスト"/>
        <xdr:cNvSpPr txBox="1"/>
      </xdr:nvSpPr>
      <xdr:spPr>
        <a:xfrm>
          <a:off x="16370300" y="98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4645</xdr:rowOff>
    </xdr:from>
    <xdr:to>
      <xdr:col>22</xdr:col>
      <xdr:colOff>415925</xdr:colOff>
      <xdr:row>58</xdr:row>
      <xdr:rowOff>106245</xdr:rowOff>
    </xdr:to>
    <xdr:sp macro="" textlink="">
      <xdr:nvSpPr>
        <xdr:cNvPr id="605" name="円/楕円 604"/>
        <xdr:cNvSpPr/>
      </xdr:nvSpPr>
      <xdr:spPr>
        <a:xfrm>
          <a:off x="15430500" y="99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97372</xdr:rowOff>
    </xdr:from>
    <xdr:ext cx="534377" cy="259045"/>
    <xdr:sp macro="" textlink="">
      <xdr:nvSpPr>
        <xdr:cNvPr id="606" name="テキスト ボックス 605"/>
        <xdr:cNvSpPr txBox="1"/>
      </xdr:nvSpPr>
      <xdr:spPr>
        <a:xfrm>
          <a:off x="15214111" y="100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159276</xdr:rowOff>
    </xdr:from>
    <xdr:to>
      <xdr:col>21</xdr:col>
      <xdr:colOff>212725</xdr:colOff>
      <xdr:row>58</xdr:row>
      <xdr:rowOff>89426</xdr:rowOff>
    </xdr:to>
    <xdr:sp macro="" textlink="">
      <xdr:nvSpPr>
        <xdr:cNvPr id="607" name="円/楕円 606"/>
        <xdr:cNvSpPr/>
      </xdr:nvSpPr>
      <xdr:spPr>
        <a:xfrm>
          <a:off x="14541500" y="99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80553</xdr:rowOff>
    </xdr:from>
    <xdr:ext cx="534377" cy="259045"/>
    <xdr:sp macro="" textlink="">
      <xdr:nvSpPr>
        <xdr:cNvPr id="608" name="テキスト ボックス 607"/>
        <xdr:cNvSpPr txBox="1"/>
      </xdr:nvSpPr>
      <xdr:spPr>
        <a:xfrm>
          <a:off x="14325111" y="100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49254</xdr:rowOff>
    </xdr:from>
    <xdr:to>
      <xdr:col>20</xdr:col>
      <xdr:colOff>9525</xdr:colOff>
      <xdr:row>58</xdr:row>
      <xdr:rowOff>150854</xdr:rowOff>
    </xdr:to>
    <xdr:sp macro="" textlink="">
      <xdr:nvSpPr>
        <xdr:cNvPr id="609" name="円/楕円 608"/>
        <xdr:cNvSpPr/>
      </xdr:nvSpPr>
      <xdr:spPr>
        <a:xfrm>
          <a:off x="13652500" y="99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141981</xdr:rowOff>
    </xdr:from>
    <xdr:ext cx="534377" cy="259045"/>
    <xdr:sp macro="" textlink="">
      <xdr:nvSpPr>
        <xdr:cNvPr id="610" name="テキスト ボックス 609"/>
        <xdr:cNvSpPr txBox="1"/>
      </xdr:nvSpPr>
      <xdr:spPr>
        <a:xfrm>
          <a:off x="13436111" y="1008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35375</xdr:rowOff>
    </xdr:from>
    <xdr:to>
      <xdr:col>18</xdr:col>
      <xdr:colOff>492125</xdr:colOff>
      <xdr:row>58</xdr:row>
      <xdr:rowOff>136975</xdr:rowOff>
    </xdr:to>
    <xdr:sp macro="" textlink="">
      <xdr:nvSpPr>
        <xdr:cNvPr id="611" name="円/楕円 610"/>
        <xdr:cNvSpPr/>
      </xdr:nvSpPr>
      <xdr:spPr>
        <a:xfrm>
          <a:off x="12763500" y="99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128102</xdr:rowOff>
    </xdr:from>
    <xdr:ext cx="534377" cy="259045"/>
    <xdr:sp macro="" textlink="">
      <xdr:nvSpPr>
        <xdr:cNvPr id="612" name="テキスト ボックス 611"/>
        <xdr:cNvSpPr txBox="1"/>
      </xdr:nvSpPr>
      <xdr:spPr>
        <a:xfrm>
          <a:off x="12547111" y="100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41135</xdr:rowOff>
    </xdr:from>
    <xdr:to>
      <xdr:col>23</xdr:col>
      <xdr:colOff>517525</xdr:colOff>
      <xdr:row>79</xdr:row>
      <xdr:rowOff>43535</xdr:rowOff>
    </xdr:to>
    <xdr:cxnSp macro="">
      <xdr:nvCxnSpPr>
        <xdr:cNvPr id="641" name="直線コネクタ 640"/>
        <xdr:cNvCxnSpPr/>
      </xdr:nvCxnSpPr>
      <xdr:spPr>
        <a:xfrm>
          <a:off x="15481300" y="13585685"/>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3226</xdr:rowOff>
    </xdr:from>
    <xdr:to>
      <xdr:col>22</xdr:col>
      <xdr:colOff>365125</xdr:colOff>
      <xdr:row>79</xdr:row>
      <xdr:rowOff>41135</xdr:rowOff>
    </xdr:to>
    <xdr:cxnSp macro="">
      <xdr:nvCxnSpPr>
        <xdr:cNvPr id="644" name="直線コネクタ 643"/>
        <xdr:cNvCxnSpPr/>
      </xdr:nvCxnSpPr>
      <xdr:spPr>
        <a:xfrm>
          <a:off x="14592300" y="13547776"/>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3226</xdr:rowOff>
    </xdr:from>
    <xdr:to>
      <xdr:col>21</xdr:col>
      <xdr:colOff>161925</xdr:colOff>
      <xdr:row>79</xdr:row>
      <xdr:rowOff>28487</xdr:rowOff>
    </xdr:to>
    <xdr:cxnSp macro="">
      <xdr:nvCxnSpPr>
        <xdr:cNvPr id="647" name="直線コネクタ 646"/>
        <xdr:cNvCxnSpPr/>
      </xdr:nvCxnSpPr>
      <xdr:spPr>
        <a:xfrm flipV="1">
          <a:off x="13703300" y="13547776"/>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48544</xdr:rowOff>
    </xdr:from>
    <xdr:ext cx="378565" cy="259045"/>
    <xdr:sp macro="" textlink="">
      <xdr:nvSpPr>
        <xdr:cNvPr id="649" name="テキスト ボックス 648"/>
        <xdr:cNvSpPr txBox="1"/>
      </xdr:nvSpPr>
      <xdr:spPr>
        <a:xfrm>
          <a:off x="14403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28487</xdr:rowOff>
    </xdr:from>
    <xdr:to>
      <xdr:col>19</xdr:col>
      <xdr:colOff>644525</xdr:colOff>
      <xdr:row>79</xdr:row>
      <xdr:rowOff>37706</xdr:rowOff>
    </xdr:to>
    <xdr:cxnSp macro="">
      <xdr:nvCxnSpPr>
        <xdr:cNvPr id="650" name="直線コネクタ 649"/>
        <xdr:cNvCxnSpPr/>
      </xdr:nvCxnSpPr>
      <xdr:spPr>
        <a:xfrm flipV="1">
          <a:off x="12814300" y="13573037"/>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164185</xdr:rowOff>
    </xdr:from>
    <xdr:to>
      <xdr:col>23</xdr:col>
      <xdr:colOff>568325</xdr:colOff>
      <xdr:row>79</xdr:row>
      <xdr:rowOff>94335</xdr:rowOff>
    </xdr:to>
    <xdr:sp macro="" textlink="">
      <xdr:nvSpPr>
        <xdr:cNvPr id="660" name="円/楕円 659"/>
        <xdr:cNvSpPr/>
      </xdr:nvSpPr>
      <xdr:spPr>
        <a:xfrm>
          <a:off x="162687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13932" cy="259045"/>
    <xdr:sp macro="" textlink="">
      <xdr:nvSpPr>
        <xdr:cNvPr id="661" name="災害復旧費該当値テキスト"/>
        <xdr:cNvSpPr txBox="1"/>
      </xdr:nvSpPr>
      <xdr:spPr>
        <a:xfrm>
          <a:off x="16370300" y="13477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161785</xdr:rowOff>
    </xdr:from>
    <xdr:to>
      <xdr:col>22</xdr:col>
      <xdr:colOff>415925</xdr:colOff>
      <xdr:row>79</xdr:row>
      <xdr:rowOff>91935</xdr:rowOff>
    </xdr:to>
    <xdr:sp macro="" textlink="">
      <xdr:nvSpPr>
        <xdr:cNvPr id="662" name="円/楕円 661"/>
        <xdr:cNvSpPr/>
      </xdr:nvSpPr>
      <xdr:spPr>
        <a:xfrm>
          <a:off x="15430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83062</xdr:rowOff>
    </xdr:from>
    <xdr:ext cx="313932" cy="259045"/>
    <xdr:sp macro="" textlink="">
      <xdr:nvSpPr>
        <xdr:cNvPr id="663" name="テキスト ボックス 662"/>
        <xdr:cNvSpPr txBox="1"/>
      </xdr:nvSpPr>
      <xdr:spPr>
        <a:xfrm>
          <a:off x="15324333" y="13627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123876</xdr:rowOff>
    </xdr:from>
    <xdr:to>
      <xdr:col>21</xdr:col>
      <xdr:colOff>212725</xdr:colOff>
      <xdr:row>79</xdr:row>
      <xdr:rowOff>54026</xdr:rowOff>
    </xdr:to>
    <xdr:sp macro="" textlink="">
      <xdr:nvSpPr>
        <xdr:cNvPr id="664" name="円/楕円 663"/>
        <xdr:cNvSpPr/>
      </xdr:nvSpPr>
      <xdr:spPr>
        <a:xfrm>
          <a:off x="14541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70553</xdr:rowOff>
    </xdr:from>
    <xdr:ext cx="469744" cy="259045"/>
    <xdr:sp macro="" textlink="">
      <xdr:nvSpPr>
        <xdr:cNvPr id="665" name="テキスト ボックス 664"/>
        <xdr:cNvSpPr txBox="1"/>
      </xdr:nvSpPr>
      <xdr:spPr>
        <a:xfrm>
          <a:off x="14357427" y="132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149137</xdr:rowOff>
    </xdr:from>
    <xdr:to>
      <xdr:col>20</xdr:col>
      <xdr:colOff>9525</xdr:colOff>
      <xdr:row>79</xdr:row>
      <xdr:rowOff>79287</xdr:rowOff>
    </xdr:to>
    <xdr:sp macro="" textlink="">
      <xdr:nvSpPr>
        <xdr:cNvPr id="666" name="円/楕円 665"/>
        <xdr:cNvSpPr/>
      </xdr:nvSpPr>
      <xdr:spPr>
        <a:xfrm>
          <a:off x="13652500" y="135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70414</xdr:rowOff>
    </xdr:from>
    <xdr:ext cx="378565" cy="259045"/>
    <xdr:sp macro="" textlink="">
      <xdr:nvSpPr>
        <xdr:cNvPr id="667" name="テキスト ボックス 666"/>
        <xdr:cNvSpPr txBox="1"/>
      </xdr:nvSpPr>
      <xdr:spPr>
        <a:xfrm>
          <a:off x="13514017" y="1361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158356</xdr:rowOff>
    </xdr:from>
    <xdr:to>
      <xdr:col>18</xdr:col>
      <xdr:colOff>492125</xdr:colOff>
      <xdr:row>79</xdr:row>
      <xdr:rowOff>88506</xdr:rowOff>
    </xdr:to>
    <xdr:sp macro="" textlink="">
      <xdr:nvSpPr>
        <xdr:cNvPr id="668" name="円/楕円 667"/>
        <xdr:cNvSpPr/>
      </xdr:nvSpPr>
      <xdr:spPr>
        <a:xfrm>
          <a:off x="12763500" y="13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79633</xdr:rowOff>
    </xdr:from>
    <xdr:ext cx="378565" cy="259045"/>
    <xdr:sp macro="" textlink="">
      <xdr:nvSpPr>
        <xdr:cNvPr id="669" name="テキスト ボックス 668"/>
        <xdr:cNvSpPr txBox="1"/>
      </xdr:nvSpPr>
      <xdr:spPr>
        <a:xfrm>
          <a:off x="12625017" y="1362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115033</xdr:rowOff>
    </xdr:from>
    <xdr:to>
      <xdr:col>23</xdr:col>
      <xdr:colOff>517525</xdr:colOff>
      <xdr:row>95</xdr:row>
      <xdr:rowOff>153394</xdr:rowOff>
    </xdr:to>
    <xdr:cxnSp macro="">
      <xdr:nvCxnSpPr>
        <xdr:cNvPr id="697" name="直線コネクタ 696"/>
        <xdr:cNvCxnSpPr/>
      </xdr:nvCxnSpPr>
      <xdr:spPr>
        <a:xfrm flipV="1">
          <a:off x="15481300" y="16402783"/>
          <a:ext cx="838200" cy="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153394</xdr:rowOff>
    </xdr:from>
    <xdr:to>
      <xdr:col>22</xdr:col>
      <xdr:colOff>365125</xdr:colOff>
      <xdr:row>96</xdr:row>
      <xdr:rowOff>19320</xdr:rowOff>
    </xdr:to>
    <xdr:cxnSp macro="">
      <xdr:nvCxnSpPr>
        <xdr:cNvPr id="700" name="直線コネクタ 699"/>
        <xdr:cNvCxnSpPr/>
      </xdr:nvCxnSpPr>
      <xdr:spPr>
        <a:xfrm flipV="1">
          <a:off x="14592300" y="16441144"/>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4780</xdr:rowOff>
    </xdr:from>
    <xdr:to>
      <xdr:col>21</xdr:col>
      <xdr:colOff>161925</xdr:colOff>
      <xdr:row>96</xdr:row>
      <xdr:rowOff>19320</xdr:rowOff>
    </xdr:to>
    <xdr:cxnSp macro="">
      <xdr:nvCxnSpPr>
        <xdr:cNvPr id="703" name="直線コネクタ 702"/>
        <xdr:cNvCxnSpPr/>
      </xdr:nvCxnSpPr>
      <xdr:spPr>
        <a:xfrm>
          <a:off x="13703300" y="16463980"/>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160548</xdr:rowOff>
    </xdr:from>
    <xdr:to>
      <xdr:col>19</xdr:col>
      <xdr:colOff>644525</xdr:colOff>
      <xdr:row>96</xdr:row>
      <xdr:rowOff>4780</xdr:rowOff>
    </xdr:to>
    <xdr:cxnSp macro="">
      <xdr:nvCxnSpPr>
        <xdr:cNvPr id="706" name="直線コネクタ 705"/>
        <xdr:cNvCxnSpPr/>
      </xdr:nvCxnSpPr>
      <xdr:spPr>
        <a:xfrm>
          <a:off x="12814300" y="1644829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64233</xdr:rowOff>
    </xdr:from>
    <xdr:to>
      <xdr:col>23</xdr:col>
      <xdr:colOff>568325</xdr:colOff>
      <xdr:row>95</xdr:row>
      <xdr:rowOff>165833</xdr:rowOff>
    </xdr:to>
    <xdr:sp macro="" textlink="">
      <xdr:nvSpPr>
        <xdr:cNvPr id="716" name="円/楕円 715"/>
        <xdr:cNvSpPr/>
      </xdr:nvSpPr>
      <xdr:spPr>
        <a:xfrm>
          <a:off x="16268700" y="163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87110</xdr:rowOff>
    </xdr:from>
    <xdr:ext cx="534377" cy="259045"/>
    <xdr:sp macro="" textlink="">
      <xdr:nvSpPr>
        <xdr:cNvPr id="717" name="公債費該当値テキスト"/>
        <xdr:cNvSpPr txBox="1"/>
      </xdr:nvSpPr>
      <xdr:spPr>
        <a:xfrm>
          <a:off x="16370300" y="162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102594</xdr:rowOff>
    </xdr:from>
    <xdr:to>
      <xdr:col>22</xdr:col>
      <xdr:colOff>415925</xdr:colOff>
      <xdr:row>96</xdr:row>
      <xdr:rowOff>32744</xdr:rowOff>
    </xdr:to>
    <xdr:sp macro="" textlink="">
      <xdr:nvSpPr>
        <xdr:cNvPr id="718" name="円/楕円 717"/>
        <xdr:cNvSpPr/>
      </xdr:nvSpPr>
      <xdr:spPr>
        <a:xfrm>
          <a:off x="15430500" y="163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49271</xdr:rowOff>
    </xdr:from>
    <xdr:ext cx="534377" cy="259045"/>
    <xdr:sp macro="" textlink="">
      <xdr:nvSpPr>
        <xdr:cNvPr id="719" name="テキスト ボックス 718"/>
        <xdr:cNvSpPr txBox="1"/>
      </xdr:nvSpPr>
      <xdr:spPr>
        <a:xfrm>
          <a:off x="15214111" y="161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139970</xdr:rowOff>
    </xdr:from>
    <xdr:to>
      <xdr:col>21</xdr:col>
      <xdr:colOff>212725</xdr:colOff>
      <xdr:row>96</xdr:row>
      <xdr:rowOff>70120</xdr:rowOff>
    </xdr:to>
    <xdr:sp macro="" textlink="">
      <xdr:nvSpPr>
        <xdr:cNvPr id="720" name="円/楕円 719"/>
        <xdr:cNvSpPr/>
      </xdr:nvSpPr>
      <xdr:spPr>
        <a:xfrm>
          <a:off x="14541500" y="164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61247</xdr:rowOff>
    </xdr:from>
    <xdr:ext cx="534377" cy="259045"/>
    <xdr:sp macro="" textlink="">
      <xdr:nvSpPr>
        <xdr:cNvPr id="721" name="テキスト ボックス 720"/>
        <xdr:cNvSpPr txBox="1"/>
      </xdr:nvSpPr>
      <xdr:spPr>
        <a:xfrm>
          <a:off x="14325111" y="165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125430</xdr:rowOff>
    </xdr:from>
    <xdr:to>
      <xdr:col>20</xdr:col>
      <xdr:colOff>9525</xdr:colOff>
      <xdr:row>96</xdr:row>
      <xdr:rowOff>55580</xdr:rowOff>
    </xdr:to>
    <xdr:sp macro="" textlink="">
      <xdr:nvSpPr>
        <xdr:cNvPr id="722" name="円/楕円 721"/>
        <xdr:cNvSpPr/>
      </xdr:nvSpPr>
      <xdr:spPr>
        <a:xfrm>
          <a:off x="13652500" y="164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46707</xdr:rowOff>
    </xdr:from>
    <xdr:ext cx="534377" cy="259045"/>
    <xdr:sp macro="" textlink="">
      <xdr:nvSpPr>
        <xdr:cNvPr id="723" name="テキスト ボックス 722"/>
        <xdr:cNvSpPr txBox="1"/>
      </xdr:nvSpPr>
      <xdr:spPr>
        <a:xfrm>
          <a:off x="13436111" y="1650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109748</xdr:rowOff>
    </xdr:from>
    <xdr:to>
      <xdr:col>18</xdr:col>
      <xdr:colOff>492125</xdr:colOff>
      <xdr:row>96</xdr:row>
      <xdr:rowOff>39898</xdr:rowOff>
    </xdr:to>
    <xdr:sp macro="" textlink="">
      <xdr:nvSpPr>
        <xdr:cNvPr id="724" name="円/楕円 723"/>
        <xdr:cNvSpPr/>
      </xdr:nvSpPr>
      <xdr:spPr>
        <a:xfrm>
          <a:off x="12763500" y="1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31025</xdr:rowOff>
    </xdr:from>
    <xdr:ext cx="534377" cy="259045"/>
    <xdr:sp macro="" textlink="">
      <xdr:nvSpPr>
        <xdr:cNvPr id="725" name="テキスト ボックス 724"/>
        <xdr:cNvSpPr txBox="1"/>
      </xdr:nvSpPr>
      <xdr:spPr>
        <a:xfrm>
          <a:off x="12547111" y="1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総務費については住民一人当たり３５，１７１円と前年より増加しているが、これは国体開催に伴う交付金や経費の増によるものである。</a:t>
          </a:r>
          <a:endParaRPr kumimoji="1" lang="en-US" altLang="ja-JP" sz="1300">
            <a:latin typeface="ＭＳ Ｐゴシック"/>
          </a:endParaRPr>
        </a:p>
        <a:p>
          <a:r>
            <a:rPr kumimoji="1" lang="ja-JP" altLang="en-US" sz="1300">
              <a:latin typeface="ＭＳ Ｐゴシック"/>
            </a:rPr>
            <a:t>　民生費は住民一人当たり１７１，０２０円と前年より増加しているが、これは国保、介護、後期高齢の各特別会計への繰出金、生活保護非で前年度に歳入超過となっていた国庫支出金の返還や生活保護扶助費などが増加したためである。</a:t>
          </a:r>
          <a:endParaRPr kumimoji="1" lang="en-US" altLang="ja-JP" sz="1300">
            <a:latin typeface="ＭＳ Ｐゴシック"/>
          </a:endParaRPr>
        </a:p>
        <a:p>
          <a:r>
            <a:rPr kumimoji="1" lang="ja-JP" altLang="en-US" sz="1300">
              <a:latin typeface="ＭＳ Ｐゴシック"/>
            </a:rPr>
            <a:t>　衛生費については住民一人当たり３７，７６６円と前年より減額となっており、要因としては、青岸エネルギーセンターの基幹改良工事の完了、消防費の消防指令システム構築事業が完了したことによる減である。</a:t>
          </a:r>
        </a:p>
        <a:p>
          <a:r>
            <a:rPr kumimoji="1" lang="ja-JP" altLang="en-US" sz="1300">
              <a:latin typeface="ＭＳ Ｐゴシック"/>
            </a:rPr>
            <a:t>　議会費は住民一人当たり２，４１０円と前年よりも増となっており、これは市議会議員報酬が支給対象人数の増加によるものである。労働費は５６１円と前年より減となっており、勤労者総合センターの空調設備工事が完了したことなどによる。</a:t>
          </a:r>
          <a:endParaRPr kumimoji="1" lang="en-US" altLang="ja-JP" sz="1300">
            <a:latin typeface="ＭＳ Ｐゴシック"/>
          </a:endParaRPr>
        </a:p>
        <a:p>
          <a:r>
            <a:rPr kumimoji="1" lang="ja-JP" altLang="en-US" sz="1300">
              <a:latin typeface="ＭＳ Ｐゴシック"/>
            </a:rPr>
            <a:t>　商工費は住民一人当たり８，６０３円と前年よりも増となっているが、これはプレミアム商品券発行に関する経費が増によるものである。土木費は住民一人当たり</a:t>
          </a:r>
          <a:r>
            <a:rPr kumimoji="1" lang="en-US" altLang="ja-JP" sz="1300">
              <a:latin typeface="ＭＳ Ｐゴシック"/>
            </a:rPr>
            <a:t>52,646</a:t>
          </a:r>
          <a:r>
            <a:rPr kumimoji="1" lang="ja-JP" altLang="en-US" sz="1300">
              <a:latin typeface="ＭＳ Ｐゴシック"/>
            </a:rPr>
            <a:t>円であり、街路事業及び街路用地先行取得事業費が減少したことなどにより、前年より減となっている。</a:t>
          </a:r>
          <a:endParaRPr kumimoji="1" lang="en-US" altLang="ja-JP" sz="1300">
            <a:latin typeface="ＭＳ Ｐゴシック"/>
          </a:endParaRPr>
        </a:p>
        <a:p>
          <a:r>
            <a:rPr kumimoji="1" lang="ja-JP" altLang="en-US" sz="1300">
              <a:latin typeface="ＭＳ Ｐゴシック"/>
            </a:rPr>
            <a:t>　消防費は住民一人当たり１１，４２２円であり、消防指令システム構築事業の完成により前年よりも減となっている。教育費は住民一人当たり２６，９６７円であり、小中一貫校建設事業、小中学校吊天井撤去工事等のため前年よりも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実質収支</a:t>
          </a:r>
          <a:r>
            <a:rPr lang="ja-JP" altLang="en-US" sz="1100" b="0" i="0" baseline="0">
              <a:solidFill>
                <a:schemeClr val="tx1"/>
              </a:solidFill>
              <a:effectLst/>
              <a:latin typeface="+mn-lt"/>
              <a:ea typeface="+mn-ea"/>
              <a:cs typeface="+mn-cs"/>
            </a:rPr>
            <a:t>額</a:t>
          </a:r>
          <a:r>
            <a:rPr lang="ja-JP" altLang="ja-JP" sz="1100" b="0" i="0" baseline="0">
              <a:solidFill>
                <a:schemeClr val="tx1"/>
              </a:solidFill>
              <a:effectLst/>
              <a:latin typeface="+mn-lt"/>
              <a:ea typeface="+mn-ea"/>
              <a:cs typeface="+mn-cs"/>
            </a:rPr>
            <a:t>については、平成２</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年度は</a:t>
          </a:r>
          <a:r>
            <a:rPr lang="ja-JP" altLang="en-US" sz="1100" b="0" i="0" baseline="0">
              <a:solidFill>
                <a:schemeClr val="tx1"/>
              </a:solidFill>
              <a:effectLst/>
              <a:latin typeface="+mn-lt"/>
              <a:ea typeface="+mn-ea"/>
              <a:cs typeface="+mn-cs"/>
            </a:rPr>
            <a:t>歳出において、</a:t>
          </a:r>
          <a:r>
            <a:rPr lang="ja-JP" altLang="ja-JP" sz="1100" b="0" i="0" baseline="0">
              <a:solidFill>
                <a:schemeClr val="dk1"/>
              </a:solidFill>
              <a:effectLst/>
              <a:latin typeface="+mn-lt"/>
              <a:ea typeface="+mn-ea"/>
              <a:cs typeface="+mn-cs"/>
            </a:rPr>
            <a:t>人事院勧告による人件費の増、国体運営にかかる補助費</a:t>
          </a:r>
          <a:r>
            <a:rPr lang="ja-JP" altLang="en-US" sz="1100" b="0" i="0" baseline="0">
              <a:solidFill>
                <a:schemeClr val="dk1"/>
              </a:solidFill>
              <a:effectLst/>
              <a:latin typeface="+mn-lt"/>
              <a:ea typeface="+mn-ea"/>
              <a:cs typeface="+mn-cs"/>
            </a:rPr>
            <a:t>の増があったものの、</a:t>
          </a:r>
          <a:r>
            <a:rPr lang="ja-JP" altLang="ja-JP" sz="1100" b="0" i="0" baseline="0">
              <a:solidFill>
                <a:schemeClr val="tx1"/>
              </a:solidFill>
              <a:effectLst/>
              <a:latin typeface="+mn-lt"/>
              <a:ea typeface="+mn-ea"/>
              <a:cs typeface="+mn-cs"/>
            </a:rPr>
            <a:t>歳入において地方消費税交付金</a:t>
          </a:r>
          <a:r>
            <a:rPr lang="ja-JP" altLang="en-US" sz="1100" b="0" i="0" baseline="0">
              <a:solidFill>
                <a:schemeClr val="tx1"/>
              </a:solidFill>
              <a:effectLst/>
              <a:latin typeface="+mn-lt"/>
              <a:ea typeface="+mn-ea"/>
              <a:cs typeface="+mn-cs"/>
            </a:rPr>
            <a:t>の約２７．１</a:t>
          </a:r>
          <a:r>
            <a:rPr lang="ja-JP" altLang="ja-JP" sz="1100" b="0" i="0" baseline="0">
              <a:solidFill>
                <a:schemeClr val="tx1"/>
              </a:solidFill>
              <a:effectLst/>
              <a:latin typeface="+mn-lt"/>
              <a:ea typeface="+mn-ea"/>
              <a:cs typeface="+mn-cs"/>
            </a:rPr>
            <a:t>億円の増や配当割交付金の増など</a:t>
          </a:r>
          <a:r>
            <a:rPr lang="ja-JP" altLang="en-US" sz="1100" b="0" i="0" baseline="0">
              <a:solidFill>
                <a:schemeClr val="tx1"/>
              </a:solidFill>
              <a:effectLst/>
              <a:latin typeface="+mn-lt"/>
              <a:ea typeface="+mn-ea"/>
              <a:cs typeface="+mn-cs"/>
            </a:rPr>
            <a:t>があったため</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前年より０．１６ポイントの微増となった。</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実質単年度収支については、財政調整基金を特別会計の赤字を解消するために１５億円取り崩したこと</a:t>
          </a:r>
          <a:r>
            <a:rPr lang="ja-JP" altLang="ja-JP" sz="1100" b="0" i="0" baseline="0">
              <a:solidFill>
                <a:schemeClr val="tx1"/>
              </a:solidFill>
              <a:effectLst/>
              <a:latin typeface="+mn-lt"/>
              <a:ea typeface="+mn-ea"/>
              <a:cs typeface="+mn-cs"/>
            </a:rPr>
            <a:t>などにより</a:t>
          </a:r>
          <a:r>
            <a:rPr lang="ja-JP" altLang="en-US" sz="1100" b="0" i="0" baseline="0">
              <a:solidFill>
                <a:schemeClr val="tx1"/>
              </a:solidFill>
              <a:effectLst/>
              <a:latin typeface="+mn-lt"/>
              <a:ea typeface="+mn-ea"/>
              <a:cs typeface="+mn-cs"/>
            </a:rPr>
            <a:t>▲０．８４％</a:t>
          </a:r>
          <a:r>
            <a:rPr lang="ja-JP" altLang="ja-JP" sz="1100" b="0" i="0" baseline="0">
              <a:solidFill>
                <a:schemeClr val="tx1"/>
              </a:solidFill>
              <a:effectLst/>
              <a:latin typeface="+mn-lt"/>
              <a:ea typeface="+mn-ea"/>
              <a:cs typeface="+mn-cs"/>
            </a:rPr>
            <a:t>と</a:t>
          </a:r>
          <a:r>
            <a:rPr lang="ja-JP" altLang="en-US" sz="1100" b="0" i="0" baseline="0">
              <a:solidFill>
                <a:schemeClr val="tx1"/>
              </a:solidFill>
              <a:effectLst/>
              <a:latin typeface="+mn-lt"/>
              <a:ea typeface="+mn-ea"/>
              <a:cs typeface="+mn-cs"/>
            </a:rPr>
            <a:t>なっ</a:t>
          </a:r>
          <a:r>
            <a:rPr lang="ja-JP" altLang="ja-JP" sz="1100" b="0" i="0" baseline="0">
              <a:solidFill>
                <a:schemeClr val="tx1"/>
              </a:solidFill>
              <a:effectLst/>
              <a:latin typeface="+mn-lt"/>
              <a:ea typeface="+mn-ea"/>
              <a:cs typeface="+mn-cs"/>
            </a:rPr>
            <a:t>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財政調整基金については平成２６年度までは増加傾向であったが、平成２７年度は０．９６ポイント減少した。</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tx1"/>
              </a:solidFill>
              <a:effectLst/>
              <a:latin typeface="+mn-lt"/>
              <a:ea typeface="+mn-ea"/>
              <a:cs typeface="+mn-cs"/>
            </a:rPr>
            <a:t>連結実質収支は、約６</a:t>
          </a:r>
          <a:r>
            <a:rPr lang="ja-JP" altLang="en-US" sz="1100" b="0" i="0" baseline="0">
              <a:solidFill>
                <a:schemeClr val="tx1"/>
              </a:solidFill>
              <a:effectLst/>
              <a:latin typeface="+mn-lt"/>
              <a:ea typeface="+mn-ea"/>
              <a:cs typeface="+mn-cs"/>
            </a:rPr>
            <a:t>３</a:t>
          </a:r>
          <a:r>
            <a:rPr lang="ja-JP" altLang="ja-JP" sz="1100" b="0" i="0" baseline="0">
              <a:solidFill>
                <a:schemeClr val="tx1"/>
              </a:solidFill>
              <a:effectLst/>
              <a:latin typeface="+mn-lt"/>
              <a:ea typeface="+mn-ea"/>
              <a:cs typeface="+mn-cs"/>
            </a:rPr>
            <a:t>億円の黒字で、連結実質赤字比率は生じていない。国民健康保険事業の累積赤字の解消や、下水道事業の２３年度から引き続いての単年度黒字維持など、行財政改革の推進や一般会計からの支援等により、特別会計が抱える累積赤字額は２５年度から約</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億円減少している。しかし、平成２</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年度末現在における特別会計全体の累積赤字額は依然として、約</a:t>
          </a:r>
          <a:r>
            <a:rPr lang="ja-JP" altLang="en-US" sz="1100" b="0" i="0" baseline="0">
              <a:solidFill>
                <a:schemeClr val="tx1"/>
              </a:solidFill>
              <a:effectLst/>
              <a:latin typeface="+mn-lt"/>
              <a:ea typeface="+mn-ea"/>
              <a:cs typeface="+mn-cs"/>
            </a:rPr>
            <a:t>１１４．３</a:t>
          </a:r>
          <a:r>
            <a:rPr lang="ja-JP" altLang="ja-JP" sz="1100" b="0" i="0" baseline="0">
              <a:solidFill>
                <a:schemeClr val="tx1"/>
              </a:solidFill>
              <a:effectLst/>
              <a:latin typeface="+mn-lt"/>
              <a:ea typeface="+mn-ea"/>
              <a:cs typeface="+mn-cs"/>
            </a:rPr>
            <a:t>億円あり、引き続き予断をゆるさない厳しい状況が続くことが予想される。土地造成事業は、土地の販売促進に努めたものの、負債額が売却による収入見込額を大幅に上回るいわゆる債務超過の状態にあり、今後とも一般会計からの支援が不可欠な状況となっ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148432957</v>
      </c>
      <c r="BO4" s="379"/>
      <c r="BP4" s="379"/>
      <c r="BQ4" s="379"/>
      <c r="BR4" s="379"/>
      <c r="BS4" s="379"/>
      <c r="BT4" s="379"/>
      <c r="BU4" s="380"/>
      <c r="BV4" s="378">
        <v>145943095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0.7</v>
      </c>
      <c r="CU4" s="385"/>
      <c r="CV4" s="385"/>
      <c r="CW4" s="385"/>
      <c r="CX4" s="385"/>
      <c r="CY4" s="385"/>
      <c r="CZ4" s="385"/>
      <c r="DA4" s="386"/>
      <c r="DB4" s="384">
        <v>0.6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147394019</v>
      </c>
      <c r="BO5" s="416"/>
      <c r="BP5" s="416"/>
      <c r="BQ5" s="416"/>
      <c r="BR5" s="416"/>
      <c r="BS5" s="416"/>
      <c r="BT5" s="416"/>
      <c r="BU5" s="417"/>
      <c r="BV5" s="415">
        <v>145049782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98.6</v>
      </c>
      <c r="CU5" s="413"/>
      <c r="CV5" s="413"/>
      <c r="CW5" s="413"/>
      <c r="CX5" s="413"/>
      <c r="CY5" s="413"/>
      <c r="CZ5" s="413"/>
      <c r="DA5" s="414"/>
      <c r="DB5" s="412">
        <v>98.5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1038938</v>
      </c>
      <c r="BO6" s="416"/>
      <c r="BP6" s="416"/>
      <c r="BQ6" s="416"/>
      <c r="BR6" s="416"/>
      <c r="BS6" s="416"/>
      <c r="BT6" s="416"/>
      <c r="BU6" s="417"/>
      <c r="BV6" s="415">
        <v>893313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107.4</v>
      </c>
      <c r="CU6" s="453"/>
      <c r="CV6" s="453"/>
      <c r="CW6" s="453"/>
      <c r="CX6" s="453"/>
      <c r="CY6" s="453"/>
      <c r="CZ6" s="453"/>
      <c r="DA6" s="454"/>
      <c r="DB6" s="452">
        <v>108.3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480490</v>
      </c>
      <c r="BO7" s="416"/>
      <c r="BP7" s="416"/>
      <c r="BQ7" s="416"/>
      <c r="BR7" s="416"/>
      <c r="BS7" s="416"/>
      <c r="BT7" s="416"/>
      <c r="BU7" s="417"/>
      <c r="BV7" s="415">
        <v>454185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77915007</v>
      </c>
      <c r="CU7" s="416"/>
      <c r="CV7" s="416"/>
      <c r="CW7" s="416"/>
      <c r="CX7" s="416"/>
      <c r="CY7" s="416"/>
      <c r="CZ7" s="416"/>
      <c r="DA7" s="417"/>
      <c r="DB7" s="415">
        <v>78079880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558448</v>
      </c>
      <c r="BO8" s="416"/>
      <c r="BP8" s="416"/>
      <c r="BQ8" s="416"/>
      <c r="BR8" s="416"/>
      <c r="BS8" s="416"/>
      <c r="BT8" s="416"/>
      <c r="BU8" s="417"/>
      <c r="BV8" s="415">
        <v>439128</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v>
      </c>
      <c r="CU8" s="456"/>
      <c r="CV8" s="456"/>
      <c r="CW8" s="456"/>
      <c r="CX8" s="456"/>
      <c r="CY8" s="456"/>
      <c r="CZ8" s="456"/>
      <c r="DA8" s="457"/>
      <c r="DB8" s="455">
        <v>0.79</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364154</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119320</v>
      </c>
      <c r="BO9" s="416"/>
      <c r="BP9" s="416"/>
      <c r="BQ9" s="416"/>
      <c r="BR9" s="416"/>
      <c r="BS9" s="416"/>
      <c r="BT9" s="416"/>
      <c r="BU9" s="417"/>
      <c r="BV9" s="415">
        <v>-1102473</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17.899999999999999</v>
      </c>
      <c r="CU9" s="413"/>
      <c r="CV9" s="413"/>
      <c r="CW9" s="413"/>
      <c r="CX9" s="413"/>
      <c r="CY9" s="413"/>
      <c r="CZ9" s="413"/>
      <c r="DA9" s="414"/>
      <c r="DB9" s="412">
        <v>17.600000000000001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370364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727189</v>
      </c>
      <c r="BO10" s="416"/>
      <c r="BP10" s="416"/>
      <c r="BQ10" s="416"/>
      <c r="BR10" s="416"/>
      <c r="BS10" s="416"/>
      <c r="BT10" s="416"/>
      <c r="BU10" s="417"/>
      <c r="BV10" s="415">
        <v>1268929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40</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375269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1500000</v>
      </c>
      <c r="BO12" s="416"/>
      <c r="BP12" s="416"/>
      <c r="BQ12" s="416"/>
      <c r="BR12" s="416"/>
      <c r="BS12" s="416"/>
      <c r="BT12" s="416"/>
      <c r="BU12" s="417"/>
      <c r="BV12" s="415">
        <v>1000000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371969</v>
      </c>
      <c r="S13" s="497"/>
      <c r="T13" s="497"/>
      <c r="U13" s="497"/>
      <c r="V13" s="498"/>
      <c r="W13" s="431" t="s">
        <v>121</v>
      </c>
      <c r="X13" s="432"/>
      <c r="Y13" s="432"/>
      <c r="Z13" s="432"/>
      <c r="AA13" s="432"/>
      <c r="AB13" s="422"/>
      <c r="AC13" s="466">
        <v>3201</v>
      </c>
      <c r="AD13" s="467"/>
      <c r="AE13" s="467"/>
      <c r="AF13" s="467"/>
      <c r="AG13" s="506"/>
      <c r="AH13" s="466">
        <v>4015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-653451</v>
      </c>
      <c r="BO13" s="416"/>
      <c r="BP13" s="416"/>
      <c r="BQ13" s="416"/>
      <c r="BR13" s="416"/>
      <c r="BS13" s="416"/>
      <c r="BT13" s="416"/>
      <c r="BU13" s="417"/>
      <c r="BV13" s="415">
        <v>-833544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11.4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377208</v>
      </c>
      <c r="S14" s="497"/>
      <c r="T14" s="497"/>
      <c r="U14" s="497"/>
      <c r="V14" s="498"/>
      <c r="W14" s="405"/>
      <c r="X14" s="406"/>
      <c r="Y14" s="406"/>
      <c r="Z14" s="406"/>
      <c r="AA14" s="406"/>
      <c r="AB14" s="395"/>
      <c r="AC14" s="499">
        <v>2.1</v>
      </c>
      <c r="AD14" s="500"/>
      <c r="AE14" s="500"/>
      <c r="AF14" s="500"/>
      <c r="AG14" s="501"/>
      <c r="AH14" s="499">
        <v>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122.2</v>
      </c>
      <c r="CU14" s="511"/>
      <c r="CV14" s="511"/>
      <c r="CW14" s="511"/>
      <c r="CX14" s="511"/>
      <c r="CY14" s="511"/>
      <c r="CZ14" s="511"/>
      <c r="DA14" s="512"/>
      <c r="DB14" s="510">
        <v>124.6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373955</v>
      </c>
      <c r="S15" s="497"/>
      <c r="T15" s="497"/>
      <c r="U15" s="497"/>
      <c r="V15" s="498"/>
      <c r="W15" s="431" t="s">
        <v>128</v>
      </c>
      <c r="X15" s="432"/>
      <c r="Y15" s="432"/>
      <c r="Z15" s="432"/>
      <c r="AA15" s="432"/>
      <c r="AB15" s="422"/>
      <c r="AC15" s="466">
        <v>37197</v>
      </c>
      <c r="AD15" s="467"/>
      <c r="AE15" s="467"/>
      <c r="AF15" s="467"/>
      <c r="AG15" s="506"/>
      <c r="AH15" s="466">
        <v>41028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46623411</v>
      </c>
      <c r="BO15" s="379"/>
      <c r="BP15" s="379"/>
      <c r="BQ15" s="379"/>
      <c r="BR15" s="379"/>
      <c r="BS15" s="379"/>
      <c r="BT15" s="379"/>
      <c r="BU15" s="380"/>
      <c r="BV15" s="378">
        <v>45336399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24.2</v>
      </c>
      <c r="AD16" s="500"/>
      <c r="AE16" s="500"/>
      <c r="AF16" s="500"/>
      <c r="AG16" s="501"/>
      <c r="AH16" s="499">
        <v>24.3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57755876</v>
      </c>
      <c r="BO16" s="416"/>
      <c r="BP16" s="416"/>
      <c r="BQ16" s="416"/>
      <c r="BR16" s="416"/>
      <c r="BS16" s="416"/>
      <c r="BT16" s="416"/>
      <c r="BU16" s="417"/>
      <c r="BV16" s="415">
        <v>57128267</v>
      </c>
      <c r="BW16" s="416"/>
      <c r="BX16" s="416"/>
      <c r="BY16" s="416"/>
      <c r="BZ16" s="416"/>
      <c r="CA16" s="416"/>
      <c r="CB16" s="416"/>
      <c r="CC16" s="417"/>
      <c r="CD16" s="152"/>
      <c r="CE16" s="522" t="s">
        <v>134</v>
      </c>
      <c r="CF16" s="522"/>
      <c r="CG16" s="522"/>
      <c r="CH16" s="522"/>
      <c r="CI16" s="522"/>
      <c r="CJ16" s="522"/>
      <c r="CK16" s="522"/>
      <c r="CL16" s="522"/>
      <c r="CM16" s="522"/>
      <c r="CN16" s="522"/>
      <c r="CO16" s="522"/>
      <c r="CP16" s="522"/>
      <c r="CQ16" s="522"/>
      <c r="CR16" s="522"/>
      <c r="CS16" s="523"/>
      <c r="CT16" s="412">
        <v>12.2</v>
      </c>
      <c r="CU16" s="413"/>
      <c r="CV16" s="413"/>
      <c r="CW16" s="413"/>
      <c r="CX16" s="413"/>
      <c r="CY16" s="413"/>
      <c r="CZ16" s="413"/>
      <c r="DA16" s="414"/>
      <c r="DB16" s="412">
        <v>11.9</v>
      </c>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132</v>
      </c>
      <c r="S17" s="517"/>
      <c r="T17" s="517"/>
      <c r="U17" s="517"/>
      <c r="V17" s="518"/>
      <c r="W17" s="431" t="s">
        <v>136</v>
      </c>
      <c r="X17" s="432"/>
      <c r="Y17" s="432"/>
      <c r="Z17" s="432"/>
      <c r="AA17" s="432"/>
      <c r="AB17" s="422"/>
      <c r="AC17" s="466">
        <v>113037</v>
      </c>
      <c r="AD17" s="467"/>
      <c r="AE17" s="467"/>
      <c r="AF17" s="467"/>
      <c r="AG17" s="506"/>
      <c r="AH17" s="466">
        <v>117835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60147916</v>
      </c>
      <c r="BO17" s="416"/>
      <c r="BP17" s="416"/>
      <c r="BQ17" s="416"/>
      <c r="BR17" s="416"/>
      <c r="BS17" s="416"/>
      <c r="BT17" s="416"/>
      <c r="BU17" s="417"/>
      <c r="BV17" s="415">
        <v>59042219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208.84</v>
      </c>
      <c r="M18" s="528"/>
      <c r="N18" s="528"/>
      <c r="O18" s="528"/>
      <c r="P18" s="528"/>
      <c r="Q18" s="528"/>
      <c r="R18" s="529"/>
      <c r="S18" s="529"/>
      <c r="T18" s="529"/>
      <c r="U18" s="529"/>
      <c r="V18" s="530"/>
      <c r="W18" s="433"/>
      <c r="X18" s="434"/>
      <c r="Y18" s="434"/>
      <c r="Z18" s="434"/>
      <c r="AA18" s="434"/>
      <c r="AB18" s="425"/>
      <c r="AC18" s="531">
        <v>73.7</v>
      </c>
      <c r="AD18" s="532"/>
      <c r="AE18" s="532"/>
      <c r="AF18" s="532"/>
      <c r="AG18" s="533"/>
      <c r="AH18" s="531">
        <v>69.900000000000006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80064811</v>
      </c>
      <c r="BO18" s="416"/>
      <c r="BP18" s="416"/>
      <c r="BQ18" s="416"/>
      <c r="BR18" s="416"/>
      <c r="BS18" s="416"/>
      <c r="BT18" s="416"/>
      <c r="BU18" s="417"/>
      <c r="BV18" s="415">
        <v>79078540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1744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90527684</v>
      </c>
      <c r="BO19" s="416"/>
      <c r="BP19" s="416"/>
      <c r="BQ19" s="416"/>
      <c r="BR19" s="416"/>
      <c r="BS19" s="416"/>
      <c r="BT19" s="416"/>
      <c r="BU19" s="417"/>
      <c r="BV19" s="415">
        <v>88794405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153089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170489931</v>
      </c>
      <c r="BO23" s="416"/>
      <c r="BP23" s="416"/>
      <c r="BQ23" s="416"/>
      <c r="BR23" s="416"/>
      <c r="BS23" s="416"/>
      <c r="BT23" s="416"/>
      <c r="BU23" s="417"/>
      <c r="BV23" s="415">
        <v>166592083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10300</v>
      </c>
      <c r="R24" s="467"/>
      <c r="S24" s="467"/>
      <c r="T24" s="467"/>
      <c r="U24" s="467"/>
      <c r="V24" s="506"/>
      <c r="W24" s="561"/>
      <c r="X24" s="549"/>
      <c r="Y24" s="550"/>
      <c r="Z24" s="465" t="s">
        <v>152</v>
      </c>
      <c r="AA24" s="445"/>
      <c r="AB24" s="445"/>
      <c r="AC24" s="445"/>
      <c r="AD24" s="445"/>
      <c r="AE24" s="445"/>
      <c r="AF24" s="445"/>
      <c r="AG24" s="446"/>
      <c r="AH24" s="466">
        <v>2472</v>
      </c>
      <c r="AI24" s="467"/>
      <c r="AJ24" s="467"/>
      <c r="AK24" s="467"/>
      <c r="AL24" s="506"/>
      <c r="AM24" s="466">
        <v>8011752</v>
      </c>
      <c r="AN24" s="467"/>
      <c r="AO24" s="467"/>
      <c r="AP24" s="467"/>
      <c r="AQ24" s="467"/>
      <c r="AR24" s="506"/>
      <c r="AS24" s="466">
        <v>3241</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124767214</v>
      </c>
      <c r="BO24" s="416"/>
      <c r="BP24" s="416"/>
      <c r="BQ24" s="416"/>
      <c r="BR24" s="416"/>
      <c r="BS24" s="416"/>
      <c r="BT24" s="416"/>
      <c r="BU24" s="417"/>
      <c r="BV24" s="415">
        <v>118280637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2</v>
      </c>
      <c r="M25" s="467"/>
      <c r="N25" s="467"/>
      <c r="O25" s="467"/>
      <c r="P25" s="506"/>
      <c r="Q25" s="466">
        <v>8200</v>
      </c>
      <c r="R25" s="467"/>
      <c r="S25" s="467"/>
      <c r="T25" s="467"/>
      <c r="U25" s="467"/>
      <c r="V25" s="506"/>
      <c r="W25" s="561"/>
      <c r="X25" s="549"/>
      <c r="Y25" s="550"/>
      <c r="Z25" s="465" t="s">
        <v>155</v>
      </c>
      <c r="AA25" s="445"/>
      <c r="AB25" s="445"/>
      <c r="AC25" s="445"/>
      <c r="AD25" s="445"/>
      <c r="AE25" s="445"/>
      <c r="AF25" s="445"/>
      <c r="AG25" s="446"/>
      <c r="AH25" s="466">
        <v>399</v>
      </c>
      <c r="AI25" s="467"/>
      <c r="AJ25" s="467"/>
      <c r="AK25" s="467"/>
      <c r="AL25" s="506"/>
      <c r="AM25" s="466">
        <v>1331862</v>
      </c>
      <c r="AN25" s="467"/>
      <c r="AO25" s="467"/>
      <c r="AP25" s="467"/>
      <c r="AQ25" s="467"/>
      <c r="AR25" s="506"/>
      <c r="AS25" s="466">
        <v>3338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20124468</v>
      </c>
      <c r="BO25" s="379"/>
      <c r="BP25" s="379"/>
      <c r="BQ25" s="379"/>
      <c r="BR25" s="379"/>
      <c r="BS25" s="379"/>
      <c r="BT25" s="379"/>
      <c r="BU25" s="380"/>
      <c r="BV25" s="378">
        <v>17383891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6900</v>
      </c>
      <c r="R26" s="467"/>
      <c r="S26" s="467"/>
      <c r="T26" s="467"/>
      <c r="U26" s="467"/>
      <c r="V26" s="506"/>
      <c r="W26" s="561"/>
      <c r="X26" s="549"/>
      <c r="Y26" s="550"/>
      <c r="Z26" s="465" t="s">
        <v>158</v>
      </c>
      <c r="AA26" s="571"/>
      <c r="AB26" s="571"/>
      <c r="AC26" s="571"/>
      <c r="AD26" s="571"/>
      <c r="AE26" s="571"/>
      <c r="AF26" s="571"/>
      <c r="AG26" s="572"/>
      <c r="AH26" s="466">
        <v>269</v>
      </c>
      <c r="AI26" s="467"/>
      <c r="AJ26" s="467"/>
      <c r="AK26" s="467"/>
      <c r="AL26" s="506"/>
      <c r="AM26" s="466">
        <v>847081</v>
      </c>
      <c r="AN26" s="467"/>
      <c r="AO26" s="467"/>
      <c r="AP26" s="467"/>
      <c r="AQ26" s="467"/>
      <c r="AR26" s="506"/>
      <c r="AS26" s="466">
        <v>3149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7900</v>
      </c>
      <c r="R27" s="467"/>
      <c r="S27" s="467"/>
      <c r="T27" s="467"/>
      <c r="U27" s="467"/>
      <c r="V27" s="506"/>
      <c r="W27" s="561"/>
      <c r="X27" s="549"/>
      <c r="Y27" s="550"/>
      <c r="Z27" s="465" t="s">
        <v>161</v>
      </c>
      <c r="AA27" s="445"/>
      <c r="AB27" s="445"/>
      <c r="AC27" s="445"/>
      <c r="AD27" s="445"/>
      <c r="AE27" s="445"/>
      <c r="AF27" s="445"/>
      <c r="AG27" s="446"/>
      <c r="AH27" s="466">
        <v>132</v>
      </c>
      <c r="AI27" s="467"/>
      <c r="AJ27" s="467"/>
      <c r="AK27" s="467"/>
      <c r="AL27" s="506"/>
      <c r="AM27" s="466">
        <v>472773</v>
      </c>
      <c r="AN27" s="467"/>
      <c r="AO27" s="467"/>
      <c r="AP27" s="467"/>
      <c r="AQ27" s="467"/>
      <c r="AR27" s="506"/>
      <c r="AS27" s="466">
        <v>3582</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7200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9130610</v>
      </c>
      <c r="BO28" s="379"/>
      <c r="BP28" s="379"/>
      <c r="BQ28" s="379"/>
      <c r="BR28" s="379"/>
      <c r="BS28" s="379"/>
      <c r="BT28" s="379"/>
      <c r="BU28" s="380"/>
      <c r="BV28" s="378">
        <v>9903421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36</v>
      </c>
      <c r="M29" s="467"/>
      <c r="N29" s="467"/>
      <c r="O29" s="467"/>
      <c r="P29" s="506"/>
      <c r="Q29" s="466">
        <v>6600</v>
      </c>
      <c r="R29" s="467"/>
      <c r="S29" s="467"/>
      <c r="T29" s="467"/>
      <c r="U29" s="467"/>
      <c r="V29" s="506"/>
      <c r="W29" s="562"/>
      <c r="X29" s="563"/>
      <c r="Y29" s="564"/>
      <c r="Z29" s="465" t="s">
        <v>168</v>
      </c>
      <c r="AA29" s="445"/>
      <c r="AB29" s="445"/>
      <c r="AC29" s="445"/>
      <c r="AD29" s="445"/>
      <c r="AE29" s="445"/>
      <c r="AF29" s="445"/>
      <c r="AG29" s="446"/>
      <c r="AH29" s="466">
        <v>2604</v>
      </c>
      <c r="AI29" s="467"/>
      <c r="AJ29" s="467"/>
      <c r="AK29" s="467"/>
      <c r="AL29" s="506"/>
      <c r="AM29" s="466">
        <v>8484525</v>
      </c>
      <c r="AN29" s="467"/>
      <c r="AO29" s="467"/>
      <c r="AP29" s="467"/>
      <c r="AQ29" s="467"/>
      <c r="AR29" s="506"/>
      <c r="AS29" s="466">
        <v>3258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1588069</v>
      </c>
      <c r="BO29" s="416"/>
      <c r="BP29" s="416"/>
      <c r="BQ29" s="416"/>
      <c r="BR29" s="416"/>
      <c r="BS29" s="416"/>
      <c r="BT29" s="416"/>
      <c r="BU29" s="417"/>
      <c r="BV29" s="415">
        <v>1587591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1727217</v>
      </c>
      <c r="BO30" s="585"/>
      <c r="BP30" s="585"/>
      <c r="BQ30" s="585"/>
      <c r="BR30" s="585"/>
      <c r="BS30" s="585"/>
      <c r="BT30" s="585"/>
      <c r="BU30" s="586"/>
      <c r="BV30" s="584">
        <v>2100804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9</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13</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15</v>
      </c>
      <c r="BF34" s="596"/>
      <c r="BG34" s="597" t="str">
        <f>IF('各会計、関係団体の財政状況及び健全化判断比率'!B34="","",'各会計、関係団体の財政状況及び健全化判断比率'!B34)</f>
        <v>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20</v>
      </c>
      <c r="BX34" s="596"/>
      <c r="BY34" s="597" t="str">
        <f>IF('各会計、関係団体の財政状況及び健全化判断比率'!B68="","",'各会計、関係団体の財政状況及び健全化判断比率'!B68)</f>
        <v>和歌山地方税回収機構（一般会計）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和歌山市中小企業勤労者福祉サービスセンター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土地区画整理事業特別会計</v>
      </c>
      <c r="F35" s="597"/>
      <c r="G35" s="597"/>
      <c r="H35" s="597"/>
      <c r="I35" s="597"/>
      <c r="J35" s="597"/>
      <c r="K35" s="597"/>
      <c r="L35" s="597"/>
      <c r="M35" s="597"/>
      <c r="N35" s="597"/>
      <c r="O35" s="597"/>
      <c r="P35" s="597"/>
      <c r="Q35" s="597"/>
      <c r="R35" s="597"/>
      <c r="S35" s="597"/>
      <c r="T35" s="165"/>
      <c r="U35" s="596">
        <f>IF(W35="","",U34+1)</f>
        <v>10</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14</v>
      </c>
      <c r="AN35" s="596"/>
      <c r="AO35" s="597" t="str">
        <f>IF('各会計、関係団体の財政状況及び健全化判断比率'!B33="","",'各会計、関係団体の財政状況及び健全化判断比率'!B33)</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16</v>
      </c>
      <c r="BF35" s="596"/>
      <c r="BG35" s="597" t="str">
        <f>IF('各会計、関係団体の財政状況及び健全化判断比率'!B35="","",'各会計、関係団体の財政状況及び健全化判断比率'!B35)</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21</v>
      </c>
      <c r="BX35" s="596"/>
      <c r="BY35" s="597" t="str">
        <f>IF('各会計、関係団体の財政状況及び健全化判断比率'!B69="","",'各会計、関係団体の財政状況及び健全化判断比率'!B69)</f>
        <v>和歌山県後期高齢者医療広域連合（一般会計）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ぶらくり</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住宅改修資金貸付事業特別会計</v>
      </c>
      <c r="F36" s="597"/>
      <c r="G36" s="597"/>
      <c r="H36" s="597"/>
      <c r="I36" s="597"/>
      <c r="J36" s="597"/>
      <c r="K36" s="597"/>
      <c r="L36" s="597"/>
      <c r="M36" s="597"/>
      <c r="N36" s="597"/>
      <c r="O36" s="597"/>
      <c r="P36" s="597"/>
      <c r="Q36" s="597"/>
      <c r="R36" s="597"/>
      <c r="S36" s="597"/>
      <c r="T36" s="165"/>
      <c r="U36" s="596">
        <f t="shared" ref="U36:U43" si="4">IF(W36="","",U35+1)</f>
        <v>11</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17</v>
      </c>
      <c r="BF36" s="596"/>
      <c r="BG36" s="597" t="str">
        <f>IF('各会計、関係団体の財政状況及び健全化判断比率'!B36="","",'各会計、関係団体の財政状況及び健全化判断比率'!B36)</f>
        <v>農業集落排水事業特別会計</v>
      </c>
      <c r="BH36" s="597"/>
      <c r="BI36" s="597"/>
      <c r="BJ36" s="597"/>
      <c r="BK36" s="597"/>
      <c r="BL36" s="597"/>
      <c r="BM36" s="597"/>
      <c r="BN36" s="597"/>
      <c r="BO36" s="597"/>
      <c r="BP36" s="597"/>
      <c r="BQ36" s="597"/>
      <c r="BR36" s="597"/>
      <c r="BS36" s="597"/>
      <c r="BT36" s="597"/>
      <c r="BU36" s="597"/>
      <c r="BV36" s="165"/>
      <c r="BW36" s="596">
        <f t="shared" si="2"/>
        <v>22</v>
      </c>
      <c r="BX36" s="596"/>
      <c r="BY36" s="597" t="str">
        <f>IF('各会計、関係団体の財政状況及び健全化判断比率'!B70="","",'各会計、関係団体の財政状況及び健全化判断比率'!B70)</f>
        <v>和歌山県後期高齢者医療広域連合（特別会計）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和歌山市清掃</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住宅新築資金貸付事業特別会計</v>
      </c>
      <c r="F37" s="597"/>
      <c r="G37" s="597"/>
      <c r="H37" s="597"/>
      <c r="I37" s="597"/>
      <c r="J37" s="597"/>
      <c r="K37" s="597"/>
      <c r="L37" s="597"/>
      <c r="M37" s="597"/>
      <c r="N37" s="597"/>
      <c r="O37" s="597"/>
      <c r="P37" s="597"/>
      <c r="Q37" s="597"/>
      <c r="R37" s="597"/>
      <c r="S37" s="597"/>
      <c r="T37" s="165"/>
      <c r="U37" s="596">
        <f t="shared" si="4"/>
        <v>12</v>
      </c>
      <c r="V37" s="596"/>
      <c r="W37" s="597" t="str">
        <f>IF('各会計、関係団体の財政状況及び健全化判断比率'!B31="","",'各会計、関係団体の財政状況及び健全化判断比率'!B31)</f>
        <v>駐車場管理事業特別会計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18</v>
      </c>
      <c r="BF37" s="596"/>
      <c r="BG37" s="597" t="str">
        <f>IF('各会計、関係団体の財政状況及び健全化判断比率'!B37="","",'各会計、関係団体の財政状況及び健全化判断比率'!B37)</f>
        <v>漁業集落排水事業特別会計</v>
      </c>
      <c r="BH37" s="597"/>
      <c r="BI37" s="597"/>
      <c r="BJ37" s="597"/>
      <c r="BK37" s="597"/>
      <c r="BL37" s="597"/>
      <c r="BM37" s="597"/>
      <c r="BN37" s="597"/>
      <c r="BO37" s="597"/>
      <c r="BP37" s="597"/>
      <c r="BQ37" s="597"/>
      <c r="BR37" s="597"/>
      <c r="BS37" s="597"/>
      <c r="BT37" s="597"/>
      <c r="BU37" s="597"/>
      <c r="BV37" s="165"/>
      <c r="BW37" s="596">
        <f t="shared" si="2"/>
        <v>23</v>
      </c>
      <c r="BX37" s="596"/>
      <c r="BY37" s="597" t="str">
        <f>IF('各会計、関係団体の財政状況及び健全化判断比率'!B71="","",'各会計、関係団体の財政状況及び健全化判断比率'!B71)</f>
        <v>和歌山県住宅新築資金等貸付金回収管理組合（一般会計）</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和歌山市文化スポーツ振興財団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宅地取得資金貸付事業特別会計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19</v>
      </c>
      <c r="BF38" s="596"/>
      <c r="BG38" s="597" t="str">
        <f>IF('各会計、関係団体の財政状況及び健全化判断比率'!B38="","",'各会計、関係団体の財政状況及び健全化判断比率'!B38)</f>
        <v>土地造成事業特別会計</v>
      </c>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和歌山市地域地場産産業振興センター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母子父子寡婦福祉資金貸付事業特別会計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f t="shared" si="5"/>
        <v>7</v>
      </c>
      <c r="D40" s="596"/>
      <c r="E40" s="597" t="str">
        <f>IF('各会計、関係団体の財政状況及び健全化判断比率'!B13="","",'各会計、関係団体の財政状況及び健全化判断比率'!B13)</f>
        <v>直轄事業用地先行取得事業特別会計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f t="shared" si="5"/>
        <v>8</v>
      </c>
      <c r="D41" s="596"/>
      <c r="E41" s="597" t="str">
        <f>IF('各会計、関係団体の財政状況及び健全化判断比率'!B14="","",'各会計、関係団体の財政状況及び健全化判断比率'!B14)</f>
        <v>街路用地先行取得事業特別会計</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election activeCell="G38" sqref="G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532</v>
      </c>
      <c r="D34" s="1181"/>
      <c r="E34" s="1182"/>
      <c r="F34" s="32" t="s">
        <v>533</v>
      </c>
      <c r="G34" s="33" t="s">
        <v>534</v>
      </c>
      <c r="H34" s="33" t="s">
        <v>535</v>
      </c>
      <c r="I34" s="33" t="s">
        <v>535</v>
      </c>
      <c r="J34" s="34" t="s">
        <v>536</v>
      </c>
      <c r="K34" s="22"/>
      <c r="L34" s="22"/>
      <c r="M34" s="22"/>
      <c r="N34" s="22"/>
      <c r="O34" s="22"/>
      <c r="P34" s="22"/>
    </row>
    <row r="35" spans="1:16" ht="39" customHeight="1" x14ac:dyDescent="0.15">
      <c r="A35" s="22"/>
      <c r="B35" s="35"/>
      <c r="C35" s="1175" t="s">
        <v>537</v>
      </c>
      <c r="D35" s="1176"/>
      <c r="E35" s="1177"/>
      <c r="F35" s="36">
        <v>0</v>
      </c>
      <c r="G35" s="37" t="s">
        <v>538</v>
      </c>
      <c r="H35" s="37" t="s">
        <v>539</v>
      </c>
      <c r="I35" s="37" t="s">
        <v>540</v>
      </c>
      <c r="J35" s="38" t="s">
        <v>541</v>
      </c>
      <c r="K35" s="22"/>
      <c r="L35" s="22"/>
      <c r="M35" s="22"/>
      <c r="N35" s="22"/>
      <c r="O35" s="22"/>
      <c r="P35" s="22"/>
    </row>
    <row r="36" spans="1:16" ht="39" customHeight="1" x14ac:dyDescent="0.15">
      <c r="A36" s="22"/>
      <c r="B36" s="35"/>
      <c r="C36" s="1175" t="s">
        <v>542</v>
      </c>
      <c r="D36" s="1176"/>
      <c r="E36" s="1177"/>
      <c r="F36" s="36" t="s">
        <v>543</v>
      </c>
      <c r="G36" s="37" t="s">
        <v>544</v>
      </c>
      <c r="H36" s="37" t="s">
        <v>531</v>
      </c>
      <c r="I36" s="37" t="s">
        <v>545</v>
      </c>
      <c r="J36" s="38" t="s">
        <v>545</v>
      </c>
      <c r="K36" s="22"/>
      <c r="L36" s="22"/>
      <c r="M36" s="22"/>
      <c r="N36" s="22"/>
      <c r="O36" s="22"/>
      <c r="P36" s="22"/>
    </row>
    <row r="37" spans="1:16" ht="39" customHeight="1" x14ac:dyDescent="0.15">
      <c r="A37" s="22"/>
      <c r="B37" s="35"/>
      <c r="C37" s="1175" t="s">
        <v>546</v>
      </c>
      <c r="D37" s="1176"/>
      <c r="E37" s="1177"/>
      <c r="F37" s="36" t="s">
        <v>547</v>
      </c>
      <c r="G37" s="37" t="s">
        <v>548</v>
      </c>
      <c r="H37" s="37" t="s">
        <v>549</v>
      </c>
      <c r="I37" s="37" t="s">
        <v>549</v>
      </c>
      <c r="J37" s="38" t="s">
        <v>550</v>
      </c>
      <c r="K37" s="22"/>
      <c r="L37" s="22"/>
      <c r="M37" s="22"/>
      <c r="N37" s="22"/>
      <c r="O37" s="22"/>
      <c r="P37" s="22"/>
    </row>
    <row r="38" spans="1:16" ht="39" customHeight="1" x14ac:dyDescent="0.15">
      <c r="A38" s="22"/>
      <c r="B38" s="35"/>
      <c r="C38" s="1175" t="s">
        <v>551</v>
      </c>
      <c r="D38" s="1176"/>
      <c r="E38" s="1177"/>
      <c r="F38" s="36" t="s">
        <v>552</v>
      </c>
      <c r="G38" s="37" t="s">
        <v>552</v>
      </c>
      <c r="H38" s="37" t="s">
        <v>553</v>
      </c>
      <c r="I38" s="37" t="s">
        <v>554</v>
      </c>
      <c r="J38" s="38" t="s">
        <v>554</v>
      </c>
      <c r="K38" s="22"/>
      <c r="L38" s="22"/>
      <c r="M38" s="22"/>
      <c r="N38" s="22"/>
      <c r="O38" s="22"/>
      <c r="P38" s="22"/>
    </row>
    <row r="39" spans="1:16" ht="39" customHeight="1" x14ac:dyDescent="0.15">
      <c r="A39" s="22"/>
      <c r="B39" s="35"/>
      <c r="C39" s="1175" t="s">
        <v>555</v>
      </c>
      <c r="D39" s="1176"/>
      <c r="E39" s="1177"/>
      <c r="F39" s="36">
        <v>4.7300000000000004</v>
      </c>
      <c r="G39" s="37">
        <v>4.7699999999999996</v>
      </c>
      <c r="H39" s="37">
        <v>4.96</v>
      </c>
      <c r="I39" s="37">
        <v>4.97</v>
      </c>
      <c r="J39" s="38">
        <v>5.01</v>
      </c>
      <c r="K39" s="22"/>
      <c r="L39" s="22"/>
      <c r="M39" s="22"/>
      <c r="N39" s="22"/>
      <c r="O39" s="22"/>
      <c r="P39" s="22"/>
    </row>
    <row r="40" spans="1:16" ht="39" customHeight="1" x14ac:dyDescent="0.15">
      <c r="A40" s="22"/>
      <c r="B40" s="35"/>
      <c r="C40" s="1175" t="s">
        <v>556</v>
      </c>
      <c r="D40" s="1176"/>
      <c r="E40" s="1177"/>
      <c r="F40" s="36">
        <v>4.33</v>
      </c>
      <c r="G40" s="37">
        <v>4.45</v>
      </c>
      <c r="H40" s="37">
        <v>4.6900000000000004</v>
      </c>
      <c r="I40" s="37">
        <v>4.82</v>
      </c>
      <c r="J40" s="38">
        <v>4.88</v>
      </c>
      <c r="K40" s="22"/>
      <c r="L40" s="22"/>
      <c r="M40" s="22"/>
      <c r="N40" s="22"/>
      <c r="O40" s="22"/>
      <c r="P40" s="22"/>
    </row>
    <row r="41" spans="1:16" ht="39" customHeight="1" x14ac:dyDescent="0.15">
      <c r="A41" s="22"/>
      <c r="B41" s="35"/>
      <c r="C41" s="1175" t="s">
        <v>557</v>
      </c>
      <c r="D41" s="1176"/>
      <c r="E41" s="1177"/>
      <c r="F41" s="36">
        <v>2.75</v>
      </c>
      <c r="G41" s="37">
        <v>1.94</v>
      </c>
      <c r="H41" s="37">
        <v>3.26</v>
      </c>
      <c r="I41" s="37">
        <v>1.85</v>
      </c>
      <c r="J41" s="38">
        <v>2</v>
      </c>
      <c r="K41" s="22"/>
      <c r="L41" s="22"/>
      <c r="M41" s="22"/>
      <c r="N41" s="22"/>
      <c r="O41" s="22"/>
      <c r="P41" s="22"/>
    </row>
    <row r="42" spans="1:16" ht="39" customHeight="1" x14ac:dyDescent="0.15">
      <c r="A42" s="22"/>
      <c r="B42" s="39"/>
      <c r="C42" s="1175" t="s">
        <v>558</v>
      </c>
      <c r="D42" s="1176"/>
      <c r="E42" s="1177"/>
      <c r="F42" s="36" t="s">
        <v>559</v>
      </c>
      <c r="G42" s="37" t="s">
        <v>485</v>
      </c>
      <c r="H42" s="37" t="s">
        <v>485</v>
      </c>
      <c r="I42" s="37" t="s">
        <v>485</v>
      </c>
      <c r="J42" s="38" t="s">
        <v>485</v>
      </c>
      <c r="K42" s="22"/>
      <c r="L42" s="22"/>
      <c r="M42" s="22"/>
      <c r="N42" s="22"/>
      <c r="O42" s="22"/>
      <c r="P42" s="22"/>
    </row>
    <row r="43" spans="1:16" ht="39" customHeight="1" thickBot="1" x14ac:dyDescent="0.2">
      <c r="A43" s="22"/>
      <c r="B43" s="40"/>
      <c r="C43" s="1178" t="s">
        <v>560</v>
      </c>
      <c r="D43" s="1179"/>
      <c r="E43" s="1180"/>
      <c r="F43" s="41">
        <v>0.04</v>
      </c>
      <c r="G43" s="42">
        <v>1.26</v>
      </c>
      <c r="H43" s="42">
        <v>1.93</v>
      </c>
      <c r="I43" s="42">
        <v>1.79</v>
      </c>
      <c r="J43" s="43">
        <v>1.55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8" zoomScale="70" zoomScaleNormal="7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15684</v>
      </c>
      <c r="L45" s="60">
        <v>15515</v>
      </c>
      <c r="M45" s="60">
        <v>15257</v>
      </c>
      <c r="N45" s="60">
        <v>15804</v>
      </c>
      <c r="O45" s="61">
        <v>16351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15</v>
      </c>
      <c r="F48" s="1185"/>
      <c r="G48" s="1185"/>
      <c r="H48" s="1185"/>
      <c r="I48" s="1185"/>
      <c r="J48" s="1186"/>
      <c r="K48" s="63">
        <v>6158</v>
      </c>
      <c r="L48" s="64">
        <v>6162</v>
      </c>
      <c r="M48" s="64">
        <v>6263</v>
      </c>
      <c r="N48" s="64">
        <v>6371</v>
      </c>
      <c r="O48" s="65">
        <v>6413</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485</v>
      </c>
      <c r="L49" s="64" t="s">
        <v>485</v>
      </c>
      <c r="M49" s="64" t="s">
        <v>485</v>
      </c>
      <c r="N49" s="64" t="s">
        <v>485</v>
      </c>
      <c r="O49" s="65" t="s">
        <v>485</v>
      </c>
      <c r="P49" s="48"/>
      <c r="Q49" s="48"/>
      <c r="R49" s="48"/>
      <c r="S49" s="48"/>
      <c r="T49" s="48"/>
      <c r="U49" s="48"/>
    </row>
    <row r="50" spans="1:21" ht="30.75" customHeight="1" x14ac:dyDescent="0.15">
      <c r="A50" s="48"/>
      <c r="B50" s="1193"/>
      <c r="C50" s="1194"/>
      <c r="D50" s="62"/>
      <c r="E50" s="1185" t="s">
        <v>17</v>
      </c>
      <c r="F50" s="1185"/>
      <c r="G50" s="1185"/>
      <c r="H50" s="1185"/>
      <c r="I50" s="1185"/>
      <c r="J50" s="1186"/>
      <c r="K50" s="63">
        <v>75</v>
      </c>
      <c r="L50" s="64">
        <v>8</v>
      </c>
      <c r="M50" s="64">
        <v>5</v>
      </c>
      <c r="N50" s="64">
        <v>8</v>
      </c>
      <c r="O50" s="65">
        <v>9</v>
      </c>
      <c r="P50" s="48"/>
      <c r="Q50" s="48"/>
      <c r="R50" s="48"/>
      <c r="S50" s="48"/>
      <c r="T50" s="48"/>
      <c r="U50" s="48"/>
    </row>
    <row r="51" spans="1:21" ht="30.75" customHeight="1" x14ac:dyDescent="0.15">
      <c r="A51" s="48"/>
      <c r="B51" s="1195"/>
      <c r="C51" s="1196"/>
      <c r="D51" s="66"/>
      <c r="E51" s="1185" t="s">
        <v>18</v>
      </c>
      <c r="F51" s="1185"/>
      <c r="G51" s="1185"/>
      <c r="H51" s="1185"/>
      <c r="I51" s="1185"/>
      <c r="J51" s="1186"/>
      <c r="K51" s="63">
        <v>12</v>
      </c>
      <c r="L51" s="64">
        <v>6</v>
      </c>
      <c r="M51" s="64">
        <v>2</v>
      </c>
      <c r="N51" s="64">
        <v>2</v>
      </c>
      <c r="O51" s="65">
        <v>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14334</v>
      </c>
      <c r="L52" s="64">
        <v>14007</v>
      </c>
      <c r="M52" s="64">
        <v>14037</v>
      </c>
      <c r="N52" s="64">
        <v>14308</v>
      </c>
      <c r="O52" s="65">
        <v>14797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7595</v>
      </c>
      <c r="L53" s="69">
        <v>7684</v>
      </c>
      <c r="M53" s="69">
        <v>7490</v>
      </c>
      <c r="N53" s="69">
        <v>7877</v>
      </c>
      <c r="O53" s="70">
        <v>7979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25" zoomScale="70" zoomScaleNormal="70" zoomScaleSheetLayoutView="100" workbookViewId="0">
      <selection activeCell="L45" sqref="L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99" t="s">
        <v>24</v>
      </c>
      <c r="C41" s="1200"/>
      <c r="D41" s="81"/>
      <c r="E41" s="1205" t="s">
        <v>25</v>
      </c>
      <c r="F41" s="1205"/>
      <c r="G41" s="1205"/>
      <c r="H41" s="1206"/>
      <c r="I41" s="82">
        <v>152556</v>
      </c>
      <c r="J41" s="83">
        <v>152329</v>
      </c>
      <c r="K41" s="83">
        <v>163503</v>
      </c>
      <c r="L41" s="83">
        <v>167419</v>
      </c>
      <c r="M41" s="84">
        <v>171317</v>
      </c>
    </row>
    <row r="42" spans="2:13" ht="27.75" customHeight="1" x14ac:dyDescent="0.15">
      <c r="B42" s="1201"/>
      <c r="C42" s="1202"/>
      <c r="D42" s="85"/>
      <c r="E42" s="1207" t="s">
        <v>26</v>
      </c>
      <c r="F42" s="1207"/>
      <c r="G42" s="1207"/>
      <c r="H42" s="1208"/>
      <c r="I42" s="86">
        <v>119</v>
      </c>
      <c r="J42" s="87">
        <v>0</v>
      </c>
      <c r="K42" s="87">
        <v>0</v>
      </c>
      <c r="L42" s="87">
        <v>0</v>
      </c>
      <c r="M42" s="88">
        <v>0</v>
      </c>
    </row>
    <row r="43" spans="2:13" ht="27.75" customHeight="1" x14ac:dyDescent="0.15">
      <c r="B43" s="1201"/>
      <c r="C43" s="1202"/>
      <c r="D43" s="85"/>
      <c r="E43" s="1207" t="s">
        <v>27</v>
      </c>
      <c r="F43" s="1207"/>
      <c r="G43" s="1207"/>
      <c r="H43" s="1208"/>
      <c r="I43" s="86">
        <v>106032</v>
      </c>
      <c r="J43" s="87">
        <v>103266</v>
      </c>
      <c r="K43" s="87">
        <v>99325</v>
      </c>
      <c r="L43" s="87">
        <v>96926</v>
      </c>
      <c r="M43" s="88">
        <v>95093</v>
      </c>
    </row>
    <row r="44" spans="2:13" ht="27.75" customHeight="1" x14ac:dyDescent="0.15">
      <c r="B44" s="1201"/>
      <c r="C44" s="1202"/>
      <c r="D44" s="85"/>
      <c r="E44" s="1207" t="s">
        <v>28</v>
      </c>
      <c r="F44" s="1207"/>
      <c r="G44" s="1207"/>
      <c r="H44" s="1208"/>
      <c r="I44" s="86" t="s">
        <v>485</v>
      </c>
      <c r="J44" s="87" t="s">
        <v>485</v>
      </c>
      <c r="K44" s="87" t="s">
        <v>485</v>
      </c>
      <c r="L44" s="87" t="s">
        <v>485</v>
      </c>
      <c r="M44" s="88" t="s">
        <v>485</v>
      </c>
    </row>
    <row r="45" spans="2:13" ht="27.75" customHeight="1" x14ac:dyDescent="0.15">
      <c r="B45" s="1201"/>
      <c r="C45" s="1202"/>
      <c r="D45" s="85"/>
      <c r="E45" s="1207" t="s">
        <v>29</v>
      </c>
      <c r="F45" s="1207"/>
      <c r="G45" s="1207"/>
      <c r="H45" s="1208"/>
      <c r="I45" s="86">
        <v>23674</v>
      </c>
      <c r="J45" s="87">
        <v>23485</v>
      </c>
      <c r="K45" s="87">
        <v>22901</v>
      </c>
      <c r="L45" s="87">
        <v>21653</v>
      </c>
      <c r="M45" s="88">
        <v>20811</v>
      </c>
    </row>
    <row r="46" spans="2:13" ht="27.75" customHeight="1" x14ac:dyDescent="0.15">
      <c r="B46" s="1201"/>
      <c r="C46" s="1202"/>
      <c r="D46" s="85"/>
      <c r="E46" s="1207" t="s">
        <v>30</v>
      </c>
      <c r="F46" s="1207"/>
      <c r="G46" s="1207"/>
      <c r="H46" s="1208"/>
      <c r="I46" s="86">
        <v>5699</v>
      </c>
      <c r="J46" s="87">
        <v>5235</v>
      </c>
      <c r="K46" s="87">
        <v>1</v>
      </c>
      <c r="L46" s="87" t="s">
        <v>485</v>
      </c>
      <c r="M46" s="88" t="s">
        <v>485</v>
      </c>
    </row>
    <row r="47" spans="2:13" ht="27.75" customHeight="1" x14ac:dyDescent="0.15">
      <c r="B47" s="1201"/>
      <c r="C47" s="1202"/>
      <c r="D47" s="85"/>
      <c r="E47" s="1207" t="s">
        <v>31</v>
      </c>
      <c r="F47" s="1207"/>
      <c r="G47" s="1207"/>
      <c r="H47" s="1208"/>
      <c r="I47" s="86" t="s">
        <v>485</v>
      </c>
      <c r="J47" s="87" t="s">
        <v>485</v>
      </c>
      <c r="K47" s="87" t="s">
        <v>485</v>
      </c>
      <c r="L47" s="87" t="s">
        <v>485</v>
      </c>
      <c r="M47" s="88" t="s">
        <v>485</v>
      </c>
    </row>
    <row r="48" spans="2:13" ht="27.75" customHeight="1" x14ac:dyDescent="0.15">
      <c r="B48" s="1203"/>
      <c r="C48" s="1204"/>
      <c r="D48" s="85"/>
      <c r="E48" s="1207" t="s">
        <v>32</v>
      </c>
      <c r="F48" s="1207"/>
      <c r="G48" s="1207"/>
      <c r="H48" s="1208"/>
      <c r="I48" s="86" t="s">
        <v>485</v>
      </c>
      <c r="J48" s="87" t="s">
        <v>485</v>
      </c>
      <c r="K48" s="87" t="s">
        <v>485</v>
      </c>
      <c r="L48" s="87" t="s">
        <v>485</v>
      </c>
      <c r="M48" s="88" t="s">
        <v>485</v>
      </c>
    </row>
    <row r="49" spans="2:13" ht="27.75" customHeight="1" x14ac:dyDescent="0.15">
      <c r="B49" s="1209" t="s">
        <v>33</v>
      </c>
      <c r="C49" s="1210"/>
      <c r="D49" s="89"/>
      <c r="E49" s="1207" t="s">
        <v>34</v>
      </c>
      <c r="F49" s="1207"/>
      <c r="G49" s="1207"/>
      <c r="H49" s="1208"/>
      <c r="I49" s="86">
        <v>11540</v>
      </c>
      <c r="J49" s="87">
        <v>12817</v>
      </c>
      <c r="K49" s="87">
        <v>13399</v>
      </c>
      <c r="L49" s="87">
        <v>13592</v>
      </c>
      <c r="M49" s="88">
        <v>13137</v>
      </c>
    </row>
    <row r="50" spans="2:13" ht="27.75" customHeight="1" x14ac:dyDescent="0.15">
      <c r="B50" s="1201"/>
      <c r="C50" s="1202"/>
      <c r="D50" s="85"/>
      <c r="E50" s="1207" t="s">
        <v>35</v>
      </c>
      <c r="F50" s="1207"/>
      <c r="G50" s="1207"/>
      <c r="H50" s="1208"/>
      <c r="I50" s="86">
        <v>44936</v>
      </c>
      <c r="J50" s="87">
        <v>44892</v>
      </c>
      <c r="K50" s="87">
        <v>47581</v>
      </c>
      <c r="L50" s="87">
        <v>47729</v>
      </c>
      <c r="M50" s="88">
        <v>48222</v>
      </c>
    </row>
    <row r="51" spans="2:13" ht="27.75" customHeight="1" x14ac:dyDescent="0.15">
      <c r="B51" s="1203"/>
      <c r="C51" s="1204"/>
      <c r="D51" s="85"/>
      <c r="E51" s="1207" t="s">
        <v>36</v>
      </c>
      <c r="F51" s="1207"/>
      <c r="G51" s="1207"/>
      <c r="H51" s="1208"/>
      <c r="I51" s="86">
        <v>133041</v>
      </c>
      <c r="J51" s="87">
        <v>135403</v>
      </c>
      <c r="K51" s="87">
        <v>138720</v>
      </c>
      <c r="L51" s="87">
        <v>141035</v>
      </c>
      <c r="M51" s="88">
        <v>143360</v>
      </c>
    </row>
    <row r="52" spans="2:13" ht="27.75" customHeight="1" thickBot="1" x14ac:dyDescent="0.2">
      <c r="B52" s="1211" t="s">
        <v>37</v>
      </c>
      <c r="C52" s="1212"/>
      <c r="D52" s="90"/>
      <c r="E52" s="1213" t="s">
        <v>38</v>
      </c>
      <c r="F52" s="1213"/>
      <c r="G52" s="1213"/>
      <c r="H52" s="1214"/>
      <c r="I52" s="91">
        <v>98561</v>
      </c>
      <c r="J52" s="92">
        <v>91204</v>
      </c>
      <c r="K52" s="92">
        <v>86030</v>
      </c>
      <c r="L52" s="92">
        <v>83643</v>
      </c>
      <c r="M52" s="93">
        <v>82503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6" zoomScale="70" zoomScaleNormal="7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573</v>
      </c>
    </row>
    <row r="50" spans="1:17" x14ac:dyDescent="0.15">
      <c r="B50" s="248"/>
      <c r="C50" s="244"/>
      <c r="D50" s="244"/>
      <c r="E50" s="244"/>
      <c r="F50" s="244"/>
      <c r="G50" s="1224"/>
      <c r="H50" s="1225"/>
      <c r="I50" s="1225"/>
      <c r="J50" s="1226"/>
      <c r="K50" s="354" t="s">
        <v>525</v>
      </c>
      <c r="L50" s="354" t="s">
        <v>526</v>
      </c>
      <c r="M50" s="354" t="s">
        <v>527</v>
      </c>
      <c r="N50" s="354" t="s">
        <v>528</v>
      </c>
      <c r="O50" s="354" t="s">
        <v>529</v>
      </c>
    </row>
    <row r="51" spans="1:17" x14ac:dyDescent="0.15">
      <c r="B51" s="248"/>
      <c r="C51" s="244"/>
      <c r="D51" s="244"/>
      <c r="E51" s="244"/>
      <c r="F51" s="244"/>
      <c r="G51" s="1227" t="s">
        <v>574</v>
      </c>
      <c r="H51" s="1228"/>
      <c r="I51" s="1233" t="s">
        <v>575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576</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577</v>
      </c>
      <c r="H55" s="1241"/>
      <c r="I55" s="1237" t="s">
        <v>575</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576</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578</v>
      </c>
      <c r="C63" s="244"/>
      <c r="D63" s="244"/>
      <c r="E63" s="244"/>
      <c r="F63" s="244"/>
      <c r="G63" s="244"/>
      <c r="H63" s="244"/>
      <c r="I63" s="244"/>
      <c r="J63" s="244"/>
      <c r="K63" s="244"/>
      <c r="L63" s="244"/>
      <c r="M63" s="244"/>
      <c r="N63" s="244"/>
      <c r="O63" s="244"/>
    </row>
    <row r="64" spans="1:17" x14ac:dyDescent="0.15">
      <c r="B64" s="248"/>
      <c r="C64" s="244"/>
      <c r="D64" s="244"/>
      <c r="E64" s="244"/>
      <c r="F64" s="244"/>
      <c r="G64" s="351" t="s">
        <v>572</v>
      </c>
      <c r="I64" s="352"/>
      <c r="J64" s="352"/>
      <c r="K64" s="352"/>
      <c r="L64" s="244"/>
      <c r="M64" s="244"/>
      <c r="N64" s="244"/>
      <c r="O64" s="244"/>
    </row>
    <row r="65" spans="2:30" x14ac:dyDescent="0.15">
      <c r="B65" s="248"/>
      <c r="C65" s="244"/>
      <c r="D65" s="244"/>
      <c r="E65" s="244"/>
      <c r="F65" s="244"/>
      <c r="G65" s="1247" t="s">
        <v>581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579</v>
      </c>
      <c r="I71" s="368"/>
      <c r="J71" s="364"/>
      <c r="K71" s="364"/>
      <c r="L71" s="365"/>
      <c r="M71" s="364"/>
      <c r="N71" s="365"/>
      <c r="O71" s="366"/>
    </row>
    <row r="72" spans="2:30" x14ac:dyDescent="0.15">
      <c r="B72" s="248"/>
      <c r="C72" s="244"/>
      <c r="D72" s="244"/>
      <c r="E72" s="244"/>
      <c r="F72" s="244"/>
      <c r="G72" s="1224"/>
      <c r="H72" s="1225"/>
      <c r="I72" s="1225"/>
      <c r="J72" s="1226"/>
      <c r="K72" s="354" t="s">
        <v>525</v>
      </c>
      <c r="L72" s="354" t="s">
        <v>526</v>
      </c>
      <c r="M72" s="354" t="s">
        <v>527</v>
      </c>
      <c r="N72" s="354" t="s">
        <v>528</v>
      </c>
      <c r="O72" s="354" t="s">
        <v>529</v>
      </c>
    </row>
    <row r="73" spans="2:30" x14ac:dyDescent="0.15">
      <c r="B73" s="248"/>
      <c r="C73" s="244"/>
      <c r="D73" s="244"/>
      <c r="E73" s="244"/>
      <c r="F73" s="244"/>
      <c r="G73" s="1227" t="s">
        <v>574</v>
      </c>
      <c r="H73" s="1228"/>
      <c r="I73" s="1233" t="s">
        <v>575</v>
      </c>
      <c r="J73" s="1233"/>
      <c r="K73" s="1248">
        <v>148.30000000000001</v>
      </c>
      <c r="L73" s="1248">
        <v>137</v>
      </c>
      <c r="M73" s="1236">
        <v>128.30000000000001</v>
      </c>
      <c r="N73" s="1236">
        <v>124.6</v>
      </c>
      <c r="O73" s="1236">
        <v>122.2</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580</v>
      </c>
      <c r="J75" s="1237"/>
      <c r="K75" s="1249">
        <v>11.6</v>
      </c>
      <c r="L75" s="1249">
        <v>11.5</v>
      </c>
      <c r="M75" s="1249">
        <v>11.3</v>
      </c>
      <c r="N75" s="1249">
        <v>11.4</v>
      </c>
      <c r="O75" s="1249">
        <v>11.5</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577</v>
      </c>
      <c r="H77" s="1241"/>
      <c r="I77" s="1237" t="s">
        <v>575</v>
      </c>
      <c r="J77" s="1237"/>
      <c r="K77" s="1248">
        <v>74</v>
      </c>
      <c r="L77" s="1248">
        <v>62.7</v>
      </c>
      <c r="M77" s="1236">
        <v>54.4</v>
      </c>
      <c r="N77" s="1236">
        <v>47</v>
      </c>
      <c r="O77" s="1236">
        <v>41.4</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580</v>
      </c>
      <c r="J79" s="1246"/>
      <c r="K79" s="1251">
        <v>9.1999999999999993</v>
      </c>
      <c r="L79" s="1251">
        <v>8.6</v>
      </c>
      <c r="M79" s="1251">
        <v>8.1</v>
      </c>
      <c r="N79" s="1251">
        <v>7.3</v>
      </c>
      <c r="O79" s="1251">
        <v>6.7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6" zoomScale="25" zoomScaleNormal="25"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26917</v>
      </c>
      <c r="E3" s="116"/>
      <c r="F3" s="117">
        <v>43858</v>
      </c>
      <c r="G3" s="118"/>
      <c r="H3" s="119"/>
    </row>
    <row r="4" spans="1:8" x14ac:dyDescent="0.15">
      <c r="A4" s="120"/>
      <c r="B4" s="121"/>
      <c r="C4" s="122"/>
      <c r="D4" s="123">
        <v>11207</v>
      </c>
      <c r="E4" s="124"/>
      <c r="F4" s="125">
        <v>23714</v>
      </c>
      <c r="G4" s="126"/>
      <c r="H4" s="127"/>
    </row>
    <row r="5" spans="1:8" x14ac:dyDescent="0.15">
      <c r="A5" s="108" t="s">
        <v>519</v>
      </c>
      <c r="B5" s="113"/>
      <c r="C5" s="114"/>
      <c r="D5" s="115">
        <v>21247</v>
      </c>
      <c r="E5" s="116"/>
      <c r="F5" s="117">
        <v>41705</v>
      </c>
      <c r="G5" s="118"/>
      <c r="H5" s="119"/>
    </row>
    <row r="6" spans="1:8" x14ac:dyDescent="0.15">
      <c r="A6" s="120"/>
      <c r="B6" s="121"/>
      <c r="C6" s="122"/>
      <c r="D6" s="123">
        <v>10576</v>
      </c>
      <c r="E6" s="124"/>
      <c r="F6" s="125">
        <v>22742</v>
      </c>
      <c r="G6" s="126"/>
      <c r="H6" s="127"/>
    </row>
    <row r="7" spans="1:8" x14ac:dyDescent="0.15">
      <c r="A7" s="108" t="s">
        <v>520</v>
      </c>
      <c r="B7" s="113"/>
      <c r="C7" s="114"/>
      <c r="D7" s="115">
        <v>39558</v>
      </c>
      <c r="E7" s="116"/>
      <c r="F7" s="117">
        <v>47677</v>
      </c>
      <c r="G7" s="118"/>
      <c r="H7" s="119"/>
    </row>
    <row r="8" spans="1:8" x14ac:dyDescent="0.15">
      <c r="A8" s="120"/>
      <c r="B8" s="121"/>
      <c r="C8" s="122"/>
      <c r="D8" s="123">
        <v>27948</v>
      </c>
      <c r="E8" s="124"/>
      <c r="F8" s="125">
        <v>23360</v>
      </c>
      <c r="G8" s="126"/>
      <c r="H8" s="127"/>
    </row>
    <row r="9" spans="1:8" x14ac:dyDescent="0.15">
      <c r="A9" s="108" t="s">
        <v>521</v>
      </c>
      <c r="B9" s="113"/>
      <c r="C9" s="114"/>
      <c r="D9" s="115">
        <v>48539</v>
      </c>
      <c r="E9" s="116"/>
      <c r="F9" s="117">
        <v>51613</v>
      </c>
      <c r="G9" s="118"/>
      <c r="H9" s="119"/>
    </row>
    <row r="10" spans="1:8" x14ac:dyDescent="0.15">
      <c r="A10" s="120"/>
      <c r="B10" s="121"/>
      <c r="C10" s="122"/>
      <c r="D10" s="123">
        <v>17681</v>
      </c>
      <c r="E10" s="124"/>
      <c r="F10" s="125">
        <v>25872</v>
      </c>
      <c r="G10" s="126"/>
      <c r="H10" s="127"/>
    </row>
    <row r="11" spans="1:8" x14ac:dyDescent="0.15">
      <c r="A11" s="108" t="s">
        <v>522</v>
      </c>
      <c r="B11" s="113"/>
      <c r="C11" s="114"/>
      <c r="D11" s="115">
        <v>43129</v>
      </c>
      <c r="E11" s="116"/>
      <c r="F11" s="117">
        <v>50880</v>
      </c>
      <c r="G11" s="118"/>
      <c r="H11" s="119"/>
    </row>
    <row r="12" spans="1:8" x14ac:dyDescent="0.15">
      <c r="A12" s="120"/>
      <c r="B12" s="121"/>
      <c r="C12" s="128"/>
      <c r="D12" s="123">
        <v>15105</v>
      </c>
      <c r="E12" s="124"/>
      <c r="F12" s="125">
        <v>27819</v>
      </c>
      <c r="G12" s="126"/>
      <c r="H12" s="127"/>
    </row>
    <row r="13" spans="1:8" x14ac:dyDescent="0.15">
      <c r="A13" s="108"/>
      <c r="B13" s="113"/>
      <c r="C13" s="129"/>
      <c r="D13" s="130">
        <v>35878</v>
      </c>
      <c r="E13" s="131"/>
      <c r="F13" s="132">
        <v>47147</v>
      </c>
      <c r="G13" s="133"/>
      <c r="H13" s="119"/>
    </row>
    <row r="14" spans="1:8" x14ac:dyDescent="0.15">
      <c r="A14" s="120"/>
      <c r="B14" s="121"/>
      <c r="C14" s="122"/>
      <c r="D14" s="123">
        <v>16503</v>
      </c>
      <c r="E14" s="124"/>
      <c r="F14" s="125">
        <v>24701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1.5</v>
      </c>
      <c r="C19" s="134">
        <f>ROUND(VALUE(SUBSTITUTE(実質収支比率等に係る経年分析!G$48,"▲","-")),2)</f>
        <v>0.67</v>
      </c>
      <c r="D19" s="134">
        <f>ROUND(VALUE(SUBSTITUTE(実質収支比率等に係る経年分析!H$48,"▲","-")),2)</f>
        <v>1.99</v>
      </c>
      <c r="E19" s="134">
        <f>ROUND(VALUE(SUBSTITUTE(実質収支比率等に係る経年分析!I$48,"▲","-")),2)</f>
        <v>0.56000000000000005</v>
      </c>
      <c r="F19" s="134">
        <f>ROUND(VALUE(SUBSTITUTE(実質収支比率等に係る経年分析!J$48,"▲","-")),2)</f>
        <v>0.72</v>
      </c>
    </row>
    <row r="20" spans="1:11" x14ac:dyDescent="0.15">
      <c r="A20" s="134" t="s">
        <v>43</v>
      </c>
      <c r="B20" s="134">
        <f>ROUND(VALUE(SUBSTITUTE(実質収支比率等に係る経年分析!F$47,"▲","-")),2)</f>
        <v>10.119999999999999</v>
      </c>
      <c r="C20" s="134">
        <f>ROUND(VALUE(SUBSTITUTE(実質収支比率等に係る経年分析!G$47,"▲","-")),2)</f>
        <v>11.52</v>
      </c>
      <c r="D20" s="134">
        <f>ROUND(VALUE(SUBSTITUTE(実質収支比率等に係る経年分析!H$47,"▲","-")),2)</f>
        <v>12.41</v>
      </c>
      <c r="E20" s="134">
        <f>ROUND(VALUE(SUBSTITUTE(実質収支比率等に係る経年分析!I$47,"▲","-")),2)</f>
        <v>12.68</v>
      </c>
      <c r="F20" s="134">
        <f>ROUND(VALUE(SUBSTITUTE(実質収支比率等に係る経年分析!J$47,"▲","-")),2)</f>
        <v>11.72</v>
      </c>
    </row>
    <row r="21" spans="1:11" x14ac:dyDescent="0.15">
      <c r="A21" s="134" t="s">
        <v>44</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2.2999999999999998</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-0.84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1.93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1.79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1.55</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2.75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1.94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3.26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1.85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2</v>
      </c>
    </row>
    <row r="30" spans="1:11" x14ac:dyDescent="0.15">
      <c r="A30" s="135" t="str">
        <f>IF(連結実質赤字比率に係る赤字・黒字の構成分析!C$40="",NA(),連結実質赤字比率に係る赤字・黒字の構成分析!C$40)</f>
        <v>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4.33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4.45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4.6900000000000004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4.82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4.88</v>
      </c>
    </row>
    <row r="31" spans="1:11" x14ac:dyDescent="0.15">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4.7300000000000004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4.7699999999999996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4.96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4.97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5.01</v>
      </c>
    </row>
    <row r="32" spans="1:11" x14ac:dyDescent="0.15">
      <c r="A32" s="135" t="str">
        <f>IF(連結実質赤字比率に係る赤字・黒字の構成分析!C$38="",NA(),連結実質赤字比率に係る赤字・黒字の構成分析!C$38)</f>
        <v>住宅改修資金貸付事業特別会計</v>
      </c>
      <c r="B32" s="135">
        <f>IF(ROUND(VALUE(SUBSTITUTE(連結実質赤字比率に係る赤字・黒字の構成分析!F$38,"▲", "-")), 2) &lt; 0, ABS(ROUND(VALUE(SUBSTITUTE(連結実質赤字比率に係る赤字・黒字の構成分析!F$38,"▲", "-")), 2)), NA())</f>
        <v>0.11</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0.11</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0.1</v>
      </c>
      <c r="G32" s="135" t="e">
        <f>IF(ROUND(VALUE(SUBSTITUTE(連結実質赤字比率に係る赤字・黒字の構成分析!H$38,"▲", "-")), 2) &gt;= 0, ABS(ROUND(VALUE(SUBSTITUTE(連結実質赤字比率に係る赤字・黒字の構成分析!H$38,"▲", "-")), 2)), NA())</f>
        <v>#N/A</v>
      </c>
      <c r="H32" s="135">
        <f>IF(ROUND(VALUE(SUBSTITUTE(連結実質赤字比率に係る赤字・黒字の構成分析!I$38,"▲", "-")), 2) &lt; 0, ABS(ROUND(VALUE(SUBSTITUTE(連結実質赤字比率に係る赤字・黒字の構成分析!I$38,"▲", "-")), 2)), NA())</f>
        <v>0.09</v>
      </c>
      <c r="I32" s="135" t="e">
        <f>IF(ROUND(VALUE(SUBSTITUTE(連結実質赤字比率に係る赤字・黒字の構成分析!I$38,"▲", "-")), 2) &gt;= 0, ABS(ROUND(VALUE(SUBSTITUTE(連結実質赤字比率に係る赤字・黒字の構成分析!I$38,"▲", "-")), 2)), NA())</f>
        <v>#N/A</v>
      </c>
      <c r="J32" s="135">
        <f>IF(ROUND(VALUE(SUBSTITUTE(連結実質赤字比率に係る赤字・黒字の構成分析!J$38,"▲", "-")), 2) &lt; 0, ABS(ROUND(VALUE(SUBSTITUTE(連結実質赤字比率に係る赤字・黒字の構成分析!J$38,"▲", "-")), 2)), NA())</f>
        <v>0.09</v>
      </c>
      <c r="K32" s="135" t="e">
        <f>IF(ROUND(VALUE(SUBSTITUTE(連結実質赤字比率に係る赤字・黒字の構成分析!J$38,"▲", "-")), 2) &gt;= 0, ABS(ROUND(VALUE(SUBSTITUTE(連結実質赤字比率に係る赤字・黒字の構成分析!J$38,"▲", "-")), 2)), NA())</f>
        <v>#N/A</v>
      </c>
    </row>
    <row r="33" spans="1:16" x14ac:dyDescent="0.15">
      <c r="A33" s="135" t="str">
        <f>IF(連結実質赤字比率に係る赤字・黒字の構成分析!C$37="",NA(),連結実質赤字比率に係る赤字・黒字の構成分析!C$37)</f>
        <v>宅地取得資金貸付事業特別会計</v>
      </c>
      <c r="B33" s="135">
        <f>IF(ROUND(VALUE(SUBSTITUTE(連結実質赤字比率に係る赤字・黒字の構成分析!F$37,"▲", "-")), 2) &lt; 0, ABS(ROUND(VALUE(SUBSTITUTE(連結実質赤字比率に係る赤字・黒字の構成分析!F$37,"▲", "-")), 2)), NA())</f>
        <v>0.33</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0.34</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0.35</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0.35</v>
      </c>
      <c r="I33" s="135" t="e">
        <f>IF(ROUND(VALUE(SUBSTITUTE(連結実質赤字比率に係る赤字・黒字の構成分析!I$37,"▲", "-")), 2) &gt;= 0, ABS(ROUND(VALUE(SUBSTITUTE(連結実質赤字比率に係る赤字・黒字の構成分析!I$37,"▲", "-")), 2)), NA())</f>
        <v>#N/A</v>
      </c>
      <c r="J33" s="135">
        <f>IF(ROUND(VALUE(SUBSTITUTE(連結実質赤字比率に係る赤字・黒字の構成分析!J$37,"▲", "-")), 2) &lt; 0, ABS(ROUND(VALUE(SUBSTITUTE(連結実質赤字比率に係る赤字・黒字の構成分析!J$37,"▲", "-")), 2)), NA())</f>
        <v>0.36</v>
      </c>
      <c r="K33" s="135" t="e">
        <f>IF(ROUND(VALUE(SUBSTITUTE(連結実質赤字比率に係る赤字・黒字の構成分析!J$37,"▲", "-")), 2) &gt;= 0, ABS(ROUND(VALUE(SUBSTITUTE(連結実質赤字比率に係る赤字・黒字の構成分析!J$37,"▲", "-")), 2)), NA())</f>
        <v>#N/A</v>
      </c>
    </row>
    <row r="34" spans="1:16" x14ac:dyDescent="0.15">
      <c r="A34" s="135" t="str">
        <f>IF(連結実質赤字比率に係る赤字・黒字の構成分析!C$36="",NA(),連結実質赤字比率に係る赤字・黒字の構成分析!C$36)</f>
        <v>住宅新築資金貸付事業特別会計</v>
      </c>
      <c r="B34" s="135">
        <f>IF(ROUND(VALUE(SUBSTITUTE(連結実質赤字比率に係る赤字・黒字の構成分析!F$36,"▲", "-")), 2) &lt; 0, ABS(ROUND(VALUE(SUBSTITUTE(連結実質赤字比率に係る赤字・黒字の構成分析!F$36,"▲", "-")), 2)), NA())</f>
        <v>0.8</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0.83</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0.84</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0.85</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0.85</v>
      </c>
      <c r="K34" s="135" t="e">
        <f>IF(ROUND(VALUE(SUBSTITUTE(連結実質赤字比率に係る赤字・黒字の構成分析!J$36,"▲", "-")), 2) &gt;= 0, ABS(ROUND(VALUE(SUBSTITUTE(連結実質赤字比率に係る赤字・黒字の構成分析!J$36,"▲", "-")), 2)), NA())</f>
        <v>#N/A</v>
      </c>
    </row>
    <row r="35" spans="1:16" x14ac:dyDescent="0.15">
      <c r="A35" s="135" t="str">
        <f>IF(連結実質赤字比率に係る赤字・黒字の構成分析!C$35="",NA(),連結実質赤字比率に係る赤字・黒字の構成分析!C$35)</f>
        <v>土地造成事業特別会計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f>IF(ROUND(VALUE(SUBSTITUTE(連結実質赤字比率に係る赤字・黒字の構成分析!G$35,"▲", "-")), 2) &lt; 0, ABS(ROUND(VALUE(SUBSTITUTE(連結実質赤字比率に係る赤字・黒字の構成分析!G$35,"▲", "-")), 2)), NA())</f>
        <v>0.56999999999999995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1.37</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1.45</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駐車場管理事業特別会計</v>
      </c>
      <c r="B36" s="135">
        <f>IF(ROUND(VALUE(SUBSTITUTE(連結実質赤字比率に係る赤字・黒字の構成分析!F$34,"▲", "-")), 2) &lt; 0, ABS(ROUND(VALUE(SUBSTITUTE(連結実質赤字比率に係る赤字・黒字の構成分析!F$34,"▲", "-")), 2)), NA())</f>
        <v>2.17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2.46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2.5499999999999998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2.5499999999999998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14334</v>
      </c>
      <c r="E42" s="136"/>
      <c r="F42" s="136"/>
      <c r="G42" s="136">
        <f>'実質公債費比率（分子）の構造'!L$52</f>
        <v>14007</v>
      </c>
      <c r="H42" s="136"/>
      <c r="I42" s="136"/>
      <c r="J42" s="136">
        <f>'実質公債費比率（分子）の構造'!M$52</f>
        <v>14037</v>
      </c>
      <c r="K42" s="136"/>
      <c r="L42" s="136"/>
      <c r="M42" s="136">
        <f>'実質公債費比率（分子）の構造'!N$52</f>
        <v>14308</v>
      </c>
      <c r="N42" s="136"/>
      <c r="O42" s="136"/>
      <c r="P42" s="136">
        <f>'実質公債費比率（分子）の構造'!O$52</f>
        <v>14797</v>
      </c>
    </row>
    <row r="43" spans="1:16" x14ac:dyDescent="0.15">
      <c r="A43" s="136" t="s">
        <v>52</v>
      </c>
      <c r="B43" s="136">
        <f>'実質公債費比率（分子）の構造'!K$51</f>
        <v>12</v>
      </c>
      <c r="C43" s="136"/>
      <c r="D43" s="136"/>
      <c r="E43" s="136">
        <f>'実質公債費比率（分子）の構造'!L$51</f>
        <v>6</v>
      </c>
      <c r="F43" s="136"/>
      <c r="G43" s="136"/>
      <c r="H43" s="136">
        <f>'実質公債費比率（分子）の構造'!M$51</f>
        <v>2</v>
      </c>
      <c r="I43" s="136"/>
      <c r="J43" s="136"/>
      <c r="K43" s="136">
        <f>'実質公債費比率（分子）の構造'!N$51</f>
        <v>2</v>
      </c>
      <c r="L43" s="136"/>
      <c r="M43" s="136"/>
      <c r="N43" s="136">
        <f>'実質公債費比率（分子）の構造'!O$51</f>
        <v>3</v>
      </c>
      <c r="O43" s="136"/>
      <c r="P43" s="136"/>
    </row>
    <row r="44" spans="1:16" x14ac:dyDescent="0.15">
      <c r="A44" s="136" t="s">
        <v>53</v>
      </c>
      <c r="B44" s="136">
        <f>'実質公債費比率（分子）の構造'!K$50</f>
        <v>75</v>
      </c>
      <c r="C44" s="136"/>
      <c r="D44" s="136"/>
      <c r="E44" s="136">
        <f>'実質公債費比率（分子）の構造'!L$50</f>
        <v>8</v>
      </c>
      <c r="F44" s="136"/>
      <c r="G44" s="136"/>
      <c r="H44" s="136">
        <f>'実質公債費比率（分子）の構造'!M$50</f>
        <v>5</v>
      </c>
      <c r="I44" s="136"/>
      <c r="J44" s="136"/>
      <c r="K44" s="136">
        <f>'実質公債費比率（分子）の構造'!N$50</f>
        <v>8</v>
      </c>
      <c r="L44" s="136"/>
      <c r="M44" s="136"/>
      <c r="N44" s="136">
        <f>'実質公債費比率（分子）の構造'!O$50</f>
        <v>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6158</v>
      </c>
      <c r="C46" s="136"/>
      <c r="D46" s="136"/>
      <c r="E46" s="136">
        <f>'実質公債費比率（分子）の構造'!L$48</f>
        <v>6162</v>
      </c>
      <c r="F46" s="136"/>
      <c r="G46" s="136"/>
      <c r="H46" s="136">
        <f>'実質公債費比率（分子）の構造'!M$48</f>
        <v>6263</v>
      </c>
      <c r="I46" s="136"/>
      <c r="J46" s="136"/>
      <c r="K46" s="136">
        <f>'実質公債費比率（分子）の構造'!N$48</f>
        <v>6371</v>
      </c>
      <c r="L46" s="136"/>
      <c r="M46" s="136"/>
      <c r="N46" s="136">
        <f>'実質公債費比率（分子）の構造'!O$48</f>
        <v>6413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15684</v>
      </c>
      <c r="C49" s="136"/>
      <c r="D49" s="136"/>
      <c r="E49" s="136">
        <f>'実質公債費比率（分子）の構造'!L$45</f>
        <v>15515</v>
      </c>
      <c r="F49" s="136"/>
      <c r="G49" s="136"/>
      <c r="H49" s="136">
        <f>'実質公債費比率（分子）の構造'!M$45</f>
        <v>15257</v>
      </c>
      <c r="I49" s="136"/>
      <c r="J49" s="136"/>
      <c r="K49" s="136">
        <f>'実質公債費比率（分子）の構造'!N$45</f>
        <v>15804</v>
      </c>
      <c r="L49" s="136"/>
      <c r="M49" s="136"/>
      <c r="N49" s="136">
        <f>'実質公債費比率（分子）の構造'!O$45</f>
        <v>16351</v>
      </c>
      <c r="O49" s="136"/>
      <c r="P49" s="136"/>
    </row>
    <row r="50" spans="1:16" x14ac:dyDescent="0.15">
      <c r="A50" s="136" t="s">
        <v>59</v>
      </c>
      <c r="B50" s="136" t="e">
        <f>NA()</f>
        <v>#N/A</v>
      </c>
      <c r="C50" s="136">
        <f>IF(ISNUMBER('実質公債費比率（分子）の構造'!K$53),'実質公債費比率（分子）の構造'!K$53,NA())</f>
        <v>7595</v>
      </c>
      <c r="D50" s="136" t="e">
        <f>NA()</f>
        <v>#N/A</v>
      </c>
      <c r="E50" s="136" t="e">
        <f>NA()</f>
        <v>#N/A</v>
      </c>
      <c r="F50" s="136">
        <f>IF(ISNUMBER('実質公債費比率（分子）の構造'!L$53),'実質公債費比率（分子）の構造'!L$53,NA())</f>
        <v>7684</v>
      </c>
      <c r="G50" s="136" t="e">
        <f>NA()</f>
        <v>#N/A</v>
      </c>
      <c r="H50" s="136" t="e">
        <f>NA()</f>
        <v>#N/A</v>
      </c>
      <c r="I50" s="136">
        <f>IF(ISNUMBER('実質公債費比率（分子）の構造'!M$53),'実質公債費比率（分子）の構造'!M$53,NA())</f>
        <v>7490</v>
      </c>
      <c r="J50" s="136" t="e">
        <f>NA()</f>
        <v>#N/A</v>
      </c>
      <c r="K50" s="136" t="e">
        <f>NA()</f>
        <v>#N/A</v>
      </c>
      <c r="L50" s="136">
        <f>IF(ISNUMBER('実質公債費比率（分子）の構造'!N$53),'実質公債費比率（分子）の構造'!N$53,NA())</f>
        <v>7877</v>
      </c>
      <c r="M50" s="136" t="e">
        <f>NA()</f>
        <v>#N/A</v>
      </c>
      <c r="N50" s="136" t="e">
        <f>NA()</f>
        <v>#N/A</v>
      </c>
      <c r="O50" s="136">
        <f>IF(ISNUMBER('実質公債費比率（分子）の構造'!O$53),'実質公債費比率（分子）の構造'!O$53,NA())</f>
        <v>7979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133041</v>
      </c>
      <c r="E56" s="135"/>
      <c r="F56" s="135"/>
      <c r="G56" s="135">
        <f>'将来負担比率（分子）の構造'!J$51</f>
        <v>135403</v>
      </c>
      <c r="H56" s="135"/>
      <c r="I56" s="135"/>
      <c r="J56" s="135">
        <f>'将来負担比率（分子）の構造'!K$51</f>
        <v>138720</v>
      </c>
      <c r="K56" s="135"/>
      <c r="L56" s="135"/>
      <c r="M56" s="135">
        <f>'将来負担比率（分子）の構造'!L$51</f>
        <v>141035</v>
      </c>
      <c r="N56" s="135"/>
      <c r="O56" s="135"/>
      <c r="P56" s="135">
        <f>'将来負担比率（分子）の構造'!M$51</f>
        <v>143360</v>
      </c>
    </row>
    <row r="57" spans="1:16" x14ac:dyDescent="0.15">
      <c r="A57" s="135" t="s">
        <v>35</v>
      </c>
      <c r="B57" s="135"/>
      <c r="C57" s="135"/>
      <c r="D57" s="135">
        <f>'将来負担比率（分子）の構造'!I$50</f>
        <v>44936</v>
      </c>
      <c r="E57" s="135"/>
      <c r="F57" s="135"/>
      <c r="G57" s="135">
        <f>'将来負担比率（分子）の構造'!J$50</f>
        <v>44892</v>
      </c>
      <c r="H57" s="135"/>
      <c r="I57" s="135"/>
      <c r="J57" s="135">
        <f>'将来負担比率（分子）の構造'!K$50</f>
        <v>47581</v>
      </c>
      <c r="K57" s="135"/>
      <c r="L57" s="135"/>
      <c r="M57" s="135">
        <f>'将来負担比率（分子）の構造'!L$50</f>
        <v>47729</v>
      </c>
      <c r="N57" s="135"/>
      <c r="O57" s="135"/>
      <c r="P57" s="135">
        <f>'将来負担比率（分子）の構造'!M$50</f>
        <v>48222</v>
      </c>
    </row>
    <row r="58" spans="1:16" x14ac:dyDescent="0.15">
      <c r="A58" s="135" t="s">
        <v>34</v>
      </c>
      <c r="B58" s="135"/>
      <c r="C58" s="135"/>
      <c r="D58" s="135">
        <f>'将来負担比率（分子）の構造'!I$49</f>
        <v>11540</v>
      </c>
      <c r="E58" s="135"/>
      <c r="F58" s="135"/>
      <c r="G58" s="135">
        <f>'将来負担比率（分子）の構造'!J$49</f>
        <v>12817</v>
      </c>
      <c r="H58" s="135"/>
      <c r="I58" s="135"/>
      <c r="J58" s="135">
        <f>'将来負担比率（分子）の構造'!K$49</f>
        <v>13399</v>
      </c>
      <c r="K58" s="135"/>
      <c r="L58" s="135"/>
      <c r="M58" s="135">
        <f>'将来負担比率（分子）の構造'!L$49</f>
        <v>13592</v>
      </c>
      <c r="N58" s="135"/>
      <c r="O58" s="135"/>
      <c r="P58" s="135">
        <f>'将来負担比率（分子）の構造'!M$49</f>
        <v>13137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5699</v>
      </c>
      <c r="C61" s="135"/>
      <c r="D61" s="135"/>
      <c r="E61" s="135">
        <f>'将来負担比率（分子）の構造'!J$46</f>
        <v>5235</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23674</v>
      </c>
      <c r="C62" s="135"/>
      <c r="D62" s="135"/>
      <c r="E62" s="135">
        <f>'将来負担比率（分子）の構造'!J$45</f>
        <v>23485</v>
      </c>
      <c r="F62" s="135"/>
      <c r="G62" s="135"/>
      <c r="H62" s="135">
        <f>'将来負担比率（分子）の構造'!K$45</f>
        <v>22901</v>
      </c>
      <c r="I62" s="135"/>
      <c r="J62" s="135"/>
      <c r="K62" s="135">
        <f>'将来負担比率（分子）の構造'!L$45</f>
        <v>21653</v>
      </c>
      <c r="L62" s="135"/>
      <c r="M62" s="135"/>
      <c r="N62" s="135">
        <f>'将来負担比率（分子）の構造'!M$45</f>
        <v>20811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106032</v>
      </c>
      <c r="C64" s="135"/>
      <c r="D64" s="135"/>
      <c r="E64" s="135">
        <f>'将来負担比率（分子）の構造'!J$43</f>
        <v>103266</v>
      </c>
      <c r="F64" s="135"/>
      <c r="G64" s="135"/>
      <c r="H64" s="135">
        <f>'将来負担比率（分子）の構造'!K$43</f>
        <v>99325</v>
      </c>
      <c r="I64" s="135"/>
      <c r="J64" s="135"/>
      <c r="K64" s="135">
        <f>'将来負担比率（分子）の構造'!L$43</f>
        <v>96926</v>
      </c>
      <c r="L64" s="135"/>
      <c r="M64" s="135"/>
      <c r="N64" s="135">
        <f>'将来負担比率（分子）の構造'!M$43</f>
        <v>95093</v>
      </c>
      <c r="O64" s="135"/>
      <c r="P64" s="135"/>
    </row>
    <row r="65" spans="1:16" x14ac:dyDescent="0.15">
      <c r="A65" s="135" t="s">
        <v>26</v>
      </c>
      <c r="B65" s="135">
        <f>'将来負担比率（分子）の構造'!I$42</f>
        <v>119</v>
      </c>
      <c r="C65" s="135"/>
      <c r="D65" s="135"/>
      <c r="E65" s="135">
        <f>'将来負担比率（分子）の構造'!J$42</f>
        <v>0</v>
      </c>
      <c r="F65" s="135"/>
      <c r="G65" s="135"/>
      <c r="H65" s="135">
        <f>'将来負担比率（分子）の構造'!K$42</f>
        <v>0</v>
      </c>
      <c r="I65" s="135"/>
      <c r="J65" s="135"/>
      <c r="K65" s="135">
        <f>'将来負担比率（分子）の構造'!L$42</f>
        <v>0</v>
      </c>
      <c r="L65" s="135"/>
      <c r="M65" s="135"/>
      <c r="N65" s="135">
        <f>'将来負担比率（分子）の構造'!M$42</f>
        <v>0</v>
      </c>
      <c r="O65" s="135"/>
      <c r="P65" s="135"/>
    </row>
    <row r="66" spans="1:16" x14ac:dyDescent="0.15">
      <c r="A66" s="135" t="s">
        <v>25</v>
      </c>
      <c r="B66" s="135">
        <f>'将来負担比率（分子）の構造'!I$41</f>
        <v>152556</v>
      </c>
      <c r="C66" s="135"/>
      <c r="D66" s="135"/>
      <c r="E66" s="135">
        <f>'将来負担比率（分子）の構造'!J$41</f>
        <v>152329</v>
      </c>
      <c r="F66" s="135"/>
      <c r="G66" s="135"/>
      <c r="H66" s="135">
        <f>'将来負担比率（分子）の構造'!K$41</f>
        <v>163503</v>
      </c>
      <c r="I66" s="135"/>
      <c r="J66" s="135"/>
      <c r="K66" s="135">
        <f>'将来負担比率（分子）の構造'!L$41</f>
        <v>167419</v>
      </c>
      <c r="L66" s="135"/>
      <c r="M66" s="135"/>
      <c r="N66" s="135">
        <f>'将来負担比率（分子）の構造'!M$41</f>
        <v>171317</v>
      </c>
      <c r="O66" s="135"/>
      <c r="P66" s="135"/>
    </row>
    <row r="67" spans="1:16" x14ac:dyDescent="0.15">
      <c r="A67" s="135" t="s">
        <v>63</v>
      </c>
      <c r="B67" s="135" t="e">
        <f>NA()</f>
        <v>#N/A</v>
      </c>
      <c r="C67" s="135">
        <f>IF(ISNUMBER('将来負担比率（分子）の構造'!I$52), IF('将来負担比率（分子）の構造'!I$52 &lt; 0, 0, '将来負担比率（分子）の構造'!I$52), NA())</f>
        <v>98561</v>
      </c>
      <c r="D67" s="135" t="e">
        <f>NA()</f>
        <v>#N/A</v>
      </c>
      <c r="E67" s="135" t="e">
        <f>NA()</f>
        <v>#N/A</v>
      </c>
      <c r="F67" s="135">
        <f>IF(ISNUMBER('将来負担比率（分子）の構造'!J$52), IF('将来負担比率（分子）の構造'!J$52 &lt; 0, 0, '将来負担比率（分子）の構造'!J$52), NA())</f>
        <v>91204</v>
      </c>
      <c r="G67" s="135" t="e">
        <f>NA()</f>
        <v>#N/A</v>
      </c>
      <c r="H67" s="135" t="e">
        <f>NA()</f>
        <v>#N/A</v>
      </c>
      <c r="I67" s="135">
        <f>IF(ISNUMBER('将来負担比率（分子）の構造'!K$52), IF('将来負担比率（分子）の構造'!K$52 &lt; 0, 0, '将来負担比率（分子）の構造'!K$52), NA())</f>
        <v>86030</v>
      </c>
      <c r="J67" s="135" t="e">
        <f>NA()</f>
        <v>#N/A</v>
      </c>
      <c r="K67" s="135" t="e">
        <f>NA()</f>
        <v>#N/A</v>
      </c>
      <c r="L67" s="135">
        <f>IF(ISNUMBER('将来負担比率（分子）の構造'!L$52), IF('将来負担比率（分子）の構造'!L$52 &lt; 0, 0, '将来負担比率（分子）の構造'!L$52), NA())</f>
        <v>83643</v>
      </c>
      <c r="M67" s="135" t="e">
        <f>NA()</f>
        <v>#N/A</v>
      </c>
      <c r="N67" s="135" t="e">
        <f>NA()</f>
        <v>#N/A</v>
      </c>
      <c r="O67" s="135">
        <f>IF(ISNUMBER('将来負担比率（分子）の構造'!M$52), IF('将来負担比率（分子）の構造'!M$52 &lt; 0, 0, '将来負担比率（分子）の構造'!M$52), NA())</f>
        <v>82503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58118414</v>
      </c>
      <c r="S5" s="613"/>
      <c r="T5" s="613"/>
      <c r="U5" s="613"/>
      <c r="V5" s="613"/>
      <c r="W5" s="613"/>
      <c r="X5" s="613"/>
      <c r="Y5" s="614"/>
      <c r="Z5" s="615">
        <v>39.200000000000003</v>
      </c>
      <c r="AA5" s="615"/>
      <c r="AB5" s="615"/>
      <c r="AC5" s="615"/>
      <c r="AD5" s="616">
        <v>54002290</v>
      </c>
      <c r="AE5" s="616"/>
      <c r="AF5" s="616"/>
      <c r="AG5" s="616"/>
      <c r="AH5" s="616"/>
      <c r="AI5" s="616"/>
      <c r="AJ5" s="616"/>
      <c r="AK5" s="616"/>
      <c r="AL5" s="617">
        <v>72.400000000000006</v>
      </c>
      <c r="AM5" s="618"/>
      <c r="AN5" s="618"/>
      <c r="AO5" s="619"/>
      <c r="AP5" s="609" t="s">
        <v>207</v>
      </c>
      <c r="AQ5" s="610"/>
      <c r="AR5" s="610"/>
      <c r="AS5" s="610"/>
      <c r="AT5" s="610"/>
      <c r="AU5" s="610"/>
      <c r="AV5" s="610"/>
      <c r="AW5" s="610"/>
      <c r="AX5" s="610"/>
      <c r="AY5" s="610"/>
      <c r="AZ5" s="610"/>
      <c r="BA5" s="610"/>
      <c r="BB5" s="610"/>
      <c r="BC5" s="610"/>
      <c r="BD5" s="610"/>
      <c r="BE5" s="610"/>
      <c r="BF5" s="611"/>
      <c r="BG5" s="623">
        <v>51824256</v>
      </c>
      <c r="BH5" s="624"/>
      <c r="BI5" s="624"/>
      <c r="BJ5" s="624"/>
      <c r="BK5" s="624"/>
      <c r="BL5" s="624"/>
      <c r="BM5" s="624"/>
      <c r="BN5" s="625"/>
      <c r="BO5" s="626">
        <v>89.2</v>
      </c>
      <c r="BP5" s="626"/>
      <c r="BQ5" s="626"/>
      <c r="BR5" s="626"/>
      <c r="BS5" s="627">
        <v>683115</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813983</v>
      </c>
      <c r="S6" s="624"/>
      <c r="T6" s="624"/>
      <c r="U6" s="624"/>
      <c r="V6" s="624"/>
      <c r="W6" s="624"/>
      <c r="X6" s="624"/>
      <c r="Y6" s="625"/>
      <c r="Z6" s="626">
        <v>0.5</v>
      </c>
      <c r="AA6" s="626"/>
      <c r="AB6" s="626"/>
      <c r="AC6" s="626"/>
      <c r="AD6" s="627">
        <v>813983</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51824256</v>
      </c>
      <c r="BH6" s="624"/>
      <c r="BI6" s="624"/>
      <c r="BJ6" s="624"/>
      <c r="BK6" s="624"/>
      <c r="BL6" s="624"/>
      <c r="BM6" s="624"/>
      <c r="BN6" s="625"/>
      <c r="BO6" s="626">
        <v>89.2</v>
      </c>
      <c r="BP6" s="626"/>
      <c r="BQ6" s="626"/>
      <c r="BR6" s="626"/>
      <c r="BS6" s="627">
        <v>683115</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904396</v>
      </c>
      <c r="CS6" s="624"/>
      <c r="CT6" s="624"/>
      <c r="CU6" s="624"/>
      <c r="CV6" s="624"/>
      <c r="CW6" s="624"/>
      <c r="CX6" s="624"/>
      <c r="CY6" s="625"/>
      <c r="CZ6" s="626">
        <v>0.6</v>
      </c>
      <c r="DA6" s="626"/>
      <c r="DB6" s="626"/>
      <c r="DC6" s="626"/>
      <c r="DD6" s="632" t="s">
        <v>214</v>
      </c>
      <c r="DE6" s="624"/>
      <c r="DF6" s="624"/>
      <c r="DG6" s="624"/>
      <c r="DH6" s="624"/>
      <c r="DI6" s="624"/>
      <c r="DJ6" s="624"/>
      <c r="DK6" s="624"/>
      <c r="DL6" s="624"/>
      <c r="DM6" s="624"/>
      <c r="DN6" s="624"/>
      <c r="DO6" s="624"/>
      <c r="DP6" s="625"/>
      <c r="DQ6" s="632">
        <v>904258</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147514</v>
      </c>
      <c r="S7" s="624"/>
      <c r="T7" s="624"/>
      <c r="U7" s="624"/>
      <c r="V7" s="624"/>
      <c r="W7" s="624"/>
      <c r="X7" s="624"/>
      <c r="Y7" s="625"/>
      <c r="Z7" s="626">
        <v>0.1</v>
      </c>
      <c r="AA7" s="626"/>
      <c r="AB7" s="626"/>
      <c r="AC7" s="626"/>
      <c r="AD7" s="627">
        <v>147514</v>
      </c>
      <c r="AE7" s="627"/>
      <c r="AF7" s="627"/>
      <c r="AG7" s="627"/>
      <c r="AH7" s="627"/>
      <c r="AI7" s="627"/>
      <c r="AJ7" s="627"/>
      <c r="AK7" s="627"/>
      <c r="AL7" s="628">
        <v>0.2</v>
      </c>
      <c r="AM7" s="629"/>
      <c r="AN7" s="629"/>
      <c r="AO7" s="630"/>
      <c r="AP7" s="620" t="s">
        <v>216</v>
      </c>
      <c r="AQ7" s="621"/>
      <c r="AR7" s="621"/>
      <c r="AS7" s="621"/>
      <c r="AT7" s="621"/>
      <c r="AU7" s="621"/>
      <c r="AV7" s="621"/>
      <c r="AW7" s="621"/>
      <c r="AX7" s="621"/>
      <c r="AY7" s="621"/>
      <c r="AZ7" s="621"/>
      <c r="BA7" s="621"/>
      <c r="BB7" s="621"/>
      <c r="BC7" s="621"/>
      <c r="BD7" s="621"/>
      <c r="BE7" s="621"/>
      <c r="BF7" s="622"/>
      <c r="BG7" s="623">
        <v>23453839</v>
      </c>
      <c r="BH7" s="624"/>
      <c r="BI7" s="624"/>
      <c r="BJ7" s="624"/>
      <c r="BK7" s="624"/>
      <c r="BL7" s="624"/>
      <c r="BM7" s="624"/>
      <c r="BN7" s="625"/>
      <c r="BO7" s="626">
        <v>40.4</v>
      </c>
      <c r="BP7" s="626"/>
      <c r="BQ7" s="626"/>
      <c r="BR7" s="626"/>
      <c r="BS7" s="627">
        <v>683115</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13198448</v>
      </c>
      <c r="CS7" s="624"/>
      <c r="CT7" s="624"/>
      <c r="CU7" s="624"/>
      <c r="CV7" s="624"/>
      <c r="CW7" s="624"/>
      <c r="CX7" s="624"/>
      <c r="CY7" s="625"/>
      <c r="CZ7" s="626">
        <v>9</v>
      </c>
      <c r="DA7" s="626"/>
      <c r="DB7" s="626"/>
      <c r="DC7" s="626"/>
      <c r="DD7" s="632">
        <v>64848</v>
      </c>
      <c r="DE7" s="624"/>
      <c r="DF7" s="624"/>
      <c r="DG7" s="624"/>
      <c r="DH7" s="624"/>
      <c r="DI7" s="624"/>
      <c r="DJ7" s="624"/>
      <c r="DK7" s="624"/>
      <c r="DL7" s="624"/>
      <c r="DM7" s="624"/>
      <c r="DN7" s="624"/>
      <c r="DO7" s="624"/>
      <c r="DP7" s="625"/>
      <c r="DQ7" s="632">
        <v>9623749</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443458</v>
      </c>
      <c r="S8" s="624"/>
      <c r="T8" s="624"/>
      <c r="U8" s="624"/>
      <c r="V8" s="624"/>
      <c r="W8" s="624"/>
      <c r="X8" s="624"/>
      <c r="Y8" s="625"/>
      <c r="Z8" s="626">
        <v>0.3</v>
      </c>
      <c r="AA8" s="626"/>
      <c r="AB8" s="626"/>
      <c r="AC8" s="626"/>
      <c r="AD8" s="627">
        <v>443458</v>
      </c>
      <c r="AE8" s="627"/>
      <c r="AF8" s="627"/>
      <c r="AG8" s="627"/>
      <c r="AH8" s="627"/>
      <c r="AI8" s="627"/>
      <c r="AJ8" s="627"/>
      <c r="AK8" s="627"/>
      <c r="AL8" s="628">
        <v>0.6</v>
      </c>
      <c r="AM8" s="629"/>
      <c r="AN8" s="629"/>
      <c r="AO8" s="630"/>
      <c r="AP8" s="620" t="s">
        <v>219</v>
      </c>
      <c r="AQ8" s="621"/>
      <c r="AR8" s="621"/>
      <c r="AS8" s="621"/>
      <c r="AT8" s="621"/>
      <c r="AU8" s="621"/>
      <c r="AV8" s="621"/>
      <c r="AW8" s="621"/>
      <c r="AX8" s="621"/>
      <c r="AY8" s="621"/>
      <c r="AZ8" s="621"/>
      <c r="BA8" s="621"/>
      <c r="BB8" s="621"/>
      <c r="BC8" s="621"/>
      <c r="BD8" s="621"/>
      <c r="BE8" s="621"/>
      <c r="BF8" s="622"/>
      <c r="BG8" s="623">
        <v>565502</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64178465</v>
      </c>
      <c r="CS8" s="624"/>
      <c r="CT8" s="624"/>
      <c r="CU8" s="624"/>
      <c r="CV8" s="624"/>
      <c r="CW8" s="624"/>
      <c r="CX8" s="624"/>
      <c r="CY8" s="625"/>
      <c r="CZ8" s="626">
        <v>43.5</v>
      </c>
      <c r="DA8" s="626"/>
      <c r="DB8" s="626"/>
      <c r="DC8" s="626"/>
      <c r="DD8" s="632">
        <v>1126478</v>
      </c>
      <c r="DE8" s="624"/>
      <c r="DF8" s="624"/>
      <c r="DG8" s="624"/>
      <c r="DH8" s="624"/>
      <c r="DI8" s="624"/>
      <c r="DJ8" s="624"/>
      <c r="DK8" s="624"/>
      <c r="DL8" s="624"/>
      <c r="DM8" s="624"/>
      <c r="DN8" s="624"/>
      <c r="DO8" s="624"/>
      <c r="DP8" s="625"/>
      <c r="DQ8" s="632">
        <v>28608276</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360078</v>
      </c>
      <c r="S9" s="624"/>
      <c r="T9" s="624"/>
      <c r="U9" s="624"/>
      <c r="V9" s="624"/>
      <c r="W9" s="624"/>
      <c r="X9" s="624"/>
      <c r="Y9" s="625"/>
      <c r="Z9" s="626">
        <v>0.2</v>
      </c>
      <c r="AA9" s="626"/>
      <c r="AB9" s="626"/>
      <c r="AC9" s="626"/>
      <c r="AD9" s="627">
        <v>360078</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17634205</v>
      </c>
      <c r="BH9" s="624"/>
      <c r="BI9" s="624"/>
      <c r="BJ9" s="624"/>
      <c r="BK9" s="624"/>
      <c r="BL9" s="624"/>
      <c r="BM9" s="624"/>
      <c r="BN9" s="625"/>
      <c r="BO9" s="626">
        <v>30.3</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14172290</v>
      </c>
      <c r="CS9" s="624"/>
      <c r="CT9" s="624"/>
      <c r="CU9" s="624"/>
      <c r="CV9" s="624"/>
      <c r="CW9" s="624"/>
      <c r="CX9" s="624"/>
      <c r="CY9" s="625"/>
      <c r="CZ9" s="626">
        <v>9.6</v>
      </c>
      <c r="DA9" s="626"/>
      <c r="DB9" s="626"/>
      <c r="DC9" s="626"/>
      <c r="DD9" s="632">
        <v>5684400</v>
      </c>
      <c r="DE9" s="624"/>
      <c r="DF9" s="624"/>
      <c r="DG9" s="624"/>
      <c r="DH9" s="624"/>
      <c r="DI9" s="624"/>
      <c r="DJ9" s="624"/>
      <c r="DK9" s="624"/>
      <c r="DL9" s="624"/>
      <c r="DM9" s="624"/>
      <c r="DN9" s="624"/>
      <c r="DO9" s="624"/>
      <c r="DP9" s="625"/>
      <c r="DQ9" s="632">
        <v>7307866</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6740453</v>
      </c>
      <c r="S10" s="624"/>
      <c r="T10" s="624"/>
      <c r="U10" s="624"/>
      <c r="V10" s="624"/>
      <c r="W10" s="624"/>
      <c r="X10" s="624"/>
      <c r="Y10" s="625"/>
      <c r="Z10" s="626">
        <v>4.5</v>
      </c>
      <c r="AA10" s="626"/>
      <c r="AB10" s="626"/>
      <c r="AC10" s="626"/>
      <c r="AD10" s="627">
        <v>6740453</v>
      </c>
      <c r="AE10" s="627"/>
      <c r="AF10" s="627"/>
      <c r="AG10" s="627"/>
      <c r="AH10" s="627"/>
      <c r="AI10" s="627"/>
      <c r="AJ10" s="627"/>
      <c r="AK10" s="627"/>
      <c r="AL10" s="628">
        <v>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1059462</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210614</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191316</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19477</v>
      </c>
      <c r="S11" s="624"/>
      <c r="T11" s="624"/>
      <c r="U11" s="624"/>
      <c r="V11" s="624"/>
      <c r="W11" s="624"/>
      <c r="X11" s="624"/>
      <c r="Y11" s="625"/>
      <c r="Z11" s="626">
        <v>0</v>
      </c>
      <c r="AA11" s="626"/>
      <c r="AB11" s="626"/>
      <c r="AC11" s="626"/>
      <c r="AD11" s="627">
        <v>19477</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4194670</v>
      </c>
      <c r="BH11" s="624"/>
      <c r="BI11" s="624"/>
      <c r="BJ11" s="624"/>
      <c r="BK11" s="624"/>
      <c r="BL11" s="624"/>
      <c r="BM11" s="624"/>
      <c r="BN11" s="625"/>
      <c r="BO11" s="626">
        <v>7.2</v>
      </c>
      <c r="BP11" s="626"/>
      <c r="BQ11" s="626"/>
      <c r="BR11" s="626"/>
      <c r="BS11" s="632">
        <v>683115</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975912</v>
      </c>
      <c r="CS11" s="624"/>
      <c r="CT11" s="624"/>
      <c r="CU11" s="624"/>
      <c r="CV11" s="624"/>
      <c r="CW11" s="624"/>
      <c r="CX11" s="624"/>
      <c r="CY11" s="625"/>
      <c r="CZ11" s="626">
        <v>0.7</v>
      </c>
      <c r="DA11" s="626"/>
      <c r="DB11" s="626"/>
      <c r="DC11" s="626"/>
      <c r="DD11" s="632">
        <v>164703</v>
      </c>
      <c r="DE11" s="624"/>
      <c r="DF11" s="624"/>
      <c r="DG11" s="624"/>
      <c r="DH11" s="624"/>
      <c r="DI11" s="624"/>
      <c r="DJ11" s="624"/>
      <c r="DK11" s="624"/>
      <c r="DL11" s="624"/>
      <c r="DM11" s="624"/>
      <c r="DN11" s="624"/>
      <c r="DO11" s="624"/>
      <c r="DP11" s="625"/>
      <c r="DQ11" s="632">
        <v>738902</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24700123</v>
      </c>
      <c r="BH12" s="624"/>
      <c r="BI12" s="624"/>
      <c r="BJ12" s="624"/>
      <c r="BK12" s="624"/>
      <c r="BL12" s="624"/>
      <c r="BM12" s="624"/>
      <c r="BN12" s="625"/>
      <c r="BO12" s="626">
        <v>42.5</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3228310</v>
      </c>
      <c r="CS12" s="624"/>
      <c r="CT12" s="624"/>
      <c r="CU12" s="624"/>
      <c r="CV12" s="624"/>
      <c r="CW12" s="624"/>
      <c r="CX12" s="624"/>
      <c r="CY12" s="625"/>
      <c r="CZ12" s="626">
        <v>2.2000000000000002</v>
      </c>
      <c r="DA12" s="626"/>
      <c r="DB12" s="626"/>
      <c r="DC12" s="626"/>
      <c r="DD12" s="632">
        <v>279550</v>
      </c>
      <c r="DE12" s="624"/>
      <c r="DF12" s="624"/>
      <c r="DG12" s="624"/>
      <c r="DH12" s="624"/>
      <c r="DI12" s="624"/>
      <c r="DJ12" s="624"/>
      <c r="DK12" s="624"/>
      <c r="DL12" s="624"/>
      <c r="DM12" s="624"/>
      <c r="DN12" s="624"/>
      <c r="DO12" s="624"/>
      <c r="DP12" s="625"/>
      <c r="DQ12" s="632">
        <v>1777644</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144539</v>
      </c>
      <c r="S13" s="624"/>
      <c r="T13" s="624"/>
      <c r="U13" s="624"/>
      <c r="V13" s="624"/>
      <c r="W13" s="624"/>
      <c r="X13" s="624"/>
      <c r="Y13" s="625"/>
      <c r="Z13" s="626">
        <v>0.1</v>
      </c>
      <c r="AA13" s="626"/>
      <c r="AB13" s="626"/>
      <c r="AC13" s="626"/>
      <c r="AD13" s="627">
        <v>144539</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24492569</v>
      </c>
      <c r="BH13" s="624"/>
      <c r="BI13" s="624"/>
      <c r="BJ13" s="624"/>
      <c r="BK13" s="624"/>
      <c r="BL13" s="624"/>
      <c r="BM13" s="624"/>
      <c r="BN13" s="625"/>
      <c r="BO13" s="626">
        <v>42.1</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19756508</v>
      </c>
      <c r="CS13" s="624"/>
      <c r="CT13" s="624"/>
      <c r="CU13" s="624"/>
      <c r="CV13" s="624"/>
      <c r="CW13" s="624"/>
      <c r="CX13" s="624"/>
      <c r="CY13" s="625"/>
      <c r="CZ13" s="626">
        <v>13.4</v>
      </c>
      <c r="DA13" s="626"/>
      <c r="DB13" s="626"/>
      <c r="DC13" s="626"/>
      <c r="DD13" s="632">
        <v>6996366</v>
      </c>
      <c r="DE13" s="624"/>
      <c r="DF13" s="624"/>
      <c r="DG13" s="624"/>
      <c r="DH13" s="624"/>
      <c r="DI13" s="624"/>
      <c r="DJ13" s="624"/>
      <c r="DK13" s="624"/>
      <c r="DL13" s="624"/>
      <c r="DM13" s="624"/>
      <c r="DN13" s="624"/>
      <c r="DO13" s="624"/>
      <c r="DP13" s="625"/>
      <c r="DQ13" s="632">
        <v>12063088</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768290</v>
      </c>
      <c r="BH14" s="624"/>
      <c r="BI14" s="624"/>
      <c r="BJ14" s="624"/>
      <c r="BK14" s="624"/>
      <c r="BL14" s="624"/>
      <c r="BM14" s="624"/>
      <c r="BN14" s="625"/>
      <c r="BO14" s="626">
        <v>1.3</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4286237</v>
      </c>
      <c r="CS14" s="624"/>
      <c r="CT14" s="624"/>
      <c r="CU14" s="624"/>
      <c r="CV14" s="624"/>
      <c r="CW14" s="624"/>
      <c r="CX14" s="624"/>
      <c r="CY14" s="625"/>
      <c r="CZ14" s="626">
        <v>2.9</v>
      </c>
      <c r="DA14" s="626"/>
      <c r="DB14" s="626"/>
      <c r="DC14" s="626"/>
      <c r="DD14" s="632">
        <v>339176</v>
      </c>
      <c r="DE14" s="624"/>
      <c r="DF14" s="624"/>
      <c r="DG14" s="624"/>
      <c r="DH14" s="624"/>
      <c r="DI14" s="624"/>
      <c r="DJ14" s="624"/>
      <c r="DK14" s="624"/>
      <c r="DL14" s="624"/>
      <c r="DM14" s="624"/>
      <c r="DN14" s="624"/>
      <c r="DO14" s="624"/>
      <c r="DP14" s="625"/>
      <c r="DQ14" s="632">
        <v>3897909</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241451</v>
      </c>
      <c r="S15" s="624"/>
      <c r="T15" s="624"/>
      <c r="U15" s="624"/>
      <c r="V15" s="624"/>
      <c r="W15" s="624"/>
      <c r="X15" s="624"/>
      <c r="Y15" s="625"/>
      <c r="Z15" s="626">
        <v>0.2</v>
      </c>
      <c r="AA15" s="626"/>
      <c r="AB15" s="626"/>
      <c r="AC15" s="626"/>
      <c r="AD15" s="627">
        <v>241451</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2902004</v>
      </c>
      <c r="BH15" s="624"/>
      <c r="BI15" s="624"/>
      <c r="BJ15" s="624"/>
      <c r="BK15" s="624"/>
      <c r="BL15" s="624"/>
      <c r="BM15" s="624"/>
      <c r="BN15" s="625"/>
      <c r="BO15" s="626">
        <v>5</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10119784</v>
      </c>
      <c r="CS15" s="624"/>
      <c r="CT15" s="624"/>
      <c r="CU15" s="624"/>
      <c r="CV15" s="624"/>
      <c r="CW15" s="624"/>
      <c r="CX15" s="624"/>
      <c r="CY15" s="625"/>
      <c r="CZ15" s="626">
        <v>6.9</v>
      </c>
      <c r="DA15" s="626"/>
      <c r="DB15" s="626"/>
      <c r="DC15" s="626"/>
      <c r="DD15" s="632">
        <v>1529403</v>
      </c>
      <c r="DE15" s="624"/>
      <c r="DF15" s="624"/>
      <c r="DG15" s="624"/>
      <c r="DH15" s="624"/>
      <c r="DI15" s="624"/>
      <c r="DJ15" s="624"/>
      <c r="DK15" s="624"/>
      <c r="DL15" s="624"/>
      <c r="DM15" s="624"/>
      <c r="DN15" s="624"/>
      <c r="DO15" s="624"/>
      <c r="DP15" s="625"/>
      <c r="DQ15" s="632">
        <v>8156576</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11734806</v>
      </c>
      <c r="S16" s="624"/>
      <c r="T16" s="624"/>
      <c r="U16" s="624"/>
      <c r="V16" s="624"/>
      <c r="W16" s="624"/>
      <c r="X16" s="624"/>
      <c r="Y16" s="625"/>
      <c r="Z16" s="626">
        <v>7.9</v>
      </c>
      <c r="AA16" s="626"/>
      <c r="AB16" s="626"/>
      <c r="AC16" s="626"/>
      <c r="AD16" s="627">
        <v>11100808</v>
      </c>
      <c r="AE16" s="627"/>
      <c r="AF16" s="627"/>
      <c r="AG16" s="627"/>
      <c r="AH16" s="627"/>
      <c r="AI16" s="627"/>
      <c r="AJ16" s="627"/>
      <c r="AK16" s="627"/>
      <c r="AL16" s="628">
        <v>14.9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9066</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66</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11100808</v>
      </c>
      <c r="S17" s="624"/>
      <c r="T17" s="624"/>
      <c r="U17" s="624"/>
      <c r="V17" s="624"/>
      <c r="W17" s="624"/>
      <c r="X17" s="624"/>
      <c r="Y17" s="625"/>
      <c r="Z17" s="626">
        <v>7.5</v>
      </c>
      <c r="AA17" s="626"/>
      <c r="AB17" s="626"/>
      <c r="AC17" s="626"/>
      <c r="AD17" s="627">
        <v>11100808</v>
      </c>
      <c r="AE17" s="627"/>
      <c r="AF17" s="627"/>
      <c r="AG17" s="627"/>
      <c r="AH17" s="627"/>
      <c r="AI17" s="627"/>
      <c r="AJ17" s="627"/>
      <c r="AK17" s="627"/>
      <c r="AL17" s="628">
        <v>14.9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16353989</v>
      </c>
      <c r="CS17" s="624"/>
      <c r="CT17" s="624"/>
      <c r="CU17" s="624"/>
      <c r="CV17" s="624"/>
      <c r="CW17" s="624"/>
      <c r="CX17" s="624"/>
      <c r="CY17" s="625"/>
      <c r="CZ17" s="626">
        <v>11.1</v>
      </c>
      <c r="DA17" s="626"/>
      <c r="DB17" s="626"/>
      <c r="DC17" s="626"/>
      <c r="DD17" s="632" t="s">
        <v>109</v>
      </c>
      <c r="DE17" s="624"/>
      <c r="DF17" s="624"/>
      <c r="DG17" s="624"/>
      <c r="DH17" s="624"/>
      <c r="DI17" s="624"/>
      <c r="DJ17" s="624"/>
      <c r="DK17" s="624"/>
      <c r="DL17" s="624"/>
      <c r="DM17" s="624"/>
      <c r="DN17" s="624"/>
      <c r="DO17" s="624"/>
      <c r="DP17" s="625"/>
      <c r="DQ17" s="632">
        <v>16219096</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633998</v>
      </c>
      <c r="S18" s="624"/>
      <c r="T18" s="624"/>
      <c r="U18" s="624"/>
      <c r="V18" s="624"/>
      <c r="W18" s="624"/>
      <c r="X18" s="624"/>
      <c r="Y18" s="625"/>
      <c r="Z18" s="626">
        <v>0.4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6294158</v>
      </c>
      <c r="BH19" s="624"/>
      <c r="BI19" s="624"/>
      <c r="BJ19" s="624"/>
      <c r="BK19" s="624"/>
      <c r="BL19" s="624"/>
      <c r="BM19" s="624"/>
      <c r="BN19" s="625"/>
      <c r="BO19" s="626">
        <v>10.8</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78764173</v>
      </c>
      <c r="S20" s="624"/>
      <c r="T20" s="624"/>
      <c r="U20" s="624"/>
      <c r="V20" s="624"/>
      <c r="W20" s="624"/>
      <c r="X20" s="624"/>
      <c r="Y20" s="625"/>
      <c r="Z20" s="626">
        <v>53.1</v>
      </c>
      <c r="AA20" s="626"/>
      <c r="AB20" s="626"/>
      <c r="AC20" s="626"/>
      <c r="AD20" s="627">
        <v>74014051</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6294158</v>
      </c>
      <c r="BH20" s="624"/>
      <c r="BI20" s="624"/>
      <c r="BJ20" s="624"/>
      <c r="BK20" s="624"/>
      <c r="BL20" s="624"/>
      <c r="BM20" s="624"/>
      <c r="BN20" s="625"/>
      <c r="BO20" s="626">
        <v>10.8</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147394019</v>
      </c>
      <c r="CS20" s="624"/>
      <c r="CT20" s="624"/>
      <c r="CU20" s="624"/>
      <c r="CV20" s="624"/>
      <c r="CW20" s="624"/>
      <c r="CX20" s="624"/>
      <c r="CY20" s="625"/>
      <c r="CZ20" s="626">
        <v>100</v>
      </c>
      <c r="DA20" s="626"/>
      <c r="DB20" s="626"/>
      <c r="DC20" s="626"/>
      <c r="DD20" s="632">
        <v>16184924</v>
      </c>
      <c r="DE20" s="624"/>
      <c r="DF20" s="624"/>
      <c r="DG20" s="624"/>
      <c r="DH20" s="624"/>
      <c r="DI20" s="624"/>
      <c r="DJ20" s="624"/>
      <c r="DK20" s="624"/>
      <c r="DL20" s="624"/>
      <c r="DM20" s="624"/>
      <c r="DN20" s="624"/>
      <c r="DO20" s="624"/>
      <c r="DP20" s="625"/>
      <c r="DQ20" s="632">
        <v>89488746</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61574</v>
      </c>
      <c r="S21" s="624"/>
      <c r="T21" s="624"/>
      <c r="U21" s="624"/>
      <c r="V21" s="624"/>
      <c r="W21" s="624"/>
      <c r="X21" s="624"/>
      <c r="Y21" s="625"/>
      <c r="Z21" s="626">
        <v>0</v>
      </c>
      <c r="AA21" s="626"/>
      <c r="AB21" s="626"/>
      <c r="AC21" s="626"/>
      <c r="AD21" s="627">
        <v>61574</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13936</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1251369</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v>2164098</v>
      </c>
      <c r="BH22" s="624"/>
      <c r="BI22" s="624"/>
      <c r="BJ22" s="624"/>
      <c r="BK22" s="624"/>
      <c r="BL22" s="624"/>
      <c r="BM22" s="624"/>
      <c r="BN22" s="625"/>
      <c r="BO22" s="626">
        <v>3.7</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1925935</v>
      </c>
      <c r="S23" s="624"/>
      <c r="T23" s="624"/>
      <c r="U23" s="624"/>
      <c r="V23" s="624"/>
      <c r="W23" s="624"/>
      <c r="X23" s="624"/>
      <c r="Y23" s="625"/>
      <c r="Z23" s="626">
        <v>1.3</v>
      </c>
      <c r="AA23" s="626"/>
      <c r="AB23" s="626"/>
      <c r="AC23" s="626"/>
      <c r="AD23" s="627">
        <v>171896</v>
      </c>
      <c r="AE23" s="627"/>
      <c r="AF23" s="627"/>
      <c r="AG23" s="627"/>
      <c r="AH23" s="627"/>
      <c r="AI23" s="627"/>
      <c r="AJ23" s="627"/>
      <c r="AK23" s="627"/>
      <c r="AL23" s="628">
        <v>0.2</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4116124</v>
      </c>
      <c r="BH23" s="624"/>
      <c r="BI23" s="624"/>
      <c r="BJ23" s="624"/>
      <c r="BK23" s="624"/>
      <c r="BL23" s="624"/>
      <c r="BM23" s="624"/>
      <c r="BN23" s="625"/>
      <c r="BO23" s="626">
        <v>7.1</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755806</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85000920</v>
      </c>
      <c r="CS24" s="613"/>
      <c r="CT24" s="613"/>
      <c r="CU24" s="613"/>
      <c r="CV24" s="613"/>
      <c r="CW24" s="613"/>
      <c r="CX24" s="613"/>
      <c r="CY24" s="614"/>
      <c r="CZ24" s="650">
        <v>57.7</v>
      </c>
      <c r="DA24" s="651"/>
      <c r="DB24" s="651"/>
      <c r="DC24" s="652"/>
      <c r="DD24" s="649">
        <v>51011314</v>
      </c>
      <c r="DE24" s="613"/>
      <c r="DF24" s="613"/>
      <c r="DG24" s="613"/>
      <c r="DH24" s="613"/>
      <c r="DI24" s="613"/>
      <c r="DJ24" s="613"/>
      <c r="DK24" s="614"/>
      <c r="DL24" s="649">
        <v>50240492</v>
      </c>
      <c r="DM24" s="613"/>
      <c r="DN24" s="613"/>
      <c r="DO24" s="613"/>
      <c r="DP24" s="613"/>
      <c r="DQ24" s="613"/>
      <c r="DR24" s="613"/>
      <c r="DS24" s="613"/>
      <c r="DT24" s="613"/>
      <c r="DU24" s="613"/>
      <c r="DV24" s="614"/>
      <c r="DW24" s="617">
        <v>61.9</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31302531</v>
      </c>
      <c r="S25" s="624"/>
      <c r="T25" s="624"/>
      <c r="U25" s="624"/>
      <c r="V25" s="624"/>
      <c r="W25" s="624"/>
      <c r="X25" s="624"/>
      <c r="Y25" s="625"/>
      <c r="Z25" s="626">
        <v>21.1</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25735714</v>
      </c>
      <c r="CS25" s="655"/>
      <c r="CT25" s="655"/>
      <c r="CU25" s="655"/>
      <c r="CV25" s="655"/>
      <c r="CW25" s="655"/>
      <c r="CX25" s="655"/>
      <c r="CY25" s="656"/>
      <c r="CZ25" s="657">
        <v>17.5</v>
      </c>
      <c r="DA25" s="658"/>
      <c r="DB25" s="658"/>
      <c r="DC25" s="659"/>
      <c r="DD25" s="632">
        <v>22668936</v>
      </c>
      <c r="DE25" s="655"/>
      <c r="DF25" s="655"/>
      <c r="DG25" s="655"/>
      <c r="DH25" s="655"/>
      <c r="DI25" s="655"/>
      <c r="DJ25" s="655"/>
      <c r="DK25" s="656"/>
      <c r="DL25" s="632">
        <v>21898879</v>
      </c>
      <c r="DM25" s="655"/>
      <c r="DN25" s="655"/>
      <c r="DO25" s="655"/>
      <c r="DP25" s="655"/>
      <c r="DQ25" s="655"/>
      <c r="DR25" s="655"/>
      <c r="DS25" s="655"/>
      <c r="DT25" s="655"/>
      <c r="DU25" s="655"/>
      <c r="DV25" s="656"/>
      <c r="DW25" s="628">
        <v>27</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17038156</v>
      </c>
      <c r="CS26" s="624"/>
      <c r="CT26" s="624"/>
      <c r="CU26" s="624"/>
      <c r="CV26" s="624"/>
      <c r="CW26" s="624"/>
      <c r="CX26" s="624"/>
      <c r="CY26" s="625"/>
      <c r="CZ26" s="657">
        <v>11.6</v>
      </c>
      <c r="DA26" s="658"/>
      <c r="DB26" s="658"/>
      <c r="DC26" s="659"/>
      <c r="DD26" s="632">
        <v>15536033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9763129</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58118414</v>
      </c>
      <c r="BH27" s="624"/>
      <c r="BI27" s="624"/>
      <c r="BJ27" s="624"/>
      <c r="BK27" s="624"/>
      <c r="BL27" s="624"/>
      <c r="BM27" s="624"/>
      <c r="BN27" s="625"/>
      <c r="BO27" s="626">
        <v>100</v>
      </c>
      <c r="BP27" s="626"/>
      <c r="BQ27" s="626"/>
      <c r="BR27" s="626"/>
      <c r="BS27" s="632">
        <v>683115</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42911217</v>
      </c>
      <c r="CS27" s="655"/>
      <c r="CT27" s="655"/>
      <c r="CU27" s="655"/>
      <c r="CV27" s="655"/>
      <c r="CW27" s="655"/>
      <c r="CX27" s="655"/>
      <c r="CY27" s="656"/>
      <c r="CZ27" s="657">
        <v>29.1</v>
      </c>
      <c r="DA27" s="658"/>
      <c r="DB27" s="658"/>
      <c r="DC27" s="659"/>
      <c r="DD27" s="632">
        <v>12123282</v>
      </c>
      <c r="DE27" s="655"/>
      <c r="DF27" s="655"/>
      <c r="DG27" s="655"/>
      <c r="DH27" s="655"/>
      <c r="DI27" s="655"/>
      <c r="DJ27" s="655"/>
      <c r="DK27" s="656"/>
      <c r="DL27" s="632">
        <v>12122517</v>
      </c>
      <c r="DM27" s="655"/>
      <c r="DN27" s="655"/>
      <c r="DO27" s="655"/>
      <c r="DP27" s="655"/>
      <c r="DQ27" s="655"/>
      <c r="DR27" s="655"/>
      <c r="DS27" s="655"/>
      <c r="DT27" s="655"/>
      <c r="DU27" s="655"/>
      <c r="DV27" s="656"/>
      <c r="DW27" s="628">
        <v>14.9</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840375</v>
      </c>
      <c r="S28" s="624"/>
      <c r="T28" s="624"/>
      <c r="U28" s="624"/>
      <c r="V28" s="624"/>
      <c r="W28" s="624"/>
      <c r="X28" s="624"/>
      <c r="Y28" s="625"/>
      <c r="Z28" s="626">
        <v>0.6</v>
      </c>
      <c r="AA28" s="626"/>
      <c r="AB28" s="626"/>
      <c r="AC28" s="626"/>
      <c r="AD28" s="627">
        <v>270403</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16353989</v>
      </c>
      <c r="CS28" s="624"/>
      <c r="CT28" s="624"/>
      <c r="CU28" s="624"/>
      <c r="CV28" s="624"/>
      <c r="CW28" s="624"/>
      <c r="CX28" s="624"/>
      <c r="CY28" s="625"/>
      <c r="CZ28" s="657">
        <v>11.1</v>
      </c>
      <c r="DA28" s="658"/>
      <c r="DB28" s="658"/>
      <c r="DC28" s="659"/>
      <c r="DD28" s="632">
        <v>16219096</v>
      </c>
      <c r="DE28" s="624"/>
      <c r="DF28" s="624"/>
      <c r="DG28" s="624"/>
      <c r="DH28" s="624"/>
      <c r="DI28" s="624"/>
      <c r="DJ28" s="624"/>
      <c r="DK28" s="625"/>
      <c r="DL28" s="632">
        <v>16219096</v>
      </c>
      <c r="DM28" s="624"/>
      <c r="DN28" s="624"/>
      <c r="DO28" s="624"/>
      <c r="DP28" s="624"/>
      <c r="DQ28" s="624"/>
      <c r="DR28" s="624"/>
      <c r="DS28" s="624"/>
      <c r="DT28" s="624"/>
      <c r="DU28" s="624"/>
      <c r="DV28" s="625"/>
      <c r="DW28" s="628">
        <v>20</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26677</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16350740</v>
      </c>
      <c r="CS29" s="655"/>
      <c r="CT29" s="655"/>
      <c r="CU29" s="655"/>
      <c r="CV29" s="655"/>
      <c r="CW29" s="655"/>
      <c r="CX29" s="655"/>
      <c r="CY29" s="656"/>
      <c r="CZ29" s="657">
        <v>11.1</v>
      </c>
      <c r="DA29" s="658"/>
      <c r="DB29" s="658"/>
      <c r="DC29" s="659"/>
      <c r="DD29" s="632">
        <v>16215847</v>
      </c>
      <c r="DE29" s="655"/>
      <c r="DF29" s="655"/>
      <c r="DG29" s="655"/>
      <c r="DH29" s="655"/>
      <c r="DI29" s="655"/>
      <c r="DJ29" s="655"/>
      <c r="DK29" s="656"/>
      <c r="DL29" s="632">
        <v>16215847</v>
      </c>
      <c r="DM29" s="655"/>
      <c r="DN29" s="655"/>
      <c r="DO29" s="655"/>
      <c r="DP29" s="655"/>
      <c r="DQ29" s="655"/>
      <c r="DR29" s="655"/>
      <c r="DS29" s="655"/>
      <c r="DT29" s="655"/>
      <c r="DU29" s="655"/>
      <c r="DV29" s="656"/>
      <c r="DW29" s="628">
        <v>20</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2027435</v>
      </c>
      <c r="S30" s="624"/>
      <c r="T30" s="624"/>
      <c r="U30" s="624"/>
      <c r="V30" s="624"/>
      <c r="W30" s="624"/>
      <c r="X30" s="624"/>
      <c r="Y30" s="625"/>
      <c r="Z30" s="626">
        <v>1.4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96.2</v>
      </c>
      <c r="BN30" s="682"/>
      <c r="BO30" s="682"/>
      <c r="BP30" s="682"/>
      <c r="BQ30" s="683"/>
      <c r="BR30" s="681">
        <v>99.1</v>
      </c>
      <c r="BS30" s="682"/>
      <c r="BT30" s="682"/>
      <c r="BU30" s="682"/>
      <c r="BV30" s="682"/>
      <c r="BW30" s="682"/>
      <c r="BX30" s="618">
        <v>95.8</v>
      </c>
      <c r="BY30" s="682"/>
      <c r="BZ30" s="682"/>
      <c r="CA30" s="682"/>
      <c r="CB30" s="683"/>
      <c r="CD30" s="686"/>
      <c r="CE30" s="687"/>
      <c r="CF30" s="637" t="s">
        <v>291</v>
      </c>
      <c r="CG30" s="638"/>
      <c r="CH30" s="638"/>
      <c r="CI30" s="638"/>
      <c r="CJ30" s="638"/>
      <c r="CK30" s="638"/>
      <c r="CL30" s="638"/>
      <c r="CM30" s="638"/>
      <c r="CN30" s="638"/>
      <c r="CO30" s="638"/>
      <c r="CP30" s="638"/>
      <c r="CQ30" s="639"/>
      <c r="CR30" s="623">
        <v>14466752</v>
      </c>
      <c r="CS30" s="624"/>
      <c r="CT30" s="624"/>
      <c r="CU30" s="624"/>
      <c r="CV30" s="624"/>
      <c r="CW30" s="624"/>
      <c r="CX30" s="624"/>
      <c r="CY30" s="625"/>
      <c r="CZ30" s="657">
        <v>9.8000000000000007</v>
      </c>
      <c r="DA30" s="658"/>
      <c r="DB30" s="658"/>
      <c r="DC30" s="659"/>
      <c r="DD30" s="632">
        <v>14331859</v>
      </c>
      <c r="DE30" s="624"/>
      <c r="DF30" s="624"/>
      <c r="DG30" s="624"/>
      <c r="DH30" s="624"/>
      <c r="DI30" s="624"/>
      <c r="DJ30" s="624"/>
      <c r="DK30" s="625"/>
      <c r="DL30" s="632">
        <v>14331859</v>
      </c>
      <c r="DM30" s="624"/>
      <c r="DN30" s="624"/>
      <c r="DO30" s="624"/>
      <c r="DP30" s="624"/>
      <c r="DQ30" s="624"/>
      <c r="DR30" s="624"/>
      <c r="DS30" s="624"/>
      <c r="DT30" s="624"/>
      <c r="DU30" s="624"/>
      <c r="DV30" s="625"/>
      <c r="DW30" s="628">
        <v>17.600000000000001</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907888</v>
      </c>
      <c r="S31" s="624"/>
      <c r="T31" s="624"/>
      <c r="U31" s="624"/>
      <c r="V31" s="624"/>
      <c r="W31" s="624"/>
      <c r="X31" s="624"/>
      <c r="Y31" s="625"/>
      <c r="Z31" s="626">
        <v>0.6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96.7</v>
      </c>
      <c r="BN31" s="679"/>
      <c r="BO31" s="679"/>
      <c r="BP31" s="679"/>
      <c r="BQ31" s="680"/>
      <c r="BR31" s="678">
        <v>99.1</v>
      </c>
      <c r="BS31" s="655"/>
      <c r="BT31" s="655"/>
      <c r="BU31" s="655"/>
      <c r="BV31" s="655"/>
      <c r="BW31" s="655"/>
      <c r="BX31" s="629">
        <v>96.4</v>
      </c>
      <c r="BY31" s="679"/>
      <c r="BZ31" s="679"/>
      <c r="CA31" s="679"/>
      <c r="CB31" s="680"/>
      <c r="CD31" s="686"/>
      <c r="CE31" s="687"/>
      <c r="CF31" s="637" t="s">
        <v>295</v>
      </c>
      <c r="CG31" s="638"/>
      <c r="CH31" s="638"/>
      <c r="CI31" s="638"/>
      <c r="CJ31" s="638"/>
      <c r="CK31" s="638"/>
      <c r="CL31" s="638"/>
      <c r="CM31" s="638"/>
      <c r="CN31" s="638"/>
      <c r="CO31" s="638"/>
      <c r="CP31" s="638"/>
      <c r="CQ31" s="639"/>
      <c r="CR31" s="623">
        <v>1883988</v>
      </c>
      <c r="CS31" s="655"/>
      <c r="CT31" s="655"/>
      <c r="CU31" s="655"/>
      <c r="CV31" s="655"/>
      <c r="CW31" s="655"/>
      <c r="CX31" s="655"/>
      <c r="CY31" s="656"/>
      <c r="CZ31" s="657">
        <v>1.3</v>
      </c>
      <c r="DA31" s="658"/>
      <c r="DB31" s="658"/>
      <c r="DC31" s="659"/>
      <c r="DD31" s="632">
        <v>1883988</v>
      </c>
      <c r="DE31" s="655"/>
      <c r="DF31" s="655"/>
      <c r="DG31" s="655"/>
      <c r="DH31" s="655"/>
      <c r="DI31" s="655"/>
      <c r="DJ31" s="655"/>
      <c r="DK31" s="656"/>
      <c r="DL31" s="632">
        <v>1883988</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2441465</v>
      </c>
      <c r="S32" s="624"/>
      <c r="T32" s="624"/>
      <c r="U32" s="624"/>
      <c r="V32" s="624"/>
      <c r="W32" s="624"/>
      <c r="X32" s="624"/>
      <c r="Y32" s="625"/>
      <c r="Z32" s="626">
        <v>1.6</v>
      </c>
      <c r="AA32" s="626"/>
      <c r="AB32" s="626"/>
      <c r="AC32" s="626"/>
      <c r="AD32" s="627">
        <v>33532</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v>
      </c>
      <c r="BH32" s="691"/>
      <c r="BI32" s="691"/>
      <c r="BJ32" s="691"/>
      <c r="BK32" s="691"/>
      <c r="BL32" s="691"/>
      <c r="BM32" s="692">
        <v>95.5</v>
      </c>
      <c r="BN32" s="691"/>
      <c r="BO32" s="691"/>
      <c r="BP32" s="691"/>
      <c r="BQ32" s="693"/>
      <c r="BR32" s="690">
        <v>99</v>
      </c>
      <c r="BS32" s="691"/>
      <c r="BT32" s="691"/>
      <c r="BU32" s="691"/>
      <c r="BV32" s="691"/>
      <c r="BW32" s="691"/>
      <c r="BX32" s="692">
        <v>95</v>
      </c>
      <c r="BY32" s="691"/>
      <c r="BZ32" s="691"/>
      <c r="CA32" s="691"/>
      <c r="CB32" s="693"/>
      <c r="CD32" s="688"/>
      <c r="CE32" s="689"/>
      <c r="CF32" s="637" t="s">
        <v>298</v>
      </c>
      <c r="CG32" s="638"/>
      <c r="CH32" s="638"/>
      <c r="CI32" s="638"/>
      <c r="CJ32" s="638"/>
      <c r="CK32" s="638"/>
      <c r="CL32" s="638"/>
      <c r="CM32" s="638"/>
      <c r="CN32" s="638"/>
      <c r="CO32" s="638"/>
      <c r="CP32" s="638"/>
      <c r="CQ32" s="639"/>
      <c r="CR32" s="623">
        <v>3249</v>
      </c>
      <c r="CS32" s="624"/>
      <c r="CT32" s="624"/>
      <c r="CU32" s="624"/>
      <c r="CV32" s="624"/>
      <c r="CW32" s="624"/>
      <c r="CX32" s="624"/>
      <c r="CY32" s="625"/>
      <c r="CZ32" s="657">
        <v>0</v>
      </c>
      <c r="DA32" s="658"/>
      <c r="DB32" s="658"/>
      <c r="DC32" s="659"/>
      <c r="DD32" s="632">
        <v>3249</v>
      </c>
      <c r="DE32" s="624"/>
      <c r="DF32" s="624"/>
      <c r="DG32" s="624"/>
      <c r="DH32" s="624"/>
      <c r="DI32" s="624"/>
      <c r="DJ32" s="624"/>
      <c r="DK32" s="625"/>
      <c r="DL32" s="632">
        <v>3249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18364600</v>
      </c>
      <c r="S33" s="624"/>
      <c r="T33" s="624"/>
      <c r="U33" s="624"/>
      <c r="V33" s="624"/>
      <c r="W33" s="624"/>
      <c r="X33" s="624"/>
      <c r="Y33" s="625"/>
      <c r="Z33" s="626">
        <v>12.4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46199109</v>
      </c>
      <c r="CS33" s="655"/>
      <c r="CT33" s="655"/>
      <c r="CU33" s="655"/>
      <c r="CV33" s="655"/>
      <c r="CW33" s="655"/>
      <c r="CX33" s="655"/>
      <c r="CY33" s="656"/>
      <c r="CZ33" s="657">
        <v>31.3</v>
      </c>
      <c r="DA33" s="658"/>
      <c r="DB33" s="658"/>
      <c r="DC33" s="659"/>
      <c r="DD33" s="632">
        <v>37389087</v>
      </c>
      <c r="DE33" s="655"/>
      <c r="DF33" s="655"/>
      <c r="DG33" s="655"/>
      <c r="DH33" s="655"/>
      <c r="DI33" s="655"/>
      <c r="DJ33" s="655"/>
      <c r="DK33" s="656"/>
      <c r="DL33" s="632">
        <v>29824319</v>
      </c>
      <c r="DM33" s="655"/>
      <c r="DN33" s="655"/>
      <c r="DO33" s="655"/>
      <c r="DP33" s="655"/>
      <c r="DQ33" s="655"/>
      <c r="DR33" s="655"/>
      <c r="DS33" s="655"/>
      <c r="DT33" s="655"/>
      <c r="DU33" s="655"/>
      <c r="DV33" s="656"/>
      <c r="DW33" s="628">
        <v>36.700000000000003</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13501723</v>
      </c>
      <c r="CS34" s="624"/>
      <c r="CT34" s="624"/>
      <c r="CU34" s="624"/>
      <c r="CV34" s="624"/>
      <c r="CW34" s="624"/>
      <c r="CX34" s="624"/>
      <c r="CY34" s="625"/>
      <c r="CZ34" s="657">
        <v>9.1999999999999993</v>
      </c>
      <c r="DA34" s="658"/>
      <c r="DB34" s="658"/>
      <c r="DC34" s="659"/>
      <c r="DD34" s="632">
        <v>10522552</v>
      </c>
      <c r="DE34" s="624"/>
      <c r="DF34" s="624"/>
      <c r="DG34" s="624"/>
      <c r="DH34" s="624"/>
      <c r="DI34" s="624"/>
      <c r="DJ34" s="624"/>
      <c r="DK34" s="625"/>
      <c r="DL34" s="632">
        <v>9239542</v>
      </c>
      <c r="DM34" s="624"/>
      <c r="DN34" s="624"/>
      <c r="DO34" s="624"/>
      <c r="DP34" s="624"/>
      <c r="DQ34" s="624"/>
      <c r="DR34" s="624"/>
      <c r="DS34" s="624"/>
      <c r="DT34" s="624"/>
      <c r="DU34" s="624"/>
      <c r="DV34" s="625"/>
      <c r="DW34" s="628">
        <v>11.4</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6666200</v>
      </c>
      <c r="S35" s="624"/>
      <c r="T35" s="624"/>
      <c r="U35" s="624"/>
      <c r="V35" s="624"/>
      <c r="W35" s="624"/>
      <c r="X35" s="624"/>
      <c r="Y35" s="625"/>
      <c r="Z35" s="626">
        <v>4.5</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23405763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743542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1917242</v>
      </c>
      <c r="CS35" s="655"/>
      <c r="CT35" s="655"/>
      <c r="CU35" s="655"/>
      <c r="CV35" s="655"/>
      <c r="CW35" s="655"/>
      <c r="CX35" s="655"/>
      <c r="CY35" s="656"/>
      <c r="CZ35" s="657">
        <v>1.3</v>
      </c>
      <c r="DA35" s="658"/>
      <c r="DB35" s="658"/>
      <c r="DC35" s="659"/>
      <c r="DD35" s="632">
        <v>1748965</v>
      </c>
      <c r="DE35" s="655"/>
      <c r="DF35" s="655"/>
      <c r="DG35" s="655"/>
      <c r="DH35" s="655"/>
      <c r="DI35" s="655"/>
      <c r="DJ35" s="655"/>
      <c r="DK35" s="656"/>
      <c r="DL35" s="632">
        <v>1610510</v>
      </c>
      <c r="DM35" s="655"/>
      <c r="DN35" s="655"/>
      <c r="DO35" s="655"/>
      <c r="DP35" s="655"/>
      <c r="DQ35" s="655"/>
      <c r="DR35" s="655"/>
      <c r="DS35" s="655"/>
      <c r="DT35" s="655"/>
      <c r="DU35" s="655"/>
      <c r="DV35" s="656"/>
      <c r="DW35" s="628">
        <v>2</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148432957</v>
      </c>
      <c r="S36" s="696"/>
      <c r="T36" s="696"/>
      <c r="U36" s="696"/>
      <c r="V36" s="696"/>
      <c r="W36" s="696"/>
      <c r="X36" s="696"/>
      <c r="Y36" s="697"/>
      <c r="Z36" s="698">
        <v>100</v>
      </c>
      <c r="AA36" s="698"/>
      <c r="AB36" s="698"/>
      <c r="AC36" s="698"/>
      <c r="AD36" s="699">
        <v>74551456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7400768</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-506423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5455750</v>
      </c>
      <c r="CS36" s="624"/>
      <c r="CT36" s="624"/>
      <c r="CU36" s="624"/>
      <c r="CV36" s="624"/>
      <c r="CW36" s="624"/>
      <c r="CX36" s="624"/>
      <c r="CY36" s="625"/>
      <c r="CZ36" s="657">
        <v>3.7</v>
      </c>
      <c r="DA36" s="658"/>
      <c r="DB36" s="658"/>
      <c r="DC36" s="659"/>
      <c r="DD36" s="632">
        <v>3904876</v>
      </c>
      <c r="DE36" s="624"/>
      <c r="DF36" s="624"/>
      <c r="DG36" s="624"/>
      <c r="DH36" s="624"/>
      <c r="DI36" s="624"/>
      <c r="DJ36" s="624"/>
      <c r="DK36" s="625"/>
      <c r="DL36" s="632">
        <v>2551969</v>
      </c>
      <c r="DM36" s="624"/>
      <c r="DN36" s="624"/>
      <c r="DO36" s="624"/>
      <c r="DP36" s="624"/>
      <c r="DQ36" s="624"/>
      <c r="DR36" s="624"/>
      <c r="DS36" s="624"/>
      <c r="DT36" s="624"/>
      <c r="DU36" s="624"/>
      <c r="DV36" s="625"/>
      <c r="DW36" s="628">
        <v>3.1</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1300000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57964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82710</v>
      </c>
      <c r="CS37" s="655"/>
      <c r="CT37" s="655"/>
      <c r="CU37" s="655"/>
      <c r="CV37" s="655"/>
      <c r="CW37" s="655"/>
      <c r="CX37" s="655"/>
      <c r="CY37" s="656"/>
      <c r="CZ37" s="657">
        <v>0.1</v>
      </c>
      <c r="DA37" s="658"/>
      <c r="DB37" s="658"/>
      <c r="DC37" s="659"/>
      <c r="DD37" s="632">
        <v>82710</v>
      </c>
      <c r="DE37" s="655"/>
      <c r="DF37" s="655"/>
      <c r="DG37" s="655"/>
      <c r="DH37" s="655"/>
      <c r="DI37" s="655"/>
      <c r="DJ37" s="655"/>
      <c r="DK37" s="656"/>
      <c r="DL37" s="632">
        <v>82710</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325244</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95287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23077012</v>
      </c>
      <c r="CS38" s="624"/>
      <c r="CT38" s="624"/>
      <c r="CU38" s="624"/>
      <c r="CV38" s="624"/>
      <c r="CW38" s="624"/>
      <c r="CX38" s="624"/>
      <c r="CY38" s="625"/>
      <c r="CZ38" s="657">
        <v>15.7</v>
      </c>
      <c r="DA38" s="658"/>
      <c r="DB38" s="658"/>
      <c r="DC38" s="659"/>
      <c r="DD38" s="632">
        <v>20345391</v>
      </c>
      <c r="DE38" s="624"/>
      <c r="DF38" s="624"/>
      <c r="DG38" s="624"/>
      <c r="DH38" s="624"/>
      <c r="DI38" s="624"/>
      <c r="DJ38" s="624"/>
      <c r="DK38" s="625"/>
      <c r="DL38" s="632">
        <v>16416989</v>
      </c>
      <c r="DM38" s="624"/>
      <c r="DN38" s="624"/>
      <c r="DO38" s="624"/>
      <c r="DP38" s="624"/>
      <c r="DQ38" s="624"/>
      <c r="DR38" s="624"/>
      <c r="DS38" s="624"/>
      <c r="DT38" s="624"/>
      <c r="DU38" s="624"/>
      <c r="DV38" s="625"/>
      <c r="DW38" s="628">
        <v>20.2</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83790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867717</v>
      </c>
      <c r="CS39" s="655"/>
      <c r="CT39" s="655"/>
      <c r="CU39" s="655"/>
      <c r="CV39" s="655"/>
      <c r="CW39" s="655"/>
      <c r="CX39" s="655"/>
      <c r="CY39" s="656"/>
      <c r="CZ39" s="657">
        <v>0.6</v>
      </c>
      <c r="DA39" s="658"/>
      <c r="DB39" s="658"/>
      <c r="DC39" s="659"/>
      <c r="DD39" s="632">
        <v>861994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4200156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121</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1379665</v>
      </c>
      <c r="CS40" s="624"/>
      <c r="CT40" s="624"/>
      <c r="CU40" s="624"/>
      <c r="CV40" s="624"/>
      <c r="CW40" s="624"/>
      <c r="CX40" s="624"/>
      <c r="CY40" s="625"/>
      <c r="CZ40" s="657">
        <v>0.9</v>
      </c>
      <c r="DA40" s="658"/>
      <c r="DB40" s="658"/>
      <c r="DC40" s="659"/>
      <c r="DD40" s="632">
        <v>5309</v>
      </c>
      <c r="DE40" s="624"/>
      <c r="DF40" s="624"/>
      <c r="DG40" s="624"/>
      <c r="DH40" s="624"/>
      <c r="DI40" s="624"/>
      <c r="DJ40" s="624"/>
      <c r="DK40" s="625"/>
      <c r="DL40" s="632">
        <v>5309</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10095805</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322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16193990</v>
      </c>
      <c r="CS42" s="624"/>
      <c r="CT42" s="624"/>
      <c r="CU42" s="624"/>
      <c r="CV42" s="624"/>
      <c r="CW42" s="624"/>
      <c r="CX42" s="624"/>
      <c r="CY42" s="625"/>
      <c r="CZ42" s="657">
        <v>11</v>
      </c>
      <c r="DA42" s="706"/>
      <c r="DB42" s="706"/>
      <c r="DC42" s="707"/>
      <c r="DD42" s="632">
        <v>1088345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242711</v>
      </c>
      <c r="CS43" s="655"/>
      <c r="CT43" s="655"/>
      <c r="CU43" s="655"/>
      <c r="CV43" s="655"/>
      <c r="CW43" s="655"/>
      <c r="CX43" s="655"/>
      <c r="CY43" s="656"/>
      <c r="CZ43" s="657">
        <v>0.2</v>
      </c>
      <c r="DA43" s="658"/>
      <c r="DB43" s="658"/>
      <c r="DC43" s="659"/>
      <c r="DD43" s="632">
        <v>218794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16184924</v>
      </c>
      <c r="CS44" s="624"/>
      <c r="CT44" s="624"/>
      <c r="CU44" s="624"/>
      <c r="CV44" s="624"/>
      <c r="CW44" s="624"/>
      <c r="CX44" s="624"/>
      <c r="CY44" s="625"/>
      <c r="CZ44" s="657">
        <v>11</v>
      </c>
      <c r="DA44" s="706"/>
      <c r="DB44" s="706"/>
      <c r="DC44" s="707"/>
      <c r="DD44" s="632">
        <v>1088279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10320102</v>
      </c>
      <c r="CS45" s="655"/>
      <c r="CT45" s="655"/>
      <c r="CU45" s="655"/>
      <c r="CV45" s="655"/>
      <c r="CW45" s="655"/>
      <c r="CX45" s="655"/>
      <c r="CY45" s="656"/>
      <c r="CZ45" s="657">
        <v>7</v>
      </c>
      <c r="DA45" s="658"/>
      <c r="DB45" s="658"/>
      <c r="DC45" s="659"/>
      <c r="DD45" s="632">
        <v>346733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5668599</v>
      </c>
      <c r="CS46" s="624"/>
      <c r="CT46" s="624"/>
      <c r="CU46" s="624"/>
      <c r="CV46" s="624"/>
      <c r="CW46" s="624"/>
      <c r="CX46" s="624"/>
      <c r="CY46" s="625"/>
      <c r="CZ46" s="657">
        <v>3.8</v>
      </c>
      <c r="DA46" s="706"/>
      <c r="DB46" s="706"/>
      <c r="DC46" s="707"/>
      <c r="DD46" s="632">
        <v>727571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9066</v>
      </c>
      <c r="CS47" s="655"/>
      <c r="CT47" s="655"/>
      <c r="CU47" s="655"/>
      <c r="CV47" s="655"/>
      <c r="CW47" s="655"/>
      <c r="CX47" s="655"/>
      <c r="CY47" s="656"/>
      <c r="CZ47" s="657">
        <v>0</v>
      </c>
      <c r="DA47" s="658"/>
      <c r="DB47" s="658"/>
      <c r="DC47" s="659"/>
      <c r="DD47" s="632">
        <v>66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147394019</v>
      </c>
      <c r="CS49" s="691"/>
      <c r="CT49" s="691"/>
      <c r="CU49" s="691"/>
      <c r="CV49" s="691"/>
      <c r="CW49" s="691"/>
      <c r="CX49" s="691"/>
      <c r="CY49" s="718"/>
      <c r="CZ49" s="719">
        <v>100</v>
      </c>
      <c r="DA49" s="720"/>
      <c r="DB49" s="720"/>
      <c r="DC49" s="721"/>
      <c r="DD49" s="722">
        <v>89488746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A35" sqref="AA35:AE3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151585</v>
      </c>
      <c r="R7" s="753"/>
      <c r="S7" s="753"/>
      <c r="T7" s="753"/>
      <c r="U7" s="753"/>
      <c r="V7" s="753">
        <v>149586</v>
      </c>
      <c r="W7" s="753"/>
      <c r="X7" s="753"/>
      <c r="Y7" s="753"/>
      <c r="Z7" s="753"/>
      <c r="AA7" s="753">
        <f>Q7-V7</f>
        <v>1999</v>
      </c>
      <c r="AB7" s="753"/>
      <c r="AC7" s="753"/>
      <c r="AD7" s="753"/>
      <c r="AE7" s="754"/>
      <c r="AF7" s="755">
        <v>1561</v>
      </c>
      <c r="AG7" s="756"/>
      <c r="AH7" s="756"/>
      <c r="AI7" s="756"/>
      <c r="AJ7" s="757"/>
      <c r="AK7" s="792"/>
      <c r="AL7" s="793"/>
      <c r="AM7" s="793"/>
      <c r="AN7" s="793"/>
      <c r="AO7" s="793"/>
      <c r="AP7" s="793">
        <v>166670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565</v>
      </c>
      <c r="BT7" s="797"/>
      <c r="BU7" s="797"/>
      <c r="BV7" s="797"/>
      <c r="BW7" s="797"/>
      <c r="BX7" s="797"/>
      <c r="BY7" s="797"/>
      <c r="BZ7" s="797"/>
      <c r="CA7" s="797"/>
      <c r="CB7" s="797"/>
      <c r="CC7" s="797"/>
      <c r="CD7" s="797"/>
      <c r="CE7" s="797"/>
      <c r="CF7" s="797"/>
      <c r="CG7" s="798"/>
      <c r="CH7" s="789">
        <v>-5</v>
      </c>
      <c r="CI7" s="790"/>
      <c r="CJ7" s="790"/>
      <c r="CK7" s="790"/>
      <c r="CL7" s="791"/>
      <c r="CM7" s="789">
        <v>165</v>
      </c>
      <c r="CN7" s="790"/>
      <c r="CO7" s="790"/>
      <c r="CP7" s="790"/>
      <c r="CQ7" s="791"/>
      <c r="CR7" s="789">
        <v>35</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3</v>
      </c>
      <c r="R8" s="777"/>
      <c r="S8" s="777"/>
      <c r="T8" s="777"/>
      <c r="U8" s="777"/>
      <c r="V8" s="777">
        <v>3</v>
      </c>
      <c r="W8" s="777"/>
      <c r="X8" s="777"/>
      <c r="Y8" s="777"/>
      <c r="Z8" s="777"/>
      <c r="AA8" s="777">
        <f t="shared" ref="AA8:AA14" si="0">Q8-V8</f>
        <v>0</v>
      </c>
      <c r="AB8" s="777"/>
      <c r="AC8" s="777"/>
      <c r="AD8" s="777"/>
      <c r="AE8" s="778"/>
      <c r="AF8" s="779" t="s">
        <v>109</v>
      </c>
      <c r="AG8" s="780"/>
      <c r="AH8" s="780"/>
      <c r="AI8" s="780"/>
      <c r="AJ8" s="781"/>
      <c r="AK8" s="782"/>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566</v>
      </c>
      <c r="BT8" s="787"/>
      <c r="BU8" s="787"/>
      <c r="BV8" s="787"/>
      <c r="BW8" s="787"/>
      <c r="BX8" s="787"/>
      <c r="BY8" s="787"/>
      <c r="BZ8" s="787"/>
      <c r="CA8" s="787"/>
      <c r="CB8" s="787"/>
      <c r="CC8" s="787"/>
      <c r="CD8" s="787"/>
      <c r="CE8" s="787"/>
      <c r="CF8" s="787"/>
      <c r="CG8" s="788"/>
      <c r="CH8" s="799">
        <v>-1</v>
      </c>
      <c r="CI8" s="800"/>
      <c r="CJ8" s="800"/>
      <c r="CK8" s="800"/>
      <c r="CL8" s="801"/>
      <c r="CM8" s="799">
        <v>11</v>
      </c>
      <c r="CN8" s="800"/>
      <c r="CO8" s="800"/>
      <c r="CP8" s="800"/>
      <c r="CQ8" s="801"/>
      <c r="CR8" s="799">
        <v>3</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3</v>
      </c>
      <c r="R9" s="777"/>
      <c r="S9" s="777"/>
      <c r="T9" s="777"/>
      <c r="U9" s="777"/>
      <c r="V9" s="777">
        <v>76</v>
      </c>
      <c r="W9" s="777"/>
      <c r="X9" s="777"/>
      <c r="Y9" s="777"/>
      <c r="Z9" s="777"/>
      <c r="AA9" s="777">
        <f t="shared" si="0"/>
        <v>-73</v>
      </c>
      <c r="AB9" s="777"/>
      <c r="AC9" s="777"/>
      <c r="AD9" s="777"/>
      <c r="AE9" s="778"/>
      <c r="AF9" s="779">
        <v>-73</v>
      </c>
      <c r="AG9" s="780"/>
      <c r="AH9" s="780"/>
      <c r="AI9" s="780"/>
      <c r="AJ9" s="781"/>
      <c r="AK9" s="782"/>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567</v>
      </c>
      <c r="BT9" s="787"/>
      <c r="BU9" s="787"/>
      <c r="BV9" s="787"/>
      <c r="BW9" s="787"/>
      <c r="BX9" s="787"/>
      <c r="BY9" s="787"/>
      <c r="BZ9" s="787"/>
      <c r="CA9" s="787"/>
      <c r="CB9" s="787"/>
      <c r="CC9" s="787"/>
      <c r="CD9" s="787"/>
      <c r="CE9" s="787"/>
      <c r="CF9" s="787"/>
      <c r="CG9" s="788"/>
      <c r="CH9" s="799">
        <v>40</v>
      </c>
      <c r="CI9" s="800"/>
      <c r="CJ9" s="800"/>
      <c r="CK9" s="800"/>
      <c r="CL9" s="801"/>
      <c r="CM9" s="799">
        <v>522</v>
      </c>
      <c r="CN9" s="800"/>
      <c r="CO9" s="800"/>
      <c r="CP9" s="800"/>
      <c r="CQ9" s="801"/>
      <c r="CR9" s="799">
        <v>11</v>
      </c>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365</v>
      </c>
      <c r="C10" s="774"/>
      <c r="D10" s="774"/>
      <c r="E10" s="774"/>
      <c r="F10" s="774"/>
      <c r="G10" s="774"/>
      <c r="H10" s="774"/>
      <c r="I10" s="774"/>
      <c r="J10" s="774"/>
      <c r="K10" s="774"/>
      <c r="L10" s="774"/>
      <c r="M10" s="774"/>
      <c r="N10" s="774"/>
      <c r="O10" s="774"/>
      <c r="P10" s="775"/>
      <c r="Q10" s="776">
        <v>31</v>
      </c>
      <c r="R10" s="777"/>
      <c r="S10" s="777"/>
      <c r="T10" s="777"/>
      <c r="U10" s="777"/>
      <c r="V10" s="777">
        <v>700</v>
      </c>
      <c r="W10" s="777"/>
      <c r="X10" s="777"/>
      <c r="Y10" s="777"/>
      <c r="Z10" s="777"/>
      <c r="AA10" s="777">
        <f t="shared" si="0"/>
        <v>-669</v>
      </c>
      <c r="AB10" s="777"/>
      <c r="AC10" s="777"/>
      <c r="AD10" s="777"/>
      <c r="AE10" s="778"/>
      <c r="AF10" s="779">
        <v>-668</v>
      </c>
      <c r="AG10" s="780"/>
      <c r="AH10" s="780"/>
      <c r="AI10" s="780"/>
      <c r="AJ10" s="781"/>
      <c r="AK10" s="782"/>
      <c r="AL10" s="783"/>
      <c r="AM10" s="783"/>
      <c r="AN10" s="783"/>
      <c r="AO10" s="783"/>
      <c r="AP10" s="783">
        <v>65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568</v>
      </c>
      <c r="BT10" s="787"/>
      <c r="BU10" s="787"/>
      <c r="BV10" s="787"/>
      <c r="BW10" s="787"/>
      <c r="BX10" s="787"/>
      <c r="BY10" s="787"/>
      <c r="BZ10" s="787"/>
      <c r="CA10" s="787"/>
      <c r="CB10" s="787"/>
      <c r="CC10" s="787"/>
      <c r="CD10" s="787"/>
      <c r="CE10" s="787"/>
      <c r="CF10" s="787"/>
      <c r="CG10" s="788"/>
      <c r="CH10" s="799">
        <v>-12</v>
      </c>
      <c r="CI10" s="800"/>
      <c r="CJ10" s="800"/>
      <c r="CK10" s="800"/>
      <c r="CL10" s="801"/>
      <c r="CM10" s="799">
        <v>120</v>
      </c>
      <c r="CN10" s="800"/>
      <c r="CO10" s="800"/>
      <c r="CP10" s="800"/>
      <c r="CQ10" s="801"/>
      <c r="CR10" s="799">
        <v>10</v>
      </c>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t="s">
        <v>366</v>
      </c>
      <c r="C11" s="774"/>
      <c r="D11" s="774"/>
      <c r="E11" s="774"/>
      <c r="F11" s="774"/>
      <c r="G11" s="774"/>
      <c r="H11" s="774"/>
      <c r="I11" s="774"/>
      <c r="J11" s="774"/>
      <c r="K11" s="774"/>
      <c r="L11" s="774"/>
      <c r="M11" s="774"/>
      <c r="N11" s="774"/>
      <c r="O11" s="774"/>
      <c r="P11" s="775"/>
      <c r="Q11" s="776">
        <v>13</v>
      </c>
      <c r="R11" s="777"/>
      <c r="S11" s="777"/>
      <c r="T11" s="777"/>
      <c r="U11" s="777"/>
      <c r="V11" s="777">
        <v>294</v>
      </c>
      <c r="W11" s="777"/>
      <c r="X11" s="777"/>
      <c r="Y11" s="777"/>
      <c r="Z11" s="777"/>
      <c r="AA11" s="777">
        <f t="shared" si="0"/>
        <v>-281</v>
      </c>
      <c r="AB11" s="777"/>
      <c r="AC11" s="777"/>
      <c r="AD11" s="777"/>
      <c r="AE11" s="778"/>
      <c r="AF11" s="779">
        <v>-282</v>
      </c>
      <c r="AG11" s="780"/>
      <c r="AH11" s="780"/>
      <c r="AI11" s="780"/>
      <c r="AJ11" s="781"/>
      <c r="AK11" s="782"/>
      <c r="AL11" s="783"/>
      <c r="AM11" s="783"/>
      <c r="AN11" s="783"/>
      <c r="AO11" s="783"/>
      <c r="AP11" s="783">
        <v>35</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569</v>
      </c>
      <c r="BT11" s="787"/>
      <c r="BU11" s="787"/>
      <c r="BV11" s="787"/>
      <c r="BW11" s="787"/>
      <c r="BX11" s="787"/>
      <c r="BY11" s="787"/>
      <c r="BZ11" s="787"/>
      <c r="CA11" s="787"/>
      <c r="CB11" s="787"/>
      <c r="CC11" s="787"/>
      <c r="CD11" s="787"/>
      <c r="CE11" s="787"/>
      <c r="CF11" s="787"/>
      <c r="CG11" s="788"/>
      <c r="CH11" s="799">
        <v>-10</v>
      </c>
      <c r="CI11" s="800"/>
      <c r="CJ11" s="800"/>
      <c r="CK11" s="800"/>
      <c r="CL11" s="801"/>
      <c r="CM11" s="799">
        <v>245</v>
      </c>
      <c r="CN11" s="800"/>
      <c r="CO11" s="800"/>
      <c r="CP11" s="800"/>
      <c r="CQ11" s="801"/>
      <c r="CR11" s="799">
        <v>5</v>
      </c>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t="s">
        <v>367</v>
      </c>
      <c r="C12" s="774"/>
      <c r="D12" s="774"/>
      <c r="E12" s="774"/>
      <c r="F12" s="774"/>
      <c r="G12" s="774"/>
      <c r="H12" s="774"/>
      <c r="I12" s="774"/>
      <c r="J12" s="774"/>
      <c r="K12" s="774"/>
      <c r="L12" s="774"/>
      <c r="M12" s="774"/>
      <c r="N12" s="774"/>
      <c r="O12" s="774"/>
      <c r="P12" s="775"/>
      <c r="Q12" s="776">
        <v>192</v>
      </c>
      <c r="R12" s="777"/>
      <c r="S12" s="777"/>
      <c r="T12" s="777"/>
      <c r="U12" s="777"/>
      <c r="V12" s="777">
        <v>130</v>
      </c>
      <c r="W12" s="777"/>
      <c r="X12" s="777"/>
      <c r="Y12" s="777"/>
      <c r="Z12" s="777"/>
      <c r="AA12" s="777">
        <f t="shared" si="0"/>
        <v>62</v>
      </c>
      <c r="AB12" s="777"/>
      <c r="AC12" s="777"/>
      <c r="AD12" s="777"/>
      <c r="AE12" s="778"/>
      <c r="AF12" s="779">
        <v>20</v>
      </c>
      <c r="AG12" s="780"/>
      <c r="AH12" s="780"/>
      <c r="AI12" s="780"/>
      <c r="AJ12" s="781"/>
      <c r="AK12" s="782"/>
      <c r="AL12" s="783"/>
      <c r="AM12" s="783"/>
      <c r="AN12" s="783"/>
      <c r="AO12" s="783"/>
      <c r="AP12" s="783">
        <v>827</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t="s">
        <v>368</v>
      </c>
      <c r="C13" s="774"/>
      <c r="D13" s="774"/>
      <c r="E13" s="774"/>
      <c r="F13" s="774"/>
      <c r="G13" s="774"/>
      <c r="H13" s="774"/>
      <c r="I13" s="774"/>
      <c r="J13" s="774"/>
      <c r="K13" s="774"/>
      <c r="L13" s="774"/>
      <c r="M13" s="774"/>
      <c r="N13" s="774"/>
      <c r="O13" s="774"/>
      <c r="P13" s="775"/>
      <c r="Q13" s="776">
        <v>91</v>
      </c>
      <c r="R13" s="777"/>
      <c r="S13" s="777"/>
      <c r="T13" s="777"/>
      <c r="U13" s="777"/>
      <c r="V13" s="777">
        <v>91</v>
      </c>
      <c r="W13" s="777"/>
      <c r="X13" s="777"/>
      <c r="Y13" s="777"/>
      <c r="Z13" s="777"/>
      <c r="AA13" s="777">
        <f t="shared" si="0"/>
        <v>0</v>
      </c>
      <c r="AB13" s="777"/>
      <c r="AC13" s="777"/>
      <c r="AD13" s="777"/>
      <c r="AE13" s="778"/>
      <c r="AF13" s="779" t="s">
        <v>109</v>
      </c>
      <c r="AG13" s="780"/>
      <c r="AH13" s="780"/>
      <c r="AI13" s="780"/>
      <c r="AJ13" s="781"/>
      <c r="AK13" s="782"/>
      <c r="AL13" s="783"/>
      <c r="AM13" s="783"/>
      <c r="AN13" s="783"/>
      <c r="AO13" s="783"/>
      <c r="AP13" s="783">
        <v>0</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t="s">
        <v>369</v>
      </c>
      <c r="C14" s="774"/>
      <c r="D14" s="774"/>
      <c r="E14" s="774"/>
      <c r="F14" s="774"/>
      <c r="G14" s="774"/>
      <c r="H14" s="774"/>
      <c r="I14" s="774"/>
      <c r="J14" s="774"/>
      <c r="K14" s="774"/>
      <c r="L14" s="774"/>
      <c r="M14" s="774"/>
      <c r="N14" s="774"/>
      <c r="O14" s="774"/>
      <c r="P14" s="775"/>
      <c r="Q14" s="776">
        <v>1192</v>
      </c>
      <c r="R14" s="777"/>
      <c r="S14" s="777"/>
      <c r="T14" s="777"/>
      <c r="U14" s="777"/>
      <c r="V14" s="777">
        <v>1192</v>
      </c>
      <c r="W14" s="777"/>
      <c r="X14" s="777"/>
      <c r="Y14" s="777"/>
      <c r="Z14" s="777"/>
      <c r="AA14" s="777">
        <f t="shared" si="0"/>
        <v>0</v>
      </c>
      <c r="AB14" s="777"/>
      <c r="AC14" s="777"/>
      <c r="AD14" s="777"/>
      <c r="AE14" s="778"/>
      <c r="AF14" s="779" t="s">
        <v>109</v>
      </c>
      <c r="AG14" s="780"/>
      <c r="AH14" s="780"/>
      <c r="AI14" s="780"/>
      <c r="AJ14" s="781"/>
      <c r="AK14" s="782"/>
      <c r="AL14" s="783"/>
      <c r="AM14" s="783"/>
      <c r="AN14" s="783"/>
      <c r="AO14" s="783"/>
      <c r="AP14" s="783">
        <v>3720</v>
      </c>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370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371</v>
      </c>
      <c r="B23" s="808" t="s">
        <v>372</v>
      </c>
      <c r="C23" s="809"/>
      <c r="D23" s="809"/>
      <c r="E23" s="809"/>
      <c r="F23" s="809"/>
      <c r="G23" s="809"/>
      <c r="H23" s="809"/>
      <c r="I23" s="809"/>
      <c r="J23" s="809"/>
      <c r="K23" s="809"/>
      <c r="L23" s="809"/>
      <c r="M23" s="809"/>
      <c r="N23" s="809"/>
      <c r="O23" s="809"/>
      <c r="P23" s="810"/>
      <c r="Q23" s="811">
        <v>148440</v>
      </c>
      <c r="R23" s="812"/>
      <c r="S23" s="812"/>
      <c r="T23" s="812"/>
      <c r="U23" s="812"/>
      <c r="V23" s="812">
        <v>147401</v>
      </c>
      <c r="W23" s="812"/>
      <c r="X23" s="812"/>
      <c r="Y23" s="812"/>
      <c r="Z23" s="812"/>
      <c r="AA23" s="812">
        <v>1039</v>
      </c>
      <c r="AB23" s="812"/>
      <c r="AC23" s="812"/>
      <c r="AD23" s="812"/>
      <c r="AE23" s="813"/>
      <c r="AF23" s="814">
        <v>558</v>
      </c>
      <c r="AG23" s="812"/>
      <c r="AH23" s="812"/>
      <c r="AI23" s="812"/>
      <c r="AJ23" s="815"/>
      <c r="AK23" s="816"/>
      <c r="AL23" s="817"/>
      <c r="AM23" s="817"/>
      <c r="AN23" s="817"/>
      <c r="AO23" s="817"/>
      <c r="AP23" s="812">
        <f t="shared" ref="AP23" si="1">SUM(AP7:AT14)</f>
        <v>171317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375</v>
      </c>
      <c r="R26" s="736"/>
      <c r="S26" s="736"/>
      <c r="T26" s="736"/>
      <c r="U26" s="737"/>
      <c r="V26" s="735" t="s">
        <v>376</v>
      </c>
      <c r="W26" s="736"/>
      <c r="X26" s="736"/>
      <c r="Y26" s="736"/>
      <c r="Z26" s="737"/>
      <c r="AA26" s="735" t="s">
        <v>377</v>
      </c>
      <c r="AB26" s="736"/>
      <c r="AC26" s="736"/>
      <c r="AD26" s="736"/>
      <c r="AE26" s="736"/>
      <c r="AF26" s="830" t="s">
        <v>378</v>
      </c>
      <c r="AG26" s="831"/>
      <c r="AH26" s="831"/>
      <c r="AI26" s="831"/>
      <c r="AJ26" s="832"/>
      <c r="AK26" s="736" t="s">
        <v>379</v>
      </c>
      <c r="AL26" s="736"/>
      <c r="AM26" s="736"/>
      <c r="AN26" s="736"/>
      <c r="AO26" s="737"/>
      <c r="AP26" s="735" t="s">
        <v>380</v>
      </c>
      <c r="AQ26" s="736"/>
      <c r="AR26" s="736"/>
      <c r="AS26" s="736"/>
      <c r="AT26" s="737"/>
      <c r="AU26" s="735" t="s">
        <v>381</v>
      </c>
      <c r="AV26" s="736"/>
      <c r="AW26" s="736"/>
      <c r="AX26" s="736"/>
      <c r="AY26" s="737"/>
      <c r="AZ26" s="735" t="s">
        <v>382</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383</v>
      </c>
      <c r="C28" s="750"/>
      <c r="D28" s="750"/>
      <c r="E28" s="750"/>
      <c r="F28" s="750"/>
      <c r="G28" s="750"/>
      <c r="H28" s="750"/>
      <c r="I28" s="750"/>
      <c r="J28" s="750"/>
      <c r="K28" s="750"/>
      <c r="L28" s="750"/>
      <c r="M28" s="750"/>
      <c r="N28" s="750"/>
      <c r="O28" s="750"/>
      <c r="P28" s="751"/>
      <c r="Q28" s="840">
        <v>50539</v>
      </c>
      <c r="R28" s="841"/>
      <c r="S28" s="841"/>
      <c r="T28" s="841"/>
      <c r="U28" s="841"/>
      <c r="V28" s="841">
        <v>49796</v>
      </c>
      <c r="W28" s="841"/>
      <c r="X28" s="841"/>
      <c r="Y28" s="841"/>
      <c r="Z28" s="841"/>
      <c r="AA28" s="841">
        <v>744</v>
      </c>
      <c r="AB28" s="841"/>
      <c r="AC28" s="841"/>
      <c r="AD28" s="841"/>
      <c r="AE28" s="842"/>
      <c r="AF28" s="843">
        <v>744</v>
      </c>
      <c r="AG28" s="841"/>
      <c r="AH28" s="841"/>
      <c r="AI28" s="841"/>
      <c r="AJ28" s="844"/>
      <c r="AK28" s="845">
        <v>4200</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384</v>
      </c>
      <c r="C29" s="774"/>
      <c r="D29" s="774"/>
      <c r="E29" s="774"/>
      <c r="F29" s="774"/>
      <c r="G29" s="774"/>
      <c r="H29" s="774"/>
      <c r="I29" s="774"/>
      <c r="J29" s="774"/>
      <c r="K29" s="774"/>
      <c r="L29" s="774"/>
      <c r="M29" s="774"/>
      <c r="N29" s="774"/>
      <c r="O29" s="774"/>
      <c r="P29" s="775"/>
      <c r="Q29" s="776">
        <v>37220</v>
      </c>
      <c r="R29" s="777"/>
      <c r="S29" s="777"/>
      <c r="T29" s="777"/>
      <c r="U29" s="777"/>
      <c r="V29" s="777">
        <v>36884</v>
      </c>
      <c r="W29" s="777"/>
      <c r="X29" s="777"/>
      <c r="Y29" s="777"/>
      <c r="Z29" s="777"/>
      <c r="AA29" s="777">
        <v>337</v>
      </c>
      <c r="AB29" s="777"/>
      <c r="AC29" s="777"/>
      <c r="AD29" s="777"/>
      <c r="AE29" s="778"/>
      <c r="AF29" s="779">
        <v>337</v>
      </c>
      <c r="AG29" s="780"/>
      <c r="AH29" s="780"/>
      <c r="AI29" s="780"/>
      <c r="AJ29" s="781"/>
      <c r="AK29" s="848">
        <v>5196</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385</v>
      </c>
      <c r="C30" s="774"/>
      <c r="D30" s="774"/>
      <c r="E30" s="774"/>
      <c r="F30" s="774"/>
      <c r="G30" s="774"/>
      <c r="H30" s="774"/>
      <c r="I30" s="774"/>
      <c r="J30" s="774"/>
      <c r="K30" s="774"/>
      <c r="L30" s="774"/>
      <c r="M30" s="774"/>
      <c r="N30" s="774"/>
      <c r="O30" s="774"/>
      <c r="P30" s="775"/>
      <c r="Q30" s="776">
        <v>7962</v>
      </c>
      <c r="R30" s="777"/>
      <c r="S30" s="777"/>
      <c r="T30" s="777"/>
      <c r="U30" s="777"/>
      <c r="V30" s="777">
        <v>7850</v>
      </c>
      <c r="W30" s="777"/>
      <c r="X30" s="777"/>
      <c r="Y30" s="777"/>
      <c r="Z30" s="777"/>
      <c r="AA30" s="777">
        <v>112</v>
      </c>
      <c r="AB30" s="777"/>
      <c r="AC30" s="777"/>
      <c r="AD30" s="777"/>
      <c r="AE30" s="778"/>
      <c r="AF30" s="779">
        <v>112</v>
      </c>
      <c r="AG30" s="780"/>
      <c r="AH30" s="780"/>
      <c r="AI30" s="780"/>
      <c r="AJ30" s="781"/>
      <c r="AK30" s="848">
        <v>4894</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386</v>
      </c>
      <c r="C31" s="774"/>
      <c r="D31" s="774"/>
      <c r="E31" s="774"/>
      <c r="F31" s="774"/>
      <c r="G31" s="774"/>
      <c r="H31" s="774"/>
      <c r="I31" s="774"/>
      <c r="J31" s="774"/>
      <c r="K31" s="774"/>
      <c r="L31" s="774"/>
      <c r="M31" s="774"/>
      <c r="N31" s="774"/>
      <c r="O31" s="774"/>
      <c r="P31" s="775"/>
      <c r="Q31" s="776">
        <v>278</v>
      </c>
      <c r="R31" s="777"/>
      <c r="S31" s="777"/>
      <c r="T31" s="777"/>
      <c r="U31" s="777"/>
      <c r="V31" s="777">
        <v>2298</v>
      </c>
      <c r="W31" s="777"/>
      <c r="X31" s="777"/>
      <c r="Y31" s="777"/>
      <c r="Z31" s="777"/>
      <c r="AA31" s="777">
        <v>-2021</v>
      </c>
      <c r="AB31" s="777"/>
      <c r="AC31" s="777"/>
      <c r="AD31" s="777"/>
      <c r="AE31" s="778"/>
      <c r="AF31" s="779">
        <v>-2021</v>
      </c>
      <c r="AG31" s="780"/>
      <c r="AH31" s="780"/>
      <c r="AI31" s="780"/>
      <c r="AJ31" s="781"/>
      <c r="AK31" s="848"/>
      <c r="AL31" s="849"/>
      <c r="AM31" s="849"/>
      <c r="AN31" s="849"/>
      <c r="AO31" s="849"/>
      <c r="AP31" s="849">
        <v>170</v>
      </c>
      <c r="AQ31" s="849"/>
      <c r="AR31" s="849"/>
      <c r="AS31" s="849"/>
      <c r="AT31" s="849"/>
      <c r="AU31" s="849">
        <v>2</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387</v>
      </c>
      <c r="C32" s="774"/>
      <c r="D32" s="774"/>
      <c r="E32" s="774"/>
      <c r="F32" s="774"/>
      <c r="G32" s="774"/>
      <c r="H32" s="774"/>
      <c r="I32" s="774"/>
      <c r="J32" s="774"/>
      <c r="K32" s="774"/>
      <c r="L32" s="774"/>
      <c r="M32" s="774"/>
      <c r="N32" s="774"/>
      <c r="O32" s="774"/>
      <c r="P32" s="775"/>
      <c r="Q32" s="776">
        <v>7545</v>
      </c>
      <c r="R32" s="777"/>
      <c r="S32" s="777"/>
      <c r="T32" s="777"/>
      <c r="U32" s="777"/>
      <c r="V32" s="777">
        <v>6795</v>
      </c>
      <c r="W32" s="777"/>
      <c r="X32" s="777"/>
      <c r="Y32" s="777"/>
      <c r="Z32" s="777"/>
      <c r="AA32" s="777">
        <v>750</v>
      </c>
      <c r="AB32" s="777"/>
      <c r="AC32" s="777"/>
      <c r="AD32" s="777"/>
      <c r="AE32" s="778"/>
      <c r="AF32" s="779">
        <v>3803</v>
      </c>
      <c r="AG32" s="780"/>
      <c r="AH32" s="780"/>
      <c r="AI32" s="780"/>
      <c r="AJ32" s="781"/>
      <c r="AK32" s="848">
        <v>23</v>
      </c>
      <c r="AL32" s="849"/>
      <c r="AM32" s="849"/>
      <c r="AN32" s="849"/>
      <c r="AO32" s="849"/>
      <c r="AP32" s="849">
        <v>46819</v>
      </c>
      <c r="AQ32" s="849"/>
      <c r="AR32" s="849"/>
      <c r="AS32" s="849"/>
      <c r="AT32" s="849"/>
      <c r="AU32" s="849">
        <v>325</v>
      </c>
      <c r="AV32" s="849"/>
      <c r="AW32" s="849"/>
      <c r="AX32" s="849"/>
      <c r="AY32" s="849"/>
      <c r="AZ32" s="850"/>
      <c r="BA32" s="850"/>
      <c r="BB32" s="850"/>
      <c r="BC32" s="850"/>
      <c r="BD32" s="850"/>
      <c r="BE32" s="846" t="s">
        <v>388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389</v>
      </c>
      <c r="C33" s="774"/>
      <c r="D33" s="774"/>
      <c r="E33" s="774"/>
      <c r="F33" s="774"/>
      <c r="G33" s="774"/>
      <c r="H33" s="774"/>
      <c r="I33" s="774"/>
      <c r="J33" s="774"/>
      <c r="K33" s="774"/>
      <c r="L33" s="774"/>
      <c r="M33" s="774"/>
      <c r="N33" s="774"/>
      <c r="O33" s="774"/>
      <c r="P33" s="775"/>
      <c r="Q33" s="776">
        <v>2152</v>
      </c>
      <c r="R33" s="777"/>
      <c r="S33" s="777"/>
      <c r="T33" s="777"/>
      <c r="U33" s="777"/>
      <c r="V33" s="777">
        <v>1687</v>
      </c>
      <c r="W33" s="777"/>
      <c r="X33" s="777"/>
      <c r="Y33" s="777"/>
      <c r="Z33" s="777"/>
      <c r="AA33" s="777">
        <v>465</v>
      </c>
      <c r="AB33" s="777"/>
      <c r="AC33" s="777"/>
      <c r="AD33" s="777"/>
      <c r="AE33" s="778"/>
      <c r="AF33" s="779">
        <v>3906</v>
      </c>
      <c r="AG33" s="780"/>
      <c r="AH33" s="780"/>
      <c r="AI33" s="780"/>
      <c r="AJ33" s="781"/>
      <c r="AK33" s="848">
        <v>4</v>
      </c>
      <c r="AL33" s="849"/>
      <c r="AM33" s="849"/>
      <c r="AN33" s="849"/>
      <c r="AO33" s="849"/>
      <c r="AP33" s="849">
        <v>8806</v>
      </c>
      <c r="AQ33" s="849"/>
      <c r="AR33" s="849"/>
      <c r="AS33" s="849"/>
      <c r="AT33" s="849"/>
      <c r="AU33" s="849">
        <v>4</v>
      </c>
      <c r="AV33" s="849"/>
      <c r="AW33" s="849"/>
      <c r="AX33" s="849"/>
      <c r="AY33" s="849"/>
      <c r="AZ33" s="850"/>
      <c r="BA33" s="850"/>
      <c r="BB33" s="850"/>
      <c r="BC33" s="850"/>
      <c r="BD33" s="850"/>
      <c r="BE33" s="846" t="s">
        <v>388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390</v>
      </c>
      <c r="C34" s="774"/>
      <c r="D34" s="774"/>
      <c r="E34" s="774"/>
      <c r="F34" s="774"/>
      <c r="G34" s="774"/>
      <c r="H34" s="774"/>
      <c r="I34" s="774"/>
      <c r="J34" s="774"/>
      <c r="K34" s="774"/>
      <c r="L34" s="774"/>
      <c r="M34" s="774"/>
      <c r="N34" s="774"/>
      <c r="O34" s="774"/>
      <c r="P34" s="775"/>
      <c r="Q34" s="776">
        <v>440</v>
      </c>
      <c r="R34" s="777"/>
      <c r="S34" s="777"/>
      <c r="T34" s="777"/>
      <c r="U34" s="777"/>
      <c r="V34" s="777">
        <v>416</v>
      </c>
      <c r="W34" s="777"/>
      <c r="X34" s="777"/>
      <c r="Y34" s="777"/>
      <c r="Z34" s="777"/>
      <c r="AA34" s="777">
        <v>24</v>
      </c>
      <c r="AB34" s="777"/>
      <c r="AC34" s="777"/>
      <c r="AD34" s="777"/>
      <c r="AE34" s="778"/>
      <c r="AF34" s="779" t="s">
        <v>109</v>
      </c>
      <c r="AG34" s="780"/>
      <c r="AH34" s="780"/>
      <c r="AI34" s="780"/>
      <c r="AJ34" s="781"/>
      <c r="AK34" s="848">
        <v>60</v>
      </c>
      <c r="AL34" s="849"/>
      <c r="AM34" s="849"/>
      <c r="AN34" s="849"/>
      <c r="AO34" s="849"/>
      <c r="AP34" s="849">
        <v>664</v>
      </c>
      <c r="AQ34" s="849"/>
      <c r="AR34" s="849"/>
      <c r="AS34" s="849"/>
      <c r="AT34" s="849"/>
      <c r="AU34" s="849">
        <v>84</v>
      </c>
      <c r="AV34" s="849"/>
      <c r="AW34" s="849"/>
      <c r="AX34" s="849"/>
      <c r="AY34" s="849"/>
      <c r="AZ34" s="850"/>
      <c r="BA34" s="850"/>
      <c r="BB34" s="850"/>
      <c r="BC34" s="850"/>
      <c r="BD34" s="850"/>
      <c r="BE34" s="846" t="s">
        <v>391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392</v>
      </c>
      <c r="C35" s="774"/>
      <c r="D35" s="774"/>
      <c r="E35" s="774"/>
      <c r="F35" s="774"/>
      <c r="G35" s="774"/>
      <c r="H35" s="774"/>
      <c r="I35" s="774"/>
      <c r="J35" s="774"/>
      <c r="K35" s="774"/>
      <c r="L35" s="774"/>
      <c r="M35" s="774"/>
      <c r="N35" s="774"/>
      <c r="O35" s="774"/>
      <c r="P35" s="775"/>
      <c r="Q35" s="776">
        <v>8941</v>
      </c>
      <c r="R35" s="777"/>
      <c r="S35" s="777"/>
      <c r="T35" s="777"/>
      <c r="U35" s="777"/>
      <c r="V35" s="777">
        <v>7415</v>
      </c>
      <c r="W35" s="777"/>
      <c r="X35" s="777"/>
      <c r="Y35" s="777"/>
      <c r="Z35" s="777"/>
      <c r="AA35" s="777">
        <v>-5987</v>
      </c>
      <c r="AB35" s="777"/>
      <c r="AC35" s="777"/>
      <c r="AD35" s="777"/>
      <c r="AE35" s="778"/>
      <c r="AF35" s="779" t="s">
        <v>109</v>
      </c>
      <c r="AG35" s="780"/>
      <c r="AH35" s="780"/>
      <c r="AI35" s="780"/>
      <c r="AJ35" s="781"/>
      <c r="AK35" s="848">
        <v>7232</v>
      </c>
      <c r="AL35" s="849"/>
      <c r="AM35" s="849"/>
      <c r="AN35" s="849"/>
      <c r="AO35" s="849"/>
      <c r="AP35" s="849">
        <v>107617</v>
      </c>
      <c r="AQ35" s="849"/>
      <c r="AR35" s="849"/>
      <c r="AS35" s="849"/>
      <c r="AT35" s="849"/>
      <c r="AU35" s="849">
        <v>7401</v>
      </c>
      <c r="AV35" s="849"/>
      <c r="AW35" s="849"/>
      <c r="AX35" s="849"/>
      <c r="AY35" s="849"/>
      <c r="AZ35" s="850"/>
      <c r="BA35" s="850"/>
      <c r="BB35" s="850"/>
      <c r="BC35" s="850"/>
      <c r="BD35" s="850"/>
      <c r="BE35" s="846" t="s">
        <v>391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393</v>
      </c>
      <c r="C36" s="774"/>
      <c r="D36" s="774"/>
      <c r="E36" s="774"/>
      <c r="F36" s="774"/>
      <c r="G36" s="774"/>
      <c r="H36" s="774"/>
      <c r="I36" s="774"/>
      <c r="J36" s="774"/>
      <c r="K36" s="774"/>
      <c r="L36" s="774"/>
      <c r="M36" s="774"/>
      <c r="N36" s="774"/>
      <c r="O36" s="774"/>
      <c r="P36" s="775"/>
      <c r="Q36" s="776">
        <v>69</v>
      </c>
      <c r="R36" s="777"/>
      <c r="S36" s="777"/>
      <c r="T36" s="777"/>
      <c r="U36" s="777"/>
      <c r="V36" s="777">
        <v>68</v>
      </c>
      <c r="W36" s="777"/>
      <c r="X36" s="777"/>
      <c r="Y36" s="777"/>
      <c r="Z36" s="777"/>
      <c r="AA36" s="777"/>
      <c r="AB36" s="777"/>
      <c r="AC36" s="777"/>
      <c r="AD36" s="777"/>
      <c r="AE36" s="778"/>
      <c r="AF36" s="779" t="s">
        <v>109</v>
      </c>
      <c r="AG36" s="780"/>
      <c r="AH36" s="780"/>
      <c r="AI36" s="780"/>
      <c r="AJ36" s="781"/>
      <c r="AK36" s="848">
        <v>91</v>
      </c>
      <c r="AL36" s="849"/>
      <c r="AM36" s="849"/>
      <c r="AN36" s="849"/>
      <c r="AO36" s="849"/>
      <c r="AP36" s="849">
        <v>704</v>
      </c>
      <c r="AQ36" s="849"/>
      <c r="AR36" s="849"/>
      <c r="AS36" s="849"/>
      <c r="AT36" s="849"/>
      <c r="AU36" s="849">
        <v>704</v>
      </c>
      <c r="AV36" s="849"/>
      <c r="AW36" s="849"/>
      <c r="AX36" s="849"/>
      <c r="AY36" s="849"/>
      <c r="AZ36" s="850"/>
      <c r="BA36" s="850"/>
      <c r="BB36" s="850"/>
      <c r="BC36" s="850"/>
      <c r="BD36" s="850"/>
      <c r="BE36" s="846" t="s">
        <v>391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394</v>
      </c>
      <c r="C37" s="774"/>
      <c r="D37" s="774"/>
      <c r="E37" s="774"/>
      <c r="F37" s="774"/>
      <c r="G37" s="774"/>
      <c r="H37" s="774"/>
      <c r="I37" s="774"/>
      <c r="J37" s="774"/>
      <c r="K37" s="774"/>
      <c r="L37" s="774"/>
      <c r="M37" s="774"/>
      <c r="N37" s="774"/>
      <c r="O37" s="774"/>
      <c r="P37" s="775"/>
      <c r="Q37" s="776">
        <v>83</v>
      </c>
      <c r="R37" s="777"/>
      <c r="S37" s="777"/>
      <c r="T37" s="777"/>
      <c r="U37" s="777"/>
      <c r="V37" s="777">
        <v>47</v>
      </c>
      <c r="W37" s="777"/>
      <c r="X37" s="777"/>
      <c r="Y37" s="777"/>
      <c r="Z37" s="777"/>
      <c r="AA37" s="777"/>
      <c r="AB37" s="777"/>
      <c r="AC37" s="777"/>
      <c r="AD37" s="777"/>
      <c r="AE37" s="778"/>
      <c r="AF37" s="779" t="s">
        <v>109</v>
      </c>
      <c r="AG37" s="780"/>
      <c r="AH37" s="780"/>
      <c r="AI37" s="780"/>
      <c r="AJ37" s="781"/>
      <c r="AK37" s="848">
        <v>77</v>
      </c>
      <c r="AL37" s="849"/>
      <c r="AM37" s="849"/>
      <c r="AN37" s="849"/>
      <c r="AO37" s="849"/>
      <c r="AP37" s="849">
        <v>822</v>
      </c>
      <c r="AQ37" s="849"/>
      <c r="AR37" s="849"/>
      <c r="AS37" s="849"/>
      <c r="AT37" s="849"/>
      <c r="AU37" s="849">
        <v>822</v>
      </c>
      <c r="AV37" s="849"/>
      <c r="AW37" s="849"/>
      <c r="AX37" s="849"/>
      <c r="AY37" s="849"/>
      <c r="AZ37" s="850"/>
      <c r="BA37" s="850"/>
      <c r="BB37" s="850"/>
      <c r="BC37" s="850"/>
      <c r="BD37" s="850"/>
      <c r="BE37" s="846" t="s">
        <v>391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395</v>
      </c>
      <c r="C38" s="774"/>
      <c r="D38" s="774"/>
      <c r="E38" s="774"/>
      <c r="F38" s="774"/>
      <c r="G38" s="774"/>
      <c r="H38" s="774"/>
      <c r="I38" s="774"/>
      <c r="J38" s="774"/>
      <c r="K38" s="774"/>
      <c r="L38" s="774"/>
      <c r="M38" s="774"/>
      <c r="N38" s="774"/>
      <c r="O38" s="774"/>
      <c r="P38" s="775"/>
      <c r="Q38" s="776">
        <v>1386</v>
      </c>
      <c r="R38" s="777"/>
      <c r="S38" s="777"/>
      <c r="T38" s="777"/>
      <c r="U38" s="777"/>
      <c r="V38" s="777">
        <v>128</v>
      </c>
      <c r="W38" s="777"/>
      <c r="X38" s="777"/>
      <c r="Y38" s="777"/>
      <c r="Z38" s="777"/>
      <c r="AA38" s="777">
        <v>-3557</v>
      </c>
      <c r="AB38" s="777"/>
      <c r="AC38" s="777"/>
      <c r="AD38" s="777"/>
      <c r="AE38" s="778"/>
      <c r="AF38" s="779">
        <v>-1137</v>
      </c>
      <c r="AG38" s="780"/>
      <c r="AH38" s="780"/>
      <c r="AI38" s="780"/>
      <c r="AJ38" s="781"/>
      <c r="AK38" s="848"/>
      <c r="AL38" s="849"/>
      <c r="AM38" s="849"/>
      <c r="AN38" s="849"/>
      <c r="AO38" s="849"/>
      <c r="AP38" s="849">
        <v>5701</v>
      </c>
      <c r="AQ38" s="849"/>
      <c r="AR38" s="849"/>
      <c r="AS38" s="849"/>
      <c r="AT38" s="849"/>
      <c r="AU38" s="849">
        <v>1300</v>
      </c>
      <c r="AV38" s="849"/>
      <c r="AW38" s="849"/>
      <c r="AX38" s="849"/>
      <c r="AY38" s="849"/>
      <c r="AZ38" s="850"/>
      <c r="BA38" s="850"/>
      <c r="BB38" s="850"/>
      <c r="BC38" s="850"/>
      <c r="BD38" s="850"/>
      <c r="BE38" s="846" t="s">
        <v>391</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371</v>
      </c>
      <c r="B63" s="808" t="s">
        <v>397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5743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399</v>
      </c>
      <c r="B66" s="759"/>
      <c r="C66" s="759"/>
      <c r="D66" s="759"/>
      <c r="E66" s="759"/>
      <c r="F66" s="759"/>
      <c r="G66" s="759"/>
      <c r="H66" s="759"/>
      <c r="I66" s="759"/>
      <c r="J66" s="759"/>
      <c r="K66" s="759"/>
      <c r="L66" s="759"/>
      <c r="M66" s="759"/>
      <c r="N66" s="759"/>
      <c r="O66" s="759"/>
      <c r="P66" s="760"/>
      <c r="Q66" s="735" t="s">
        <v>375</v>
      </c>
      <c r="R66" s="736"/>
      <c r="S66" s="736"/>
      <c r="T66" s="736"/>
      <c r="U66" s="737"/>
      <c r="V66" s="735" t="s">
        <v>376</v>
      </c>
      <c r="W66" s="736"/>
      <c r="X66" s="736"/>
      <c r="Y66" s="736"/>
      <c r="Z66" s="737"/>
      <c r="AA66" s="735" t="s">
        <v>377</v>
      </c>
      <c r="AB66" s="736"/>
      <c r="AC66" s="736"/>
      <c r="AD66" s="736"/>
      <c r="AE66" s="737"/>
      <c r="AF66" s="870" t="s">
        <v>378</v>
      </c>
      <c r="AG66" s="831"/>
      <c r="AH66" s="831"/>
      <c r="AI66" s="831"/>
      <c r="AJ66" s="871"/>
      <c r="AK66" s="735" t="s">
        <v>379</v>
      </c>
      <c r="AL66" s="759"/>
      <c r="AM66" s="759"/>
      <c r="AN66" s="759"/>
      <c r="AO66" s="760"/>
      <c r="AP66" s="735" t="s">
        <v>380</v>
      </c>
      <c r="AQ66" s="736"/>
      <c r="AR66" s="736"/>
      <c r="AS66" s="736"/>
      <c r="AT66" s="737"/>
      <c r="AU66" s="735" t="s">
        <v>400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561</v>
      </c>
      <c r="C68" s="888"/>
      <c r="D68" s="888"/>
      <c r="E68" s="888"/>
      <c r="F68" s="888"/>
      <c r="G68" s="888"/>
      <c r="H68" s="888"/>
      <c r="I68" s="888"/>
      <c r="J68" s="888"/>
      <c r="K68" s="888"/>
      <c r="L68" s="888"/>
      <c r="M68" s="888"/>
      <c r="N68" s="888"/>
      <c r="O68" s="888"/>
      <c r="P68" s="889"/>
      <c r="Q68" s="890">
        <v>146</v>
      </c>
      <c r="R68" s="884"/>
      <c r="S68" s="884"/>
      <c r="T68" s="884"/>
      <c r="U68" s="884"/>
      <c r="V68" s="884">
        <v>129</v>
      </c>
      <c r="W68" s="884"/>
      <c r="X68" s="884"/>
      <c r="Y68" s="884"/>
      <c r="Z68" s="884"/>
      <c r="AA68" s="884">
        <v>17</v>
      </c>
      <c r="AB68" s="884"/>
      <c r="AC68" s="884"/>
      <c r="AD68" s="884"/>
      <c r="AE68" s="884"/>
      <c r="AF68" s="884">
        <v>17</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562</v>
      </c>
      <c r="C69" s="892"/>
      <c r="D69" s="892"/>
      <c r="E69" s="892"/>
      <c r="F69" s="892"/>
      <c r="G69" s="892"/>
      <c r="H69" s="892"/>
      <c r="I69" s="892"/>
      <c r="J69" s="892"/>
      <c r="K69" s="892"/>
      <c r="L69" s="892"/>
      <c r="M69" s="892"/>
      <c r="N69" s="892"/>
      <c r="O69" s="892"/>
      <c r="P69" s="893"/>
      <c r="Q69" s="894">
        <v>97</v>
      </c>
      <c r="R69" s="849"/>
      <c r="S69" s="849"/>
      <c r="T69" s="849"/>
      <c r="U69" s="849"/>
      <c r="V69" s="849">
        <v>95</v>
      </c>
      <c r="W69" s="849"/>
      <c r="X69" s="849"/>
      <c r="Y69" s="849"/>
      <c r="Z69" s="849"/>
      <c r="AA69" s="849">
        <v>3</v>
      </c>
      <c r="AB69" s="849"/>
      <c r="AC69" s="849"/>
      <c r="AD69" s="849"/>
      <c r="AE69" s="849"/>
      <c r="AF69" s="849">
        <v>3</v>
      </c>
      <c r="AG69" s="849"/>
      <c r="AH69" s="849"/>
      <c r="AI69" s="849"/>
      <c r="AJ69" s="849"/>
      <c r="AK69" s="849">
        <v>2</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563</v>
      </c>
      <c r="C70" s="892"/>
      <c r="D70" s="892"/>
      <c r="E70" s="892"/>
      <c r="F70" s="892"/>
      <c r="G70" s="892"/>
      <c r="H70" s="892"/>
      <c r="I70" s="892"/>
      <c r="J70" s="892"/>
      <c r="K70" s="892"/>
      <c r="L70" s="892"/>
      <c r="M70" s="892"/>
      <c r="N70" s="892"/>
      <c r="O70" s="892"/>
      <c r="P70" s="893"/>
      <c r="Q70" s="894">
        <v>140783</v>
      </c>
      <c r="R70" s="849"/>
      <c r="S70" s="849"/>
      <c r="T70" s="849"/>
      <c r="U70" s="849"/>
      <c r="V70" s="849">
        <v>138611</v>
      </c>
      <c r="W70" s="849"/>
      <c r="X70" s="849"/>
      <c r="Y70" s="849"/>
      <c r="Z70" s="849"/>
      <c r="AA70" s="849">
        <v>2172</v>
      </c>
      <c r="AB70" s="849"/>
      <c r="AC70" s="849"/>
      <c r="AD70" s="849"/>
      <c r="AE70" s="849"/>
      <c r="AF70" s="849">
        <v>2172</v>
      </c>
      <c r="AG70" s="849"/>
      <c r="AH70" s="849"/>
      <c r="AI70" s="849"/>
      <c r="AJ70" s="849"/>
      <c r="AK70" s="849">
        <v>97</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564</v>
      </c>
      <c r="C71" s="892"/>
      <c r="D71" s="892"/>
      <c r="E71" s="892"/>
      <c r="F71" s="892"/>
      <c r="G71" s="892"/>
      <c r="H71" s="892"/>
      <c r="I71" s="892"/>
      <c r="J71" s="892"/>
      <c r="K71" s="892"/>
      <c r="L71" s="892"/>
      <c r="M71" s="892"/>
      <c r="N71" s="892"/>
      <c r="O71" s="892"/>
      <c r="P71" s="893"/>
      <c r="Q71" s="894">
        <v>306</v>
      </c>
      <c r="R71" s="849"/>
      <c r="S71" s="849"/>
      <c r="T71" s="849"/>
      <c r="U71" s="849"/>
      <c r="V71" s="849">
        <v>287</v>
      </c>
      <c r="W71" s="849"/>
      <c r="X71" s="849"/>
      <c r="Y71" s="849"/>
      <c r="Z71" s="849"/>
      <c r="AA71" s="849">
        <v>18</v>
      </c>
      <c r="AB71" s="849"/>
      <c r="AC71" s="849"/>
      <c r="AD71" s="849"/>
      <c r="AE71" s="849"/>
      <c r="AF71" s="849">
        <v>18</v>
      </c>
      <c r="AG71" s="849"/>
      <c r="AH71" s="849"/>
      <c r="AI71" s="849"/>
      <c r="AJ71" s="849"/>
      <c r="AK71" s="849">
        <v>13</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371</v>
      </c>
      <c r="B88" s="808" t="s">
        <v>401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808" t="s">
        <v>402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410</v>
      </c>
      <c r="AB109" s="913"/>
      <c r="AC109" s="913"/>
      <c r="AD109" s="913"/>
      <c r="AE109" s="914"/>
      <c r="AF109" s="912" t="s">
        <v>285</v>
      </c>
      <c r="AG109" s="913"/>
      <c r="AH109" s="913"/>
      <c r="AI109" s="913"/>
      <c r="AJ109" s="914"/>
      <c r="AK109" s="912" t="s">
        <v>284</v>
      </c>
      <c r="AL109" s="913"/>
      <c r="AM109" s="913"/>
      <c r="AN109" s="913"/>
      <c r="AO109" s="914"/>
      <c r="AP109" s="912" t="s">
        <v>411</v>
      </c>
      <c r="AQ109" s="913"/>
      <c r="AR109" s="913"/>
      <c r="AS109" s="913"/>
      <c r="AT109" s="915"/>
      <c r="AU109" s="934" t="s">
        <v>409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410</v>
      </c>
      <c r="BR109" s="913"/>
      <c r="BS109" s="913"/>
      <c r="BT109" s="913"/>
      <c r="BU109" s="914"/>
      <c r="BV109" s="912" t="s">
        <v>285</v>
      </c>
      <c r="BW109" s="913"/>
      <c r="BX109" s="913"/>
      <c r="BY109" s="913"/>
      <c r="BZ109" s="914"/>
      <c r="CA109" s="912" t="s">
        <v>284</v>
      </c>
      <c r="CB109" s="913"/>
      <c r="CC109" s="913"/>
      <c r="CD109" s="913"/>
      <c r="CE109" s="914"/>
      <c r="CF109" s="935" t="s">
        <v>411</v>
      </c>
      <c r="CG109" s="935"/>
      <c r="CH109" s="935"/>
      <c r="CI109" s="935"/>
      <c r="CJ109" s="935"/>
      <c r="CK109" s="912" t="s">
        <v>412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410</v>
      </c>
      <c r="DH109" s="913"/>
      <c r="DI109" s="913"/>
      <c r="DJ109" s="913"/>
      <c r="DK109" s="914"/>
      <c r="DL109" s="912" t="s">
        <v>285</v>
      </c>
      <c r="DM109" s="913"/>
      <c r="DN109" s="913"/>
      <c r="DO109" s="913"/>
      <c r="DP109" s="914"/>
      <c r="DQ109" s="912" t="s">
        <v>284</v>
      </c>
      <c r="DR109" s="913"/>
      <c r="DS109" s="913"/>
      <c r="DT109" s="913"/>
      <c r="DU109" s="914"/>
      <c r="DV109" s="912" t="s">
        <v>411</v>
      </c>
      <c r="DW109" s="913"/>
      <c r="DX109" s="913"/>
      <c r="DY109" s="913"/>
      <c r="DZ109" s="915"/>
    </row>
    <row r="110" spans="1:131" s="197" customFormat="1" ht="26.25" customHeight="1" x14ac:dyDescent="0.15">
      <c r="A110" s="916" t="s">
        <v>413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15257378</v>
      </c>
      <c r="AB110" s="920"/>
      <c r="AC110" s="920"/>
      <c r="AD110" s="920"/>
      <c r="AE110" s="921"/>
      <c r="AF110" s="922">
        <v>15803573</v>
      </c>
      <c r="AG110" s="920"/>
      <c r="AH110" s="920"/>
      <c r="AI110" s="920"/>
      <c r="AJ110" s="921"/>
      <c r="AK110" s="922">
        <v>16350700</v>
      </c>
      <c r="AL110" s="920"/>
      <c r="AM110" s="920"/>
      <c r="AN110" s="920"/>
      <c r="AO110" s="921"/>
      <c r="AP110" s="923">
        <v>24.2</v>
      </c>
      <c r="AQ110" s="924"/>
      <c r="AR110" s="924"/>
      <c r="AS110" s="924"/>
      <c r="AT110" s="925"/>
      <c r="AU110" s="926" t="s">
        <v>61</v>
      </c>
      <c r="AV110" s="927"/>
      <c r="AW110" s="927"/>
      <c r="AX110" s="927"/>
      <c r="AY110" s="928"/>
      <c r="AZ110" s="970" t="s">
        <v>414</v>
      </c>
      <c r="BA110" s="917"/>
      <c r="BB110" s="917"/>
      <c r="BC110" s="917"/>
      <c r="BD110" s="917"/>
      <c r="BE110" s="917"/>
      <c r="BF110" s="917"/>
      <c r="BG110" s="917"/>
      <c r="BH110" s="917"/>
      <c r="BI110" s="917"/>
      <c r="BJ110" s="917"/>
      <c r="BK110" s="917"/>
      <c r="BL110" s="917"/>
      <c r="BM110" s="917"/>
      <c r="BN110" s="917"/>
      <c r="BO110" s="917"/>
      <c r="BP110" s="918"/>
      <c r="BQ110" s="956">
        <v>163502690</v>
      </c>
      <c r="BR110" s="957"/>
      <c r="BS110" s="957"/>
      <c r="BT110" s="957"/>
      <c r="BU110" s="957"/>
      <c r="BV110" s="957">
        <v>167418905</v>
      </c>
      <c r="BW110" s="957"/>
      <c r="BX110" s="957"/>
      <c r="BY110" s="957"/>
      <c r="BZ110" s="957"/>
      <c r="CA110" s="957">
        <v>171316753</v>
      </c>
      <c r="CB110" s="957"/>
      <c r="CC110" s="957"/>
      <c r="CD110" s="957"/>
      <c r="CE110" s="957"/>
      <c r="CF110" s="971">
        <v>253.8</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184</v>
      </c>
      <c r="BR111" s="950"/>
      <c r="BS111" s="950"/>
      <c r="BT111" s="950"/>
      <c r="BU111" s="950"/>
      <c r="BV111" s="950">
        <v>242</v>
      </c>
      <c r="BW111" s="950"/>
      <c r="BX111" s="950"/>
      <c r="BY111" s="950"/>
      <c r="BZ111" s="950"/>
      <c r="CA111" s="950">
        <v>218</v>
      </c>
      <c r="CB111" s="950"/>
      <c r="CC111" s="950"/>
      <c r="CD111" s="950"/>
      <c r="CE111" s="950"/>
      <c r="CF111" s="944">
        <v>0</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99324888</v>
      </c>
      <c r="BR112" s="950"/>
      <c r="BS112" s="950"/>
      <c r="BT112" s="950"/>
      <c r="BU112" s="950"/>
      <c r="BV112" s="950">
        <v>96926482</v>
      </c>
      <c r="BW112" s="950"/>
      <c r="BX112" s="950"/>
      <c r="BY112" s="950"/>
      <c r="BZ112" s="950"/>
      <c r="CA112" s="950">
        <v>95093429</v>
      </c>
      <c r="CB112" s="950"/>
      <c r="CC112" s="950"/>
      <c r="CD112" s="950"/>
      <c r="CE112" s="950"/>
      <c r="CF112" s="944">
        <v>140.9</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6262716</v>
      </c>
      <c r="AB113" s="964"/>
      <c r="AC113" s="964"/>
      <c r="AD113" s="964"/>
      <c r="AE113" s="965"/>
      <c r="AF113" s="966">
        <v>6371233</v>
      </c>
      <c r="AG113" s="964"/>
      <c r="AH113" s="964"/>
      <c r="AI113" s="964"/>
      <c r="AJ113" s="965"/>
      <c r="AK113" s="966">
        <v>6413115</v>
      </c>
      <c r="AL113" s="964"/>
      <c r="AM113" s="964"/>
      <c r="AN113" s="964"/>
      <c r="AO113" s="965"/>
      <c r="AP113" s="967">
        <v>9.5</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22901237</v>
      </c>
      <c r="BR114" s="950"/>
      <c r="BS114" s="950"/>
      <c r="BT114" s="950"/>
      <c r="BU114" s="950"/>
      <c r="BV114" s="950">
        <v>21653206</v>
      </c>
      <c r="BW114" s="950"/>
      <c r="BX114" s="950"/>
      <c r="BY114" s="950"/>
      <c r="BZ114" s="950"/>
      <c r="CA114" s="950">
        <v>20811368</v>
      </c>
      <c r="CB114" s="950"/>
      <c r="CC114" s="950"/>
      <c r="CD114" s="950"/>
      <c r="CE114" s="950"/>
      <c r="CF114" s="944">
        <v>30.8</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4512</v>
      </c>
      <c r="AB115" s="964"/>
      <c r="AC115" s="964"/>
      <c r="AD115" s="964"/>
      <c r="AE115" s="965"/>
      <c r="AF115" s="966">
        <v>8238</v>
      </c>
      <c r="AG115" s="964"/>
      <c r="AH115" s="964"/>
      <c r="AI115" s="964"/>
      <c r="AJ115" s="965"/>
      <c r="AK115" s="966">
        <v>8835</v>
      </c>
      <c r="AL115" s="964"/>
      <c r="AM115" s="964"/>
      <c r="AN115" s="964"/>
      <c r="AO115" s="965"/>
      <c r="AP115" s="967">
        <v>0</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1214</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1524</v>
      </c>
      <c r="AB116" s="989"/>
      <c r="AC116" s="989"/>
      <c r="AD116" s="989"/>
      <c r="AE116" s="990"/>
      <c r="AF116" s="991">
        <v>1632</v>
      </c>
      <c r="AG116" s="989"/>
      <c r="AH116" s="989"/>
      <c r="AI116" s="989"/>
      <c r="AJ116" s="990"/>
      <c r="AK116" s="991">
        <v>3249</v>
      </c>
      <c r="AL116" s="989"/>
      <c r="AM116" s="989"/>
      <c r="AN116" s="989"/>
      <c r="AO116" s="990"/>
      <c r="AP116" s="992">
        <v>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21526130</v>
      </c>
      <c r="AB117" s="996"/>
      <c r="AC117" s="996"/>
      <c r="AD117" s="996"/>
      <c r="AE117" s="997"/>
      <c r="AF117" s="995">
        <v>22184676</v>
      </c>
      <c r="AG117" s="996"/>
      <c r="AH117" s="996"/>
      <c r="AI117" s="996"/>
      <c r="AJ117" s="997"/>
      <c r="AK117" s="995">
        <v>22775899</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438</v>
      </c>
      <c r="BR117" s="1016"/>
      <c r="BS117" s="1016"/>
      <c r="BT117" s="1016"/>
      <c r="BU117" s="1016"/>
      <c r="BV117" s="1016" t="s">
        <v>438</v>
      </c>
      <c r="BW117" s="1016"/>
      <c r="BX117" s="1016"/>
      <c r="BY117" s="1016"/>
      <c r="BZ117" s="1016"/>
      <c r="CA117" s="1016" t="s">
        <v>438</v>
      </c>
      <c r="CB117" s="1016"/>
      <c r="CC117" s="1016"/>
      <c r="CD117" s="1016"/>
      <c r="CE117" s="1016"/>
      <c r="CF117" s="944" t="s">
        <v>438</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438</v>
      </c>
      <c r="DH117" s="989"/>
      <c r="DI117" s="989"/>
      <c r="DJ117" s="989"/>
      <c r="DK117" s="990"/>
      <c r="DL117" s="991" t="s">
        <v>438</v>
      </c>
      <c r="DM117" s="989"/>
      <c r="DN117" s="989"/>
      <c r="DO117" s="989"/>
      <c r="DP117" s="990"/>
      <c r="DQ117" s="991" t="s">
        <v>438</v>
      </c>
      <c r="DR117" s="989"/>
      <c r="DS117" s="989"/>
      <c r="DT117" s="989"/>
      <c r="DU117" s="990"/>
      <c r="DV117" s="992" t="s">
        <v>438</v>
      </c>
      <c r="DW117" s="993"/>
      <c r="DX117" s="993"/>
      <c r="DY117" s="993"/>
      <c r="DZ117" s="994"/>
    </row>
    <row r="118" spans="1:130" s="197" customFormat="1" ht="26.25" customHeight="1" x14ac:dyDescent="0.15">
      <c r="A118" s="934" t="s">
        <v>412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410</v>
      </c>
      <c r="AB118" s="913"/>
      <c r="AC118" s="913"/>
      <c r="AD118" s="913"/>
      <c r="AE118" s="914"/>
      <c r="AF118" s="912" t="s">
        <v>285</v>
      </c>
      <c r="AG118" s="913"/>
      <c r="AH118" s="913"/>
      <c r="AI118" s="913"/>
      <c r="AJ118" s="914"/>
      <c r="AK118" s="912" t="s">
        <v>284</v>
      </c>
      <c r="AL118" s="913"/>
      <c r="AM118" s="913"/>
      <c r="AN118" s="913"/>
      <c r="AO118" s="914"/>
      <c r="AP118" s="1020" t="s">
        <v>411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440</v>
      </c>
      <c r="BP118" s="1024"/>
      <c r="BQ118" s="1015">
        <v>285730213</v>
      </c>
      <c r="BR118" s="1016"/>
      <c r="BS118" s="1016"/>
      <c r="BT118" s="1016"/>
      <c r="BU118" s="1016"/>
      <c r="BV118" s="1016">
        <v>285998835</v>
      </c>
      <c r="BW118" s="1016"/>
      <c r="BX118" s="1016"/>
      <c r="BY118" s="1016"/>
      <c r="BZ118" s="1016"/>
      <c r="CA118" s="1016">
        <v>287221768</v>
      </c>
      <c r="CB118" s="1016"/>
      <c r="CC118" s="1016"/>
      <c r="CD118" s="1016"/>
      <c r="CE118" s="1016"/>
      <c r="CF118" s="1017"/>
      <c r="CG118" s="1018"/>
      <c r="CH118" s="1018"/>
      <c r="CI118" s="1018"/>
      <c r="CJ118" s="1019"/>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442</v>
      </c>
      <c r="AV119" s="1008"/>
      <c r="AW119" s="1008"/>
      <c r="AX119" s="1008"/>
      <c r="AY119" s="1009"/>
      <c r="AZ119" s="970" t="s">
        <v>443</v>
      </c>
      <c r="BA119" s="917"/>
      <c r="BB119" s="917"/>
      <c r="BC119" s="917"/>
      <c r="BD119" s="917"/>
      <c r="BE119" s="917"/>
      <c r="BF119" s="917"/>
      <c r="BG119" s="917"/>
      <c r="BH119" s="917"/>
      <c r="BI119" s="917"/>
      <c r="BJ119" s="917"/>
      <c r="BK119" s="917"/>
      <c r="BL119" s="917"/>
      <c r="BM119" s="917"/>
      <c r="BN119" s="917"/>
      <c r="BO119" s="917"/>
      <c r="BP119" s="918"/>
      <c r="BQ119" s="956">
        <v>13399184</v>
      </c>
      <c r="BR119" s="957"/>
      <c r="BS119" s="957"/>
      <c r="BT119" s="957"/>
      <c r="BU119" s="957"/>
      <c r="BV119" s="957">
        <v>13591816</v>
      </c>
      <c r="BW119" s="957"/>
      <c r="BX119" s="957"/>
      <c r="BY119" s="957"/>
      <c r="BZ119" s="957"/>
      <c r="CA119" s="957">
        <v>13137353</v>
      </c>
      <c r="CB119" s="957"/>
      <c r="CC119" s="957"/>
      <c r="CD119" s="957"/>
      <c r="CE119" s="957"/>
      <c r="CF119" s="971">
        <v>19.5</v>
      </c>
      <c r="CG119" s="972"/>
      <c r="CH119" s="972"/>
      <c r="CI119" s="972"/>
      <c r="CJ119" s="972"/>
      <c r="CK119" s="977"/>
      <c r="CL119" s="978"/>
      <c r="CM119" s="1034" t="s">
        <v>444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184</v>
      </c>
      <c r="DH119" s="1028"/>
      <c r="DI119" s="1028"/>
      <c r="DJ119" s="1028"/>
      <c r="DK119" s="1029"/>
      <c r="DL119" s="1030">
        <v>242</v>
      </c>
      <c r="DM119" s="1028"/>
      <c r="DN119" s="1028"/>
      <c r="DO119" s="1028"/>
      <c r="DP119" s="1029"/>
      <c r="DQ119" s="1030">
        <v>218</v>
      </c>
      <c r="DR119" s="1028"/>
      <c r="DS119" s="1028"/>
      <c r="DT119" s="1028"/>
      <c r="DU119" s="1029"/>
      <c r="DV119" s="1031">
        <v>0</v>
      </c>
      <c r="DW119" s="1032"/>
      <c r="DX119" s="1032"/>
      <c r="DY119" s="1032"/>
      <c r="DZ119" s="1033"/>
    </row>
    <row r="120" spans="1:130" s="197" customFormat="1" ht="26.25" customHeight="1" x14ac:dyDescent="0.15">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445</v>
      </c>
      <c r="BA120" s="980"/>
      <c r="BB120" s="980"/>
      <c r="BC120" s="980"/>
      <c r="BD120" s="980"/>
      <c r="BE120" s="980"/>
      <c r="BF120" s="980"/>
      <c r="BG120" s="980"/>
      <c r="BH120" s="980"/>
      <c r="BI120" s="980"/>
      <c r="BJ120" s="980"/>
      <c r="BK120" s="980"/>
      <c r="BL120" s="980"/>
      <c r="BM120" s="980"/>
      <c r="BN120" s="980"/>
      <c r="BO120" s="980"/>
      <c r="BP120" s="981"/>
      <c r="BQ120" s="949">
        <v>47581300</v>
      </c>
      <c r="BR120" s="950"/>
      <c r="BS120" s="950"/>
      <c r="BT120" s="950"/>
      <c r="BU120" s="950"/>
      <c r="BV120" s="950">
        <v>47729401</v>
      </c>
      <c r="BW120" s="950"/>
      <c r="BX120" s="950"/>
      <c r="BY120" s="950"/>
      <c r="BZ120" s="950"/>
      <c r="CA120" s="950">
        <v>48221561</v>
      </c>
      <c r="CB120" s="950"/>
      <c r="CC120" s="950"/>
      <c r="CD120" s="950"/>
      <c r="CE120" s="950"/>
      <c r="CF120" s="944">
        <v>71.400000000000006</v>
      </c>
      <c r="CG120" s="945"/>
      <c r="CH120" s="945"/>
      <c r="CI120" s="945"/>
      <c r="CJ120" s="945"/>
      <c r="CK120" s="1043" t="s">
        <v>446</v>
      </c>
      <c r="CL120" s="1044"/>
      <c r="CM120" s="1044"/>
      <c r="CN120" s="1044"/>
      <c r="CO120" s="1045"/>
      <c r="CP120" s="1051" t="s">
        <v>392</v>
      </c>
      <c r="CQ120" s="1052"/>
      <c r="CR120" s="1052"/>
      <c r="CS120" s="1052"/>
      <c r="CT120" s="1052"/>
      <c r="CU120" s="1052"/>
      <c r="CV120" s="1052"/>
      <c r="CW120" s="1052"/>
      <c r="CX120" s="1052"/>
      <c r="CY120" s="1052"/>
      <c r="CZ120" s="1052"/>
      <c r="DA120" s="1052"/>
      <c r="DB120" s="1052"/>
      <c r="DC120" s="1052"/>
      <c r="DD120" s="1052"/>
      <c r="DE120" s="1052"/>
      <c r="DF120" s="1053"/>
      <c r="DG120" s="956">
        <v>89104341</v>
      </c>
      <c r="DH120" s="957"/>
      <c r="DI120" s="957"/>
      <c r="DJ120" s="957"/>
      <c r="DK120" s="957"/>
      <c r="DL120" s="957">
        <v>88044185</v>
      </c>
      <c r="DM120" s="957"/>
      <c r="DN120" s="957"/>
      <c r="DO120" s="957"/>
      <c r="DP120" s="957"/>
      <c r="DQ120" s="957">
        <v>87385315</v>
      </c>
      <c r="DR120" s="957"/>
      <c r="DS120" s="957"/>
      <c r="DT120" s="957"/>
      <c r="DU120" s="957"/>
      <c r="DV120" s="958">
        <v>129.4</v>
      </c>
      <c r="DW120" s="958"/>
      <c r="DX120" s="958"/>
      <c r="DY120" s="958"/>
      <c r="DZ120" s="959"/>
    </row>
    <row r="121" spans="1:130" s="197" customFormat="1" ht="26.25" customHeight="1" x14ac:dyDescent="0.15">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138720174</v>
      </c>
      <c r="BR121" s="1016"/>
      <c r="BS121" s="1016"/>
      <c r="BT121" s="1016"/>
      <c r="BU121" s="1016"/>
      <c r="BV121" s="1016">
        <v>141035029</v>
      </c>
      <c r="BW121" s="1016"/>
      <c r="BX121" s="1016"/>
      <c r="BY121" s="1016"/>
      <c r="BZ121" s="1016"/>
      <c r="CA121" s="1016">
        <v>143359902</v>
      </c>
      <c r="CB121" s="1016"/>
      <c r="CC121" s="1016"/>
      <c r="CD121" s="1016"/>
      <c r="CE121" s="1016"/>
      <c r="CF121" s="1054">
        <v>212.4</v>
      </c>
      <c r="CG121" s="1055"/>
      <c r="CH121" s="1055"/>
      <c r="CI121" s="1055"/>
      <c r="CJ121" s="1055"/>
      <c r="CK121" s="1046"/>
      <c r="CL121" s="1047"/>
      <c r="CM121" s="1047"/>
      <c r="CN121" s="1047"/>
      <c r="CO121" s="1048"/>
      <c r="CP121" s="1037" t="s">
        <v>395</v>
      </c>
      <c r="CQ121" s="1038"/>
      <c r="CR121" s="1038"/>
      <c r="CS121" s="1038"/>
      <c r="CT121" s="1038"/>
      <c r="CU121" s="1038"/>
      <c r="CV121" s="1038"/>
      <c r="CW121" s="1038"/>
      <c r="CX121" s="1038"/>
      <c r="CY121" s="1038"/>
      <c r="CZ121" s="1038"/>
      <c r="DA121" s="1038"/>
      <c r="DB121" s="1038"/>
      <c r="DC121" s="1038"/>
      <c r="DD121" s="1038"/>
      <c r="DE121" s="1038"/>
      <c r="DF121" s="1039"/>
      <c r="DG121" s="949">
        <v>8111020</v>
      </c>
      <c r="DH121" s="950"/>
      <c r="DI121" s="950"/>
      <c r="DJ121" s="950"/>
      <c r="DK121" s="950"/>
      <c r="DL121" s="950">
        <v>6777090</v>
      </c>
      <c r="DM121" s="950"/>
      <c r="DN121" s="950"/>
      <c r="DO121" s="950"/>
      <c r="DP121" s="950"/>
      <c r="DQ121" s="950">
        <v>5701330</v>
      </c>
      <c r="DR121" s="950"/>
      <c r="DS121" s="950"/>
      <c r="DT121" s="950"/>
      <c r="DU121" s="950"/>
      <c r="DV121" s="951">
        <v>8.4</v>
      </c>
      <c r="DW121" s="951"/>
      <c r="DX121" s="951"/>
      <c r="DY121" s="951"/>
      <c r="DZ121" s="952"/>
    </row>
    <row r="122" spans="1:130" s="197" customFormat="1" ht="26.25" customHeight="1" x14ac:dyDescent="0.15">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449</v>
      </c>
      <c r="BP122" s="1024"/>
      <c r="BQ122" s="1064">
        <v>199700658</v>
      </c>
      <c r="BR122" s="1065"/>
      <c r="BS122" s="1065"/>
      <c r="BT122" s="1065"/>
      <c r="BU122" s="1065"/>
      <c r="BV122" s="1065">
        <v>202356246</v>
      </c>
      <c r="BW122" s="1065"/>
      <c r="BX122" s="1065"/>
      <c r="BY122" s="1065"/>
      <c r="BZ122" s="1065"/>
      <c r="CA122" s="1065">
        <v>204718816</v>
      </c>
      <c r="CB122" s="1065"/>
      <c r="CC122" s="1065"/>
      <c r="CD122" s="1065"/>
      <c r="CE122" s="1065"/>
      <c r="CF122" s="1017"/>
      <c r="CG122" s="1018"/>
      <c r="CH122" s="1018"/>
      <c r="CI122" s="1018"/>
      <c r="CJ122" s="1019"/>
      <c r="CK122" s="1046"/>
      <c r="CL122" s="1047"/>
      <c r="CM122" s="1047"/>
      <c r="CN122" s="1047"/>
      <c r="CO122" s="1048"/>
      <c r="CP122" s="1037" t="s">
        <v>394</v>
      </c>
      <c r="CQ122" s="1038"/>
      <c r="CR122" s="1038"/>
      <c r="CS122" s="1038"/>
      <c r="CT122" s="1038"/>
      <c r="CU122" s="1038"/>
      <c r="CV122" s="1038"/>
      <c r="CW122" s="1038"/>
      <c r="CX122" s="1038"/>
      <c r="CY122" s="1038"/>
      <c r="CZ122" s="1038"/>
      <c r="DA122" s="1038"/>
      <c r="DB122" s="1038"/>
      <c r="DC122" s="1038"/>
      <c r="DD122" s="1038"/>
      <c r="DE122" s="1038"/>
      <c r="DF122" s="1039"/>
      <c r="DG122" s="949">
        <v>850412</v>
      </c>
      <c r="DH122" s="950"/>
      <c r="DI122" s="950"/>
      <c r="DJ122" s="950"/>
      <c r="DK122" s="950"/>
      <c r="DL122" s="950">
        <v>837377</v>
      </c>
      <c r="DM122" s="950"/>
      <c r="DN122" s="950"/>
      <c r="DO122" s="950"/>
      <c r="DP122" s="950"/>
      <c r="DQ122" s="950">
        <v>815461</v>
      </c>
      <c r="DR122" s="950"/>
      <c r="DS122" s="950"/>
      <c r="DT122" s="950"/>
      <c r="DU122" s="950"/>
      <c r="DV122" s="951">
        <v>1.2</v>
      </c>
      <c r="DW122" s="951"/>
      <c r="DX122" s="951"/>
      <c r="DY122" s="951"/>
      <c r="DZ122" s="952"/>
    </row>
    <row r="123" spans="1:130" s="197" customFormat="1" ht="26.25" customHeight="1" thickBot="1" x14ac:dyDescent="0.2">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128.30000000000001</v>
      </c>
      <c r="BR123" s="1057"/>
      <c r="BS123" s="1057"/>
      <c r="BT123" s="1057"/>
      <c r="BU123" s="1057"/>
      <c r="BV123" s="1057">
        <v>124.6</v>
      </c>
      <c r="BW123" s="1057"/>
      <c r="BX123" s="1057"/>
      <c r="BY123" s="1057"/>
      <c r="BZ123" s="1057"/>
      <c r="CA123" s="1057">
        <v>122.2</v>
      </c>
      <c r="CB123" s="1057"/>
      <c r="CC123" s="1057"/>
      <c r="CD123" s="1057"/>
      <c r="CE123" s="1057"/>
      <c r="CF123" s="1058"/>
      <c r="CG123" s="1059"/>
      <c r="CH123" s="1059"/>
      <c r="CI123" s="1059"/>
      <c r="CJ123" s="1060"/>
      <c r="CK123" s="1046"/>
      <c r="CL123" s="1047"/>
      <c r="CM123" s="1047"/>
      <c r="CN123" s="1047"/>
      <c r="CO123" s="1048"/>
      <c r="CP123" s="1037" t="s">
        <v>393</v>
      </c>
      <c r="CQ123" s="1038"/>
      <c r="CR123" s="1038"/>
      <c r="CS123" s="1038"/>
      <c r="CT123" s="1038"/>
      <c r="CU123" s="1038"/>
      <c r="CV123" s="1038"/>
      <c r="CW123" s="1038"/>
      <c r="CX123" s="1038"/>
      <c r="CY123" s="1038"/>
      <c r="CZ123" s="1038"/>
      <c r="DA123" s="1038"/>
      <c r="DB123" s="1038"/>
      <c r="DC123" s="1038"/>
      <c r="DD123" s="1038"/>
      <c r="DE123" s="1038"/>
      <c r="DF123" s="1039"/>
      <c r="DG123" s="988">
        <v>784820</v>
      </c>
      <c r="DH123" s="989"/>
      <c r="DI123" s="989"/>
      <c r="DJ123" s="989"/>
      <c r="DK123" s="990"/>
      <c r="DL123" s="991">
        <v>744771</v>
      </c>
      <c r="DM123" s="989"/>
      <c r="DN123" s="989"/>
      <c r="DO123" s="989"/>
      <c r="DP123" s="990"/>
      <c r="DQ123" s="991">
        <v>703963</v>
      </c>
      <c r="DR123" s="989"/>
      <c r="DS123" s="989"/>
      <c r="DT123" s="989"/>
      <c r="DU123" s="990"/>
      <c r="DV123" s="992">
        <v>1</v>
      </c>
      <c r="DW123" s="993"/>
      <c r="DX123" s="993"/>
      <c r="DY123" s="993"/>
      <c r="DZ123" s="994"/>
    </row>
    <row r="124" spans="1:130" s="197" customFormat="1" ht="26.25" customHeight="1" x14ac:dyDescent="0.15">
      <c r="A124" s="1005"/>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v>474295</v>
      </c>
      <c r="DH124" s="1028"/>
      <c r="DI124" s="1028"/>
      <c r="DJ124" s="1028"/>
      <c r="DK124" s="1029"/>
      <c r="DL124" s="1030">
        <v>523059</v>
      </c>
      <c r="DM124" s="1028"/>
      <c r="DN124" s="1028"/>
      <c r="DO124" s="1028"/>
      <c r="DP124" s="1029"/>
      <c r="DQ124" s="1030">
        <v>487360</v>
      </c>
      <c r="DR124" s="1028"/>
      <c r="DS124" s="1028"/>
      <c r="DT124" s="1028"/>
      <c r="DU124" s="1029"/>
      <c r="DV124" s="1031">
        <v>0.7</v>
      </c>
      <c r="DW124" s="1032"/>
      <c r="DX124" s="1032"/>
      <c r="DY124" s="1032"/>
      <c r="DZ124" s="1033"/>
    </row>
    <row r="125" spans="1:130" s="197" customFormat="1" ht="26.25" customHeight="1" thickBot="1" x14ac:dyDescent="0.2">
      <c r="A125" s="1005"/>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4512</v>
      </c>
      <c r="AB127" s="989"/>
      <c r="AC127" s="989"/>
      <c r="AD127" s="989"/>
      <c r="AE127" s="990"/>
      <c r="AF127" s="991">
        <v>8238</v>
      </c>
      <c r="AG127" s="989"/>
      <c r="AH127" s="989"/>
      <c r="AI127" s="989"/>
      <c r="AJ127" s="990"/>
      <c r="AK127" s="991">
        <v>8835</v>
      </c>
      <c r="AL127" s="989"/>
      <c r="AM127" s="989"/>
      <c r="AN127" s="989"/>
      <c r="AO127" s="990"/>
      <c r="AP127" s="992">
        <v>0</v>
      </c>
      <c r="AQ127" s="993"/>
      <c r="AR127" s="993"/>
      <c r="AS127" s="993"/>
      <c r="AT127" s="994"/>
      <c r="AU127" s="233"/>
      <c r="AV127" s="233"/>
      <c r="AW127" s="233"/>
      <c r="AX127" s="916" t="s">
        <v>460</v>
      </c>
      <c r="AY127" s="917"/>
      <c r="AZ127" s="917"/>
      <c r="BA127" s="917"/>
      <c r="BB127" s="917"/>
      <c r="BC127" s="917"/>
      <c r="BD127" s="917"/>
      <c r="BE127" s="918"/>
      <c r="BF127" s="1071" t="s">
        <v>109</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1214</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3439275</v>
      </c>
      <c r="AB128" s="1120"/>
      <c r="AC128" s="1120"/>
      <c r="AD128" s="1120"/>
      <c r="AE128" s="1121"/>
      <c r="AF128" s="1122">
        <v>3321995</v>
      </c>
      <c r="AG128" s="1120"/>
      <c r="AH128" s="1120"/>
      <c r="AI128" s="1120"/>
      <c r="AJ128" s="1121"/>
      <c r="AK128" s="1122">
        <v>4388884</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109</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77645359</v>
      </c>
      <c r="AB129" s="989"/>
      <c r="AC129" s="989"/>
      <c r="AD129" s="989"/>
      <c r="AE129" s="990"/>
      <c r="AF129" s="991">
        <v>78079880</v>
      </c>
      <c r="AG129" s="989"/>
      <c r="AH129" s="989"/>
      <c r="AI129" s="989"/>
      <c r="AJ129" s="990"/>
      <c r="AK129" s="991">
        <v>77915007</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10597666</v>
      </c>
      <c r="AB130" s="989"/>
      <c r="AC130" s="989"/>
      <c r="AD130" s="989"/>
      <c r="AE130" s="990"/>
      <c r="AF130" s="991">
        <v>10986358</v>
      </c>
      <c r="AG130" s="989"/>
      <c r="AH130" s="989"/>
      <c r="AI130" s="989"/>
      <c r="AJ130" s="990"/>
      <c r="AK130" s="991">
        <v>10407637</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122.2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67047693</v>
      </c>
      <c r="AB131" s="1028"/>
      <c r="AC131" s="1028"/>
      <c r="AD131" s="1028"/>
      <c r="AE131" s="1029"/>
      <c r="AF131" s="1030">
        <v>67093522</v>
      </c>
      <c r="AG131" s="1028"/>
      <c r="AH131" s="1028"/>
      <c r="AI131" s="1028"/>
      <c r="AJ131" s="1029"/>
      <c r="AK131" s="1030">
        <v>67507370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11.16994257</v>
      </c>
      <c r="AB132" s="1134"/>
      <c r="AC132" s="1134"/>
      <c r="AD132" s="1134"/>
      <c r="AE132" s="1135"/>
      <c r="AF132" s="1136">
        <v>11.73931956</v>
      </c>
      <c r="AG132" s="1134"/>
      <c r="AH132" s="1134"/>
      <c r="AI132" s="1134"/>
      <c r="AJ132" s="1135"/>
      <c r="AK132" s="1136">
        <v>11.8200112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11.3</v>
      </c>
      <c r="AB133" s="1141"/>
      <c r="AC133" s="1141"/>
      <c r="AD133" s="1141"/>
      <c r="AE133" s="1142"/>
      <c r="AF133" s="1140">
        <v>11.4</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67" zoomScale="70" zoomScaleNormal="85" zoomScaleSheetLayoutView="70" workbookViewId="0">
      <selection activeCell="AA44" sqref="AA4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6"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55" zoomScaleSheetLayoutView="55" workbookViewId="0">
      <selection activeCell="D44" sqref="D4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25735714</v>
      </c>
      <c r="L9" s="264">
        <v>68579</v>
      </c>
      <c r="M9" s="265">
        <v>57944</v>
      </c>
      <c r="N9" s="266">
        <v>18.399999999999999</v>
      </c>
    </row>
    <row r="10" spans="1:16" x14ac:dyDescent="0.15">
      <c r="A10" s="248"/>
      <c r="B10" s="244"/>
      <c r="C10" s="244"/>
      <c r="D10" s="244"/>
      <c r="E10" s="244"/>
      <c r="F10" s="244"/>
      <c r="G10" s="1149" t="s">
        <v>482</v>
      </c>
      <c r="H10" s="1150"/>
      <c r="I10" s="1150"/>
      <c r="J10" s="1151"/>
      <c r="K10" s="267">
        <v>528153</v>
      </c>
      <c r="L10" s="268">
        <v>1407</v>
      </c>
      <c r="M10" s="269">
        <v>2485</v>
      </c>
      <c r="N10" s="270">
        <v>-43.4</v>
      </c>
    </row>
    <row r="11" spans="1:16" ht="13.5" customHeight="1" x14ac:dyDescent="0.15">
      <c r="A11" s="248"/>
      <c r="B11" s="244"/>
      <c r="C11" s="244"/>
      <c r="D11" s="244"/>
      <c r="E11" s="244"/>
      <c r="F11" s="244"/>
      <c r="G11" s="1149" t="s">
        <v>483</v>
      </c>
      <c r="H11" s="1150"/>
      <c r="I11" s="1150"/>
      <c r="J11" s="1151"/>
      <c r="K11" s="267">
        <v>18366</v>
      </c>
      <c r="L11" s="268">
        <v>49</v>
      </c>
      <c r="M11" s="269">
        <v>1532</v>
      </c>
      <c r="N11" s="270">
        <v>-96.8</v>
      </c>
    </row>
    <row r="12" spans="1:16" ht="13.5" customHeight="1" x14ac:dyDescent="0.15">
      <c r="A12" s="248"/>
      <c r="B12" s="244"/>
      <c r="C12" s="244"/>
      <c r="D12" s="244"/>
      <c r="E12" s="244"/>
      <c r="F12" s="244"/>
      <c r="G12" s="1149" t="s">
        <v>484</v>
      </c>
      <c r="H12" s="1150"/>
      <c r="I12" s="1150"/>
      <c r="J12" s="1151"/>
      <c r="K12" s="267" t="s">
        <v>485</v>
      </c>
      <c r="L12" s="268" t="s">
        <v>485</v>
      </c>
      <c r="M12" s="269">
        <v>599</v>
      </c>
      <c r="N12" s="270" t="s">
        <v>485</v>
      </c>
    </row>
    <row r="13" spans="1:16" ht="13.5" customHeight="1" x14ac:dyDescent="0.15">
      <c r="A13" s="248"/>
      <c r="B13" s="244"/>
      <c r="C13" s="244"/>
      <c r="D13" s="244"/>
      <c r="E13" s="244"/>
      <c r="F13" s="244"/>
      <c r="G13" s="1149" t="s">
        <v>486</v>
      </c>
      <c r="H13" s="1150"/>
      <c r="I13" s="1150"/>
      <c r="J13" s="1151"/>
      <c r="K13" s="267" t="s">
        <v>485</v>
      </c>
      <c r="L13" s="268" t="s">
        <v>485</v>
      </c>
      <c r="M13" s="269">
        <v>18</v>
      </c>
      <c r="N13" s="270" t="s">
        <v>485</v>
      </c>
    </row>
    <row r="14" spans="1:16" ht="13.5" customHeight="1" x14ac:dyDescent="0.15">
      <c r="A14" s="248"/>
      <c r="B14" s="244"/>
      <c r="C14" s="244"/>
      <c r="D14" s="244"/>
      <c r="E14" s="244"/>
      <c r="F14" s="244"/>
      <c r="G14" s="1149" t="s">
        <v>487</v>
      </c>
      <c r="H14" s="1150"/>
      <c r="I14" s="1150"/>
      <c r="J14" s="1151"/>
      <c r="K14" s="267">
        <v>895719</v>
      </c>
      <c r="L14" s="268">
        <v>2387</v>
      </c>
      <c r="M14" s="269">
        <v>1786</v>
      </c>
      <c r="N14" s="270">
        <v>33.700000000000003</v>
      </c>
    </row>
    <row r="15" spans="1:16" ht="13.5" customHeight="1" x14ac:dyDescent="0.15">
      <c r="A15" s="248"/>
      <c r="B15" s="244"/>
      <c r="C15" s="244"/>
      <c r="D15" s="244"/>
      <c r="E15" s="244"/>
      <c r="F15" s="244"/>
      <c r="G15" s="1149" t="s">
        <v>488</v>
      </c>
      <c r="H15" s="1150"/>
      <c r="I15" s="1150"/>
      <c r="J15" s="1151"/>
      <c r="K15" s="267">
        <v>242711</v>
      </c>
      <c r="L15" s="268">
        <v>647</v>
      </c>
      <c r="M15" s="269">
        <v>1355</v>
      </c>
      <c r="N15" s="270">
        <v>-52.3</v>
      </c>
    </row>
    <row r="16" spans="1:16" x14ac:dyDescent="0.15">
      <c r="A16" s="248"/>
      <c r="B16" s="244"/>
      <c r="C16" s="244"/>
      <c r="D16" s="244"/>
      <c r="E16" s="244"/>
      <c r="F16" s="244"/>
      <c r="G16" s="1152" t="s">
        <v>489</v>
      </c>
      <c r="H16" s="1153"/>
      <c r="I16" s="1153"/>
      <c r="J16" s="1154"/>
      <c r="K16" s="268">
        <v>-2178773</v>
      </c>
      <c r="L16" s="268">
        <v>-5806</v>
      </c>
      <c r="M16" s="269">
        <v>-4955</v>
      </c>
      <c r="N16" s="270">
        <v>17.2</v>
      </c>
    </row>
    <row r="17" spans="1:16" x14ac:dyDescent="0.15">
      <c r="A17" s="248"/>
      <c r="B17" s="244"/>
      <c r="C17" s="244"/>
      <c r="D17" s="244"/>
      <c r="E17" s="244"/>
      <c r="F17" s="244"/>
      <c r="G17" s="1152" t="s">
        <v>168</v>
      </c>
      <c r="H17" s="1153"/>
      <c r="I17" s="1153"/>
      <c r="J17" s="1154"/>
      <c r="K17" s="268">
        <v>25241890</v>
      </c>
      <c r="L17" s="268">
        <v>67263</v>
      </c>
      <c r="M17" s="269">
        <v>60765</v>
      </c>
      <c r="N17" s="270">
        <v>10.7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6.94</v>
      </c>
      <c r="L21" s="281">
        <v>6.13</v>
      </c>
      <c r="M21" s="282">
        <v>0.81</v>
      </c>
      <c r="N21" s="249"/>
      <c r="O21" s="283"/>
      <c r="P21" s="279"/>
    </row>
    <row r="22" spans="1:16" s="284" customFormat="1" x14ac:dyDescent="0.15">
      <c r="A22" s="279"/>
      <c r="B22" s="249"/>
      <c r="C22" s="249"/>
      <c r="D22" s="249"/>
      <c r="E22" s="249"/>
      <c r="F22" s="249"/>
      <c r="G22" s="1144" t="s">
        <v>495</v>
      </c>
      <c r="H22" s="1145"/>
      <c r="I22" s="1145"/>
      <c r="J22" s="1146"/>
      <c r="K22" s="285">
        <v>100.4</v>
      </c>
      <c r="L22" s="286">
        <v>100.5</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16350700</v>
      </c>
      <c r="L32" s="294">
        <v>43571</v>
      </c>
      <c r="M32" s="295">
        <v>38141</v>
      </c>
      <c r="N32" s="296">
        <v>14.2</v>
      </c>
    </row>
    <row r="33" spans="1:16" ht="13.5" customHeight="1" x14ac:dyDescent="0.15">
      <c r="A33" s="248"/>
      <c r="B33" s="244"/>
      <c r="C33" s="244"/>
      <c r="D33" s="244"/>
      <c r="E33" s="244"/>
      <c r="F33" s="244"/>
      <c r="G33" s="1160" t="s">
        <v>500</v>
      </c>
      <c r="H33" s="1161"/>
      <c r="I33" s="1161"/>
      <c r="J33" s="1162"/>
      <c r="K33" s="294" t="s">
        <v>485</v>
      </c>
      <c r="L33" s="294" t="s">
        <v>485</v>
      </c>
      <c r="M33" s="295">
        <v>3</v>
      </c>
      <c r="N33" s="296" t="s">
        <v>485</v>
      </c>
    </row>
    <row r="34" spans="1:16" ht="27" customHeight="1" x14ac:dyDescent="0.15">
      <c r="A34" s="248"/>
      <c r="B34" s="244"/>
      <c r="C34" s="244"/>
      <c r="D34" s="244"/>
      <c r="E34" s="244"/>
      <c r="F34" s="244"/>
      <c r="G34" s="1160" t="s">
        <v>501</v>
      </c>
      <c r="H34" s="1161"/>
      <c r="I34" s="1161"/>
      <c r="J34" s="1162"/>
      <c r="K34" s="294" t="s">
        <v>485</v>
      </c>
      <c r="L34" s="294" t="s">
        <v>485</v>
      </c>
      <c r="M34" s="295">
        <v>102</v>
      </c>
      <c r="N34" s="296" t="s">
        <v>485</v>
      </c>
    </row>
    <row r="35" spans="1:16" ht="27" customHeight="1" x14ac:dyDescent="0.15">
      <c r="A35" s="248"/>
      <c r="B35" s="244"/>
      <c r="C35" s="244"/>
      <c r="D35" s="244"/>
      <c r="E35" s="244"/>
      <c r="F35" s="244"/>
      <c r="G35" s="1160" t="s">
        <v>502</v>
      </c>
      <c r="H35" s="1161"/>
      <c r="I35" s="1161"/>
      <c r="J35" s="1162"/>
      <c r="K35" s="294">
        <v>6413115</v>
      </c>
      <c r="L35" s="294">
        <v>17089</v>
      </c>
      <c r="M35" s="295">
        <v>9900</v>
      </c>
      <c r="N35" s="296">
        <v>72.599999999999994</v>
      </c>
    </row>
    <row r="36" spans="1:16" ht="27" customHeight="1" x14ac:dyDescent="0.15">
      <c r="A36" s="248"/>
      <c r="B36" s="244"/>
      <c r="C36" s="244"/>
      <c r="D36" s="244"/>
      <c r="E36" s="244"/>
      <c r="F36" s="244"/>
      <c r="G36" s="1160" t="s">
        <v>503</v>
      </c>
      <c r="H36" s="1161"/>
      <c r="I36" s="1161"/>
      <c r="J36" s="1162"/>
      <c r="K36" s="294" t="s">
        <v>485</v>
      </c>
      <c r="L36" s="294" t="s">
        <v>485</v>
      </c>
      <c r="M36" s="295">
        <v>437</v>
      </c>
      <c r="N36" s="296" t="s">
        <v>485</v>
      </c>
    </row>
    <row r="37" spans="1:16" ht="13.5" customHeight="1" x14ac:dyDescent="0.15">
      <c r="A37" s="248"/>
      <c r="B37" s="244"/>
      <c r="C37" s="244"/>
      <c r="D37" s="244"/>
      <c r="E37" s="244"/>
      <c r="F37" s="244"/>
      <c r="G37" s="1160" t="s">
        <v>504</v>
      </c>
      <c r="H37" s="1161"/>
      <c r="I37" s="1161"/>
      <c r="J37" s="1162"/>
      <c r="K37" s="294">
        <v>8835</v>
      </c>
      <c r="L37" s="294">
        <v>24</v>
      </c>
      <c r="M37" s="295">
        <v>880</v>
      </c>
      <c r="N37" s="296">
        <v>-97.3</v>
      </c>
    </row>
    <row r="38" spans="1:16" ht="27" customHeight="1" x14ac:dyDescent="0.15">
      <c r="A38" s="248"/>
      <c r="B38" s="244"/>
      <c r="C38" s="244"/>
      <c r="D38" s="244"/>
      <c r="E38" s="244"/>
      <c r="F38" s="244"/>
      <c r="G38" s="1163" t="s">
        <v>505</v>
      </c>
      <c r="H38" s="1164"/>
      <c r="I38" s="1164"/>
      <c r="J38" s="1165"/>
      <c r="K38" s="297">
        <v>3249</v>
      </c>
      <c r="L38" s="297">
        <v>9</v>
      </c>
      <c r="M38" s="298">
        <v>3</v>
      </c>
      <c r="N38" s="299">
        <v>200</v>
      </c>
      <c r="O38" s="293"/>
    </row>
    <row r="39" spans="1:16" x14ac:dyDescent="0.15">
      <c r="A39" s="248"/>
      <c r="B39" s="244"/>
      <c r="C39" s="244"/>
      <c r="D39" s="244"/>
      <c r="E39" s="244"/>
      <c r="F39" s="244"/>
      <c r="G39" s="1163" t="s">
        <v>506</v>
      </c>
      <c r="H39" s="1164"/>
      <c r="I39" s="1164"/>
      <c r="J39" s="1165"/>
      <c r="K39" s="300">
        <v>-4388884</v>
      </c>
      <c r="L39" s="300">
        <v>-11695</v>
      </c>
      <c r="M39" s="301">
        <v>-8348</v>
      </c>
      <c r="N39" s="302">
        <v>40.1</v>
      </c>
      <c r="O39" s="293"/>
    </row>
    <row r="40" spans="1:16" ht="27" customHeight="1" x14ac:dyDescent="0.15">
      <c r="A40" s="248"/>
      <c r="B40" s="244"/>
      <c r="C40" s="244"/>
      <c r="D40" s="244"/>
      <c r="E40" s="244"/>
      <c r="F40" s="244"/>
      <c r="G40" s="1160" t="s">
        <v>507</v>
      </c>
      <c r="H40" s="1161"/>
      <c r="I40" s="1161"/>
      <c r="J40" s="1162"/>
      <c r="K40" s="300">
        <v>-10407637</v>
      </c>
      <c r="L40" s="300">
        <v>-27734</v>
      </c>
      <c r="M40" s="301">
        <v>-29144</v>
      </c>
      <c r="N40" s="302">
        <v>-4.8</v>
      </c>
      <c r="O40" s="293"/>
    </row>
    <row r="41" spans="1:16" x14ac:dyDescent="0.15">
      <c r="A41" s="248"/>
      <c r="B41" s="244"/>
      <c r="C41" s="244"/>
      <c r="D41" s="244"/>
      <c r="E41" s="244"/>
      <c r="F41" s="244"/>
      <c r="G41" s="1166" t="s">
        <v>279</v>
      </c>
      <c r="H41" s="1167"/>
      <c r="I41" s="1167"/>
      <c r="J41" s="1168"/>
      <c r="K41" s="294">
        <v>7979378</v>
      </c>
      <c r="L41" s="300">
        <v>21263</v>
      </c>
      <c r="M41" s="301">
        <v>11972</v>
      </c>
      <c r="N41" s="302">
        <v>77.599999999999994</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10175353</v>
      </c>
      <c r="J51" s="320">
        <v>26917</v>
      </c>
      <c r="K51" s="321">
        <v>-37.9</v>
      </c>
      <c r="L51" s="322">
        <v>43858</v>
      </c>
      <c r="M51" s="323">
        <v>-7</v>
      </c>
      <c r="N51" s="324">
        <v>-30.9</v>
      </c>
    </row>
    <row r="52" spans="1:14" x14ac:dyDescent="0.15">
      <c r="A52" s="248"/>
      <c r="B52" s="244"/>
      <c r="C52" s="244"/>
      <c r="D52" s="244"/>
      <c r="E52" s="244"/>
      <c r="F52" s="244"/>
      <c r="G52" s="325"/>
      <c r="H52" s="326" t="s">
        <v>518</v>
      </c>
      <c r="I52" s="327">
        <v>4236426</v>
      </c>
      <c r="J52" s="328">
        <v>11207</v>
      </c>
      <c r="K52" s="329">
        <v>-60.7</v>
      </c>
      <c r="L52" s="330">
        <v>23714</v>
      </c>
      <c r="M52" s="331">
        <v>-11.5</v>
      </c>
      <c r="N52" s="332">
        <v>-49.2</v>
      </c>
    </row>
    <row r="53" spans="1:14" x14ac:dyDescent="0.15">
      <c r="A53" s="248"/>
      <c r="B53" s="244"/>
      <c r="C53" s="244"/>
      <c r="D53" s="244"/>
      <c r="E53" s="244"/>
      <c r="F53" s="244"/>
      <c r="G53" s="310" t="s">
        <v>519</v>
      </c>
      <c r="H53" s="311"/>
      <c r="I53" s="319">
        <v>8063876</v>
      </c>
      <c r="J53" s="320">
        <v>21247</v>
      </c>
      <c r="K53" s="321">
        <v>-21.1</v>
      </c>
      <c r="L53" s="322">
        <v>41705</v>
      </c>
      <c r="M53" s="323">
        <v>-4.9000000000000004</v>
      </c>
      <c r="N53" s="324">
        <v>-16.2</v>
      </c>
    </row>
    <row r="54" spans="1:14" x14ac:dyDescent="0.15">
      <c r="A54" s="248"/>
      <c r="B54" s="244"/>
      <c r="C54" s="244"/>
      <c r="D54" s="244"/>
      <c r="E54" s="244"/>
      <c r="F54" s="244"/>
      <c r="G54" s="325"/>
      <c r="H54" s="326" t="s">
        <v>518</v>
      </c>
      <c r="I54" s="327">
        <v>4014102</v>
      </c>
      <c r="J54" s="328">
        <v>10576</v>
      </c>
      <c r="K54" s="329">
        <v>-5.6</v>
      </c>
      <c r="L54" s="330">
        <v>22742</v>
      </c>
      <c r="M54" s="331">
        <v>-4.0999999999999996</v>
      </c>
      <c r="N54" s="332">
        <v>-1.5</v>
      </c>
    </row>
    <row r="55" spans="1:14" x14ac:dyDescent="0.15">
      <c r="A55" s="248"/>
      <c r="B55" s="244"/>
      <c r="C55" s="244"/>
      <c r="D55" s="244"/>
      <c r="E55" s="244"/>
      <c r="F55" s="244"/>
      <c r="G55" s="310" t="s">
        <v>520</v>
      </c>
      <c r="H55" s="311"/>
      <c r="I55" s="319">
        <v>14995182</v>
      </c>
      <c r="J55" s="320">
        <v>39558</v>
      </c>
      <c r="K55" s="321">
        <v>86.2</v>
      </c>
      <c r="L55" s="322">
        <v>47677</v>
      </c>
      <c r="M55" s="323">
        <v>14.3</v>
      </c>
      <c r="N55" s="324">
        <v>71.900000000000006</v>
      </c>
    </row>
    <row r="56" spans="1:14" x14ac:dyDescent="0.15">
      <c r="A56" s="248"/>
      <c r="B56" s="244"/>
      <c r="C56" s="244"/>
      <c r="D56" s="244"/>
      <c r="E56" s="244"/>
      <c r="F56" s="244"/>
      <c r="G56" s="325"/>
      <c r="H56" s="326" t="s">
        <v>518</v>
      </c>
      <c r="I56" s="327">
        <v>10594240</v>
      </c>
      <c r="J56" s="328">
        <v>27948</v>
      </c>
      <c r="K56" s="329">
        <v>164.3</v>
      </c>
      <c r="L56" s="330">
        <v>23360</v>
      </c>
      <c r="M56" s="331">
        <v>2.7</v>
      </c>
      <c r="N56" s="332">
        <v>161.6</v>
      </c>
    </row>
    <row r="57" spans="1:14" x14ac:dyDescent="0.15">
      <c r="A57" s="248"/>
      <c r="B57" s="244"/>
      <c r="C57" s="244"/>
      <c r="D57" s="244"/>
      <c r="E57" s="244"/>
      <c r="F57" s="244"/>
      <c r="G57" s="310" t="s">
        <v>521</v>
      </c>
      <c r="H57" s="311"/>
      <c r="I57" s="319">
        <v>18309385</v>
      </c>
      <c r="J57" s="320">
        <v>48539</v>
      </c>
      <c r="K57" s="321">
        <v>22.7</v>
      </c>
      <c r="L57" s="322">
        <v>51613</v>
      </c>
      <c r="M57" s="323">
        <v>8.3000000000000007</v>
      </c>
      <c r="N57" s="324">
        <v>14.4</v>
      </c>
    </row>
    <row r="58" spans="1:14" x14ac:dyDescent="0.15">
      <c r="A58" s="248"/>
      <c r="B58" s="244"/>
      <c r="C58" s="244"/>
      <c r="D58" s="244"/>
      <c r="E58" s="244"/>
      <c r="F58" s="244"/>
      <c r="G58" s="325"/>
      <c r="H58" s="326" t="s">
        <v>518</v>
      </c>
      <c r="I58" s="327">
        <v>6669303</v>
      </c>
      <c r="J58" s="328">
        <v>17681</v>
      </c>
      <c r="K58" s="329">
        <v>-36.700000000000003</v>
      </c>
      <c r="L58" s="330">
        <v>25872</v>
      </c>
      <c r="M58" s="331">
        <v>10.8</v>
      </c>
      <c r="N58" s="332">
        <v>-47.5</v>
      </c>
    </row>
    <row r="59" spans="1:14" x14ac:dyDescent="0.15">
      <c r="A59" s="248"/>
      <c r="B59" s="244"/>
      <c r="C59" s="244"/>
      <c r="D59" s="244"/>
      <c r="E59" s="244"/>
      <c r="F59" s="244"/>
      <c r="G59" s="310" t="s">
        <v>522</v>
      </c>
      <c r="H59" s="311"/>
      <c r="I59" s="319">
        <v>16184924</v>
      </c>
      <c r="J59" s="320">
        <v>43129</v>
      </c>
      <c r="K59" s="321">
        <v>-11.1</v>
      </c>
      <c r="L59" s="322">
        <v>50880</v>
      </c>
      <c r="M59" s="323">
        <v>-1.4</v>
      </c>
      <c r="N59" s="324">
        <v>-9.6999999999999993</v>
      </c>
    </row>
    <row r="60" spans="1:14" x14ac:dyDescent="0.15">
      <c r="A60" s="248"/>
      <c r="B60" s="244"/>
      <c r="C60" s="244"/>
      <c r="D60" s="244"/>
      <c r="E60" s="244"/>
      <c r="F60" s="244"/>
      <c r="G60" s="325"/>
      <c r="H60" s="326" t="s">
        <v>518</v>
      </c>
      <c r="I60" s="333">
        <v>5668599</v>
      </c>
      <c r="J60" s="328">
        <v>15105</v>
      </c>
      <c r="K60" s="329">
        <v>-14.6</v>
      </c>
      <c r="L60" s="330">
        <v>27819</v>
      </c>
      <c r="M60" s="331">
        <v>7.5</v>
      </c>
      <c r="N60" s="332">
        <v>-22.1</v>
      </c>
    </row>
    <row r="61" spans="1:14" x14ac:dyDescent="0.15">
      <c r="A61" s="248"/>
      <c r="B61" s="244"/>
      <c r="C61" s="244"/>
      <c r="D61" s="244"/>
      <c r="E61" s="244"/>
      <c r="F61" s="244"/>
      <c r="G61" s="310" t="s">
        <v>523</v>
      </c>
      <c r="H61" s="334"/>
      <c r="I61" s="335">
        <v>13545744</v>
      </c>
      <c r="J61" s="336">
        <v>35878</v>
      </c>
      <c r="K61" s="337">
        <v>7.8</v>
      </c>
      <c r="L61" s="338">
        <v>47147</v>
      </c>
      <c r="M61" s="339">
        <v>1.9</v>
      </c>
      <c r="N61" s="324">
        <v>5.9</v>
      </c>
    </row>
    <row r="62" spans="1:14" x14ac:dyDescent="0.15">
      <c r="A62" s="248"/>
      <c r="B62" s="244"/>
      <c r="C62" s="244"/>
      <c r="D62" s="244"/>
      <c r="E62" s="244"/>
      <c r="F62" s="244"/>
      <c r="G62" s="325"/>
      <c r="H62" s="326" t="s">
        <v>518</v>
      </c>
      <c r="I62" s="327">
        <v>6236534</v>
      </c>
      <c r="J62" s="328">
        <v>16503</v>
      </c>
      <c r="K62" s="329">
        <v>9.3000000000000007</v>
      </c>
      <c r="L62" s="330">
        <v>24701</v>
      </c>
      <c r="M62" s="331">
        <v>1.1000000000000001</v>
      </c>
      <c r="N62" s="332">
        <v>8.1999999999999993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70" zoomScaleNormal="70" zoomScaleSheetLayoutView="55" workbookViewId="0">
      <selection activeCell="Z88" sqref="Z8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1" zoomScale="85" zoomScaleNormal="85" zoomScaleSheetLayoutView="55" workbookViewId="0">
      <selection activeCell="R87" sqref="R8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10.119999999999999</v>
      </c>
      <c r="G47" s="12">
        <v>11.52</v>
      </c>
      <c r="H47" s="12">
        <v>12.41</v>
      </c>
      <c r="I47" s="12">
        <v>12.68</v>
      </c>
      <c r="J47" s="13">
        <v>11.72</v>
      </c>
    </row>
    <row r="48" spans="2:10" ht="57.75" customHeight="1" x14ac:dyDescent="0.15">
      <c r="B48" s="14"/>
      <c r="C48" s="1171" t="s">
        <v>4</v>
      </c>
      <c r="D48" s="1171"/>
      <c r="E48" s="1172"/>
      <c r="F48" s="15">
        <v>1.5</v>
      </c>
      <c r="G48" s="16">
        <v>0.67</v>
      </c>
      <c r="H48" s="16">
        <v>1.99</v>
      </c>
      <c r="I48" s="16">
        <v>0.56000000000000005</v>
      </c>
      <c r="J48" s="17">
        <v>0.72</v>
      </c>
    </row>
    <row r="49" spans="2:10" ht="57.75" customHeight="1" thickBot="1" x14ac:dyDescent="0.2">
      <c r="B49" s="18"/>
      <c r="C49" s="1173" t="s">
        <v>5</v>
      </c>
      <c r="D49" s="1173"/>
      <c r="E49" s="1174"/>
      <c r="F49" s="19">
        <v>1.06</v>
      </c>
      <c r="G49" s="20">
        <v>0.55000000000000004</v>
      </c>
      <c r="H49" s="20">
        <v>2.2999999999999998</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和歌山県</cp:lastModifiedBy>
  <cp:lastPrinted>2017-03-10T00:23:08Z</cp:lastPrinted>
  <dcterms:created xsi:type="dcterms:W3CDTF">2017-02-15T21:05:06Z</dcterms:created>
  <dcterms:modified xsi:type="dcterms:W3CDTF">2017-05-23T05:34:03Z</dcterms:modified>
</cp:coreProperties>
</file>