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9465" yWindow="-90" windowWidth="9990" windowHeight="79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F88" i="11" l="1"/>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CO35" i="9"/>
  <c r="CO34" i="9"/>
  <c r="BW34" i="9"/>
  <c r="BW35" i="9" s="1"/>
  <c r="BW36" i="9" s="1"/>
  <c r="BW37" i="9" s="1"/>
  <c r="BW38" i="9" s="1"/>
  <c r="BW39" i="9" s="1"/>
  <c r="BW40" i="9" s="1"/>
  <c r="BW41" i="9" s="1"/>
  <c r="BW42" i="9" s="1"/>
  <c r="BW43" i="9" s="1"/>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BE34" i="9" l="1"/>
  <c r="BE35" i="9" s="1"/>
</calcChain>
</file>

<file path=xl/sharedStrings.xml><?xml version="1.0" encoding="utf-8"?>
<sst xmlns="http://schemas.openxmlformats.org/spreadsheetml/2006/main" count="1042" uniqueCount="560">
  <si>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</si>
  <si>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</si>
  <si>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</si>
  <si>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</si>
  <si>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</si>
  <si>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</si>
  <si>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</si>
  <si>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</si>
  <si>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</si>
  <si>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</si>
  <si>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</si>
  <si>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</si>
  <si>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</si>
  <si>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</si>
  <si>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</si>
  <si>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</si>
  <si>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</si>
  <si>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</si>
  <si>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</si>
  <si>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</si>
  <si>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</si>
  <si>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</si>
  <si>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</si>
  <si>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</si>
  <si>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</si>
  <si>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</si>
  <si>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</si>
  <si>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</si>
  <si>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</si>
  <si>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</si>
  <si>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</si>
  <si>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</si>
  <si>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</si>
  <si>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</si>
  <si>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</si>
  <si>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</si>
  <si>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</si>
  <si>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</si>
  <si>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</si>
  <si>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</si>
  <si>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</si>
  <si>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</si>
  <si>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</si>
  <si>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</si>
  <si>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</si>
  <si>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</si>
  <si>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</si>
  <si>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</si>
  <si>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</si>
  <si>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</si>
  <si>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</si>
  <si>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</si>
  <si>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</si>
  <si>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</si>
  <si>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</si>
  <si>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</si>
  <si>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</si>
  <si>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</si>
  <si>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</si>
  <si>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</si>
  <si>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</si>
  <si>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</si>
  <si>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</si>
  <si>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</si>
  <si>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</si>
  <si>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</si>
  <si>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</si>
  <si>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</si>
  <si>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</si>
  <si>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</si>
  <si>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</si>
  <si>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</si>
  <si>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</si>
  <si>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</si>
  <si>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</si>
  <si>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</si>
  <si>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</si>
  <si>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</si>
  <si>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</si>
  <si>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</si>
  <si>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</si>
  <si>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</si>
  <si>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那智勝浦町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</si>
  <si>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</si>
  <si>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</si>
  <si>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</si>
  <si>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</si>
  <si>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</si>
  <si>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</si>
  <si>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</si>
  <si>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</si>
  <si>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</si>
  <si>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</si>
  <si>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</si>
  <si>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</si>
  <si>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</si>
  <si>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</si>
  <si>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</si>
  <si>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</si>
  <si>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</si>
  <si>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</si>
  <si>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</si>
  <si>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</si>
  <si>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</si>
  <si>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</si>
  <si>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</si>
  <si>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</si>
  <si>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</si>
  <si>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</si>
  <si>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</si>
  <si>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</si>
  <si>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</si>
  <si>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</si>
  <si>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</si>
  <si>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</si>
  <si>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</si>
  <si>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</si>
  <si>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</si>
  <si>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</si>
  <si>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</si>
  <si>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</si>
  <si>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</si>
  <si>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</si>
  <si>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</si>
  <si>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</si>
  <si>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</si>
  <si>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</si>
  <si>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</si>
  <si>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</si>
  <si>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</si>
  <si>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</si>
  <si>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</si>
  <si>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</si>
  <si>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</si>
  <si>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</si>
  <si>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</si>
  <si>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</si>
  <si>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</si>
  <si>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</si>
  <si>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</si>
  <si>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</si>
  <si>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</si>
  <si>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</si>
  <si>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</si>
  <si>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</si>
  <si>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</si>
  <si>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</si>
  <si>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</si>
  <si>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</si>
  <si>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</si>
  <si>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</si>
  <si>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</si>
  <si>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</si>
  <si>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</si>
  <si>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</si>
  <si>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</si>
  <si>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</si>
  <si>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</si>
  <si>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</si>
  <si>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</si>
  <si>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</si>
  <si>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</si>
  <si>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</si>
  <si>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</si>
  <si>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</si>
  <si>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</si>
  <si>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</si>
  <si>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</si>
  <si>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</si>
  <si>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</si>
  <si>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</si>
  <si>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</si>
  <si>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</si>
  <si>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</si>
  <si>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</si>
  <si>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</si>
  <si>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</si>
  <si>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</si>
  <si>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</si>
  <si>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</si>
  <si>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</si>
  <si>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</si>
  <si>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</si>
  <si>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</si>
  <si>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</si>
  <si>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</si>
  <si>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</si>
  <si>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</si>
  <si>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</si>
  <si>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</si>
  <si>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</si>
  <si>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</si>
  <si>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</si>
  <si>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</si>
  <si>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</si>
  <si>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</si>
  <si>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和歌山県那智勝浦町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</si>
  <si>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</si>
  <si>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</si>
  <si>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</si>
  <si>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</si>
  <si>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</si>
  <si>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</si>
  <si>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</si>
  <si>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</si>
  <si>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</si>
  <si>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</si>
  <si>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</si>
  <si>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</si>
  <si>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</si>
  <si>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</si>
  <si>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</si>
  <si>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</si>
  <si>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</si>
  <si>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</si>
  <si>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</si>
  <si>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</si>
  <si>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</si>
  <si>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</si>
  <si>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</si>
  <si>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</si>
  <si>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</si>
  <si>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</si>
  <si>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</si>
  <si>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</si>
  <si>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</si>
  <si>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</si>
  <si>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</si>
  <si>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</si>
  <si>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</si>
  <si>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</si>
  <si>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</si>
  <si>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</si>
  <si>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</si>
  <si>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</si>
  <si>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</si>
  <si>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</si>
  <si>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</si>
  <si>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</si>
  <si>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</si>
  <si>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</si>
  <si>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</si>
  <si>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</si>
  <si>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</si>
  <si>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</si>
  <si>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</si>
  <si>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</si>
  <si>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</si>
  <si>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</si>
  <si>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</si>
  <si>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</si>
  <si>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</si>
  <si>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</si>
  <si>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</si>
  <si>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</si>
  <si>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</si>
  <si>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</si>
  <si>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</si>
  <si>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</si>
  <si>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</si>
  <si>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</si>
  <si>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</si>
  <si>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</si>
  <si>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</si>
  <si>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</si>
  <si>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</si>
  <si>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</si>
  <si>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</si>
  <si>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</si>
  <si>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</si>
  <si>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</si>
  <si>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</si>
  <si>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</si>
  <si>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</si>
  <si>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</si>
  <si>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</si>
  <si>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</si>
  <si>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</si>
  <si>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</si>
  <si>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</si>
  <si>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</si>
  <si>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</si>
  <si>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</si>
  <si>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</si>
  <si>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</si>
  <si>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</si>
  <si>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</si>
  <si>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</si>
  <si>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</si>
  <si>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</si>
  <si>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</si>
  <si>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</si>
  <si>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</si>
  <si>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</si>
  <si>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</si>
  <si>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</si>
  <si>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</si>
  <si>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</si>
  <si>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</si>
  <si>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</si>
  <si>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</si>
  <si>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</si>
  <si>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</si>
  <si>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</si>
  <si>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</si>
  <si>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</si>
  <si>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</si>
  <si>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</si>
  <si>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</si>
  <si>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</si>
  <si>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</si>
  <si>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</si>
  <si>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</si>
  <si>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</si>
  <si>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</si>
  <si>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</si>
  <si>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</si>
  <si>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</si>
  <si>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</si>
  <si>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</si>
  <si>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</si>
  <si>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</si>
  <si>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</si>
  <si>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</si>
  <si>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</si>
  <si>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</si>
  <si>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</si>
  <si>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</si>
  <si>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</si>
  <si>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</si>
  <si>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</si>
  <si>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</si>
  <si>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</si>
  <si>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</si>
  <si>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</si>
  <si>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</si>
  <si>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</si>
  <si>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</si>
  <si>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</si>
  <si>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</si>
  <si>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</si>
  <si>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</si>
  <si>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</si>
  <si>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</si>
  <si>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</si>
  <si>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</si>
  <si>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</si>
  <si>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和歌山県那智勝浦町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</si>
  <si>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</si>
  <si>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</si>
  <si>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</si>
  <si>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</si>
  <si>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</si>
  <si>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</si>
  <si>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</si>
  <si>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</si>
  <si>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</si>
  <si>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</si>
  <si>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</si>
  <si>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</si>
  <si>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</si>
  <si>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</si>
  <si>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</si>
  <si>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</si>
  <si>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</si>
  <si>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</si>
  <si>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</si>
  <si>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</si>
  <si>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住宅宅地資金貸付事業費特別会計</t>
    <phoneticPr fontId="5"/>
  </si>
  <si>
    <t>土地取得事業費特別会計</t>
    <phoneticPr fontId="5"/>
  </si>
  <si>
    <t>育英奨学金貸与事業費特別会計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</si>
  <si>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</si>
  <si>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</si>
  <si>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</si>
  <si>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</si>
  <si>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</si>
  <si>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</si>
  <si>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</si>
  <si>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</si>
  <si>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</si>
  <si>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</si>
  <si>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</si>
  <si>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</si>
  <si>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</si>
  <si>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</si>
  <si>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後期高齢者医療事業費特別会計</t>
    <phoneticPr fontId="5"/>
  </si>
  <si>
    <t>介護保険事業費特別会計</t>
    <phoneticPr fontId="5"/>
  </si>
  <si>
    <t>通所介護事業費特別会計</t>
    <phoneticPr fontId="5"/>
  </si>
  <si>
    <t>介護認定審査会共同設置事業費特別会計</t>
    <phoneticPr fontId="5"/>
  </si>
  <si>
    <t>水道事業会計</t>
    <phoneticPr fontId="5"/>
  </si>
  <si>
    <t>法適用企業</t>
    <phoneticPr fontId="5"/>
  </si>
  <si>
    <t>町立温泉病院事業会計</t>
    <phoneticPr fontId="5"/>
  </si>
  <si>
    <t>簡易水道事業費特別会計</t>
    <phoneticPr fontId="5"/>
  </si>
  <si>
    <t>法非適用企業</t>
    <phoneticPr fontId="5"/>
  </si>
  <si>
    <t>下水道事業費特別会計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</si>
  <si>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</si>
  <si>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</si>
  <si>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</si>
  <si>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</si>
  <si>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</si>
  <si>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</si>
  <si>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</si>
  <si>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</si>
  <si>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</si>
  <si>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</si>
  <si>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</si>
  <si>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</si>
  <si>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</si>
  <si>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</si>
  <si>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</si>
  <si>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</si>
  <si>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</si>
  <si>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</si>
  <si>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</si>
  <si>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</si>
  <si>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</si>
  <si>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</si>
  <si>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</si>
  <si>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</si>
  <si>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</si>
  <si>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</si>
  <si>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</si>
  <si>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</si>
  <si>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</si>
  <si>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</si>
  <si>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</si>
  <si>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</si>
  <si>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</si>
  <si>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</si>
  <si>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</si>
  <si>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</si>
  <si>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</si>
  <si>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</si>
  <si>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</si>
  <si>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</si>
  <si>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</si>
  <si>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</si>
  <si>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</si>
  <si>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</si>
  <si>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</si>
  <si>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</si>
  <si>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</si>
  <si>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</si>
  <si>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</si>
  <si>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</si>
  <si>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</si>
  <si>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</si>
  <si>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</si>
  <si>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</si>
  <si>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</si>
  <si>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</si>
  <si>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</si>
  <si>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</si>
  <si>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</si>
  <si>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</si>
  <si>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</si>
  <si>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</si>
  <si>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</si>
  <si>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</si>
  <si>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</si>
  <si>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</si>
  <si>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</si>
  <si>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</si>
  <si>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</si>
  <si>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</si>
  <si>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</si>
  <si>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</si>
  <si>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</si>
  <si>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</si>
  <si>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</si>
  <si>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</si>
  <si>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</si>
  <si>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</si>
  <si>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</si>
  <si>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</si>
  <si>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</si>
  <si>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</si>
  <si>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</si>
  <si>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</si>
  <si>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</si>
  <si>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</si>
  <si>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</si>
  <si>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</si>
  <si>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</si>
  <si>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</si>
  <si>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</si>
  <si>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</si>
  <si>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</si>
  <si>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</si>
  <si>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</si>
  <si>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</si>
  <si>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</si>
  <si>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</si>
  <si>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</si>
  <si>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</si>
  <si>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</si>
  <si>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</si>
  <si>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</si>
  <si>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</si>
  <si>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</si>
  <si>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</si>
  <si>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</si>
  <si>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</si>
  <si>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</si>
  <si>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</si>
  <si>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</si>
  <si>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</si>
  <si>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</si>
  <si>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</si>
  <si>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</si>
  <si>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</si>
  <si>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</si>
  <si>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</si>
  <si>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</si>
  <si>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</si>
  <si>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</si>
  <si>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</si>
  <si>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</si>
  <si>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</si>
  <si>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</si>
  <si>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</si>
  <si>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</si>
  <si>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</si>
  <si>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</si>
  <si>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</si>
  <si>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</si>
  <si>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</si>
  <si>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0.48</t>
  </si>
  <si>
    <t>水道事業会計</t>
  </si>
  <si>
    <t>町立温泉病院事業会計</t>
  </si>
  <si>
    <t>一般会計</t>
  </si>
  <si>
    <t>簡易水道事業費特別会計</t>
  </si>
  <si>
    <t>介護保険事業費特別会計</t>
  </si>
  <si>
    <t>国民健康保険事業費特別会計</t>
  </si>
  <si>
    <t>住宅宅地資金貸付事業費特別会計</t>
  </si>
  <si>
    <t>育英奨学金貸与事業費特別会計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</si>
  <si>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</si>
  <si>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</si>
  <si>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2"/>
  </si>
  <si>
    <t>紀南学園事務組合</t>
    <rPh sb="0" eb="1">
      <t>オサム</t>
    </rPh>
    <rPh sb="1" eb="2">
      <t>ミナミ</t>
    </rPh>
    <rPh sb="2" eb="4">
      <t>ガクエン</t>
    </rPh>
    <rPh sb="4" eb="6">
      <t>ジム</t>
    </rPh>
    <rPh sb="6" eb="8">
      <t>クミアイ</t>
    </rPh>
    <phoneticPr fontId="2"/>
  </si>
  <si>
    <t>東牟婁郡町村新宮市老人保健施設事務組合(一般会計）</t>
    <rPh sb="0" eb="1">
      <t>ヒガシ</t>
    </rPh>
    <rPh sb="3" eb="4">
      <t>グン</t>
    </rPh>
    <rPh sb="4" eb="6">
      <t>チョウソン</t>
    </rPh>
    <rPh sb="6" eb="9">
      <t>シングウシ</t>
    </rPh>
    <rPh sb="9" eb="11">
      <t>ロウジン</t>
    </rPh>
    <rPh sb="11" eb="13">
      <t>ホケン</t>
    </rPh>
    <rPh sb="13" eb="15">
      <t>シセツ</t>
    </rPh>
    <rPh sb="15" eb="17">
      <t>ジム</t>
    </rPh>
    <rPh sb="17" eb="19">
      <t>クミアイ</t>
    </rPh>
    <rPh sb="20" eb="22">
      <t>イッパン</t>
    </rPh>
    <rPh sb="22" eb="24">
      <t>カイケイ</t>
    </rPh>
    <phoneticPr fontId="2"/>
  </si>
  <si>
    <t>東牟婁郡町村新宮市老人保健施設事務組合(特別会計）</t>
    <rPh sb="0" eb="1">
      <t>ヒガシ</t>
    </rPh>
    <rPh sb="3" eb="4">
      <t>グン</t>
    </rPh>
    <rPh sb="4" eb="6">
      <t>チョウソン</t>
    </rPh>
    <rPh sb="6" eb="9">
      <t>シングウシ</t>
    </rPh>
    <rPh sb="9" eb="11">
      <t>ロウジン</t>
    </rPh>
    <rPh sb="11" eb="13">
      <t>ホケン</t>
    </rPh>
    <rPh sb="13" eb="15">
      <t>シセツ</t>
    </rPh>
    <rPh sb="15" eb="17">
      <t>ジム</t>
    </rPh>
    <rPh sb="17" eb="19">
      <t>クミアイ</t>
    </rPh>
    <rPh sb="20" eb="22">
      <t>トクベツ</t>
    </rPh>
    <rPh sb="22" eb="24">
      <t>カイケイ</t>
    </rPh>
    <phoneticPr fontId="2"/>
  </si>
  <si>
    <t>那智勝浦町・太地町環境衛生施設一部事務組合</t>
    <rPh sb="0" eb="5">
      <t>ナチカツウラチョウ</t>
    </rPh>
    <rPh sb="6" eb="9">
      <t>タイジチョウ</t>
    </rPh>
    <rPh sb="9" eb="11">
      <t>カンキョウ</t>
    </rPh>
    <rPh sb="11" eb="13">
      <t>エイセイ</t>
    </rPh>
    <rPh sb="13" eb="15">
      <t>シセツ</t>
    </rPh>
    <rPh sb="15" eb="17">
      <t>イチブ</t>
    </rPh>
    <rPh sb="17" eb="19">
      <t>ジム</t>
    </rPh>
    <rPh sb="19" eb="21">
      <t>クミアイ</t>
    </rPh>
    <phoneticPr fontId="2"/>
  </si>
  <si>
    <t>新宮周辺広域市町村圏事務組合(一般会計）</t>
    <rPh sb="0" eb="2">
      <t>シングウ</t>
    </rPh>
    <rPh sb="2" eb="4">
      <t>シュウヘン</t>
    </rPh>
    <rPh sb="4" eb="6">
      <t>コウイキ</t>
    </rPh>
    <rPh sb="6" eb="9">
      <t>シチョウソン</t>
    </rPh>
    <rPh sb="9" eb="10">
      <t>ケン</t>
    </rPh>
    <rPh sb="10" eb="12">
      <t>ジム</t>
    </rPh>
    <rPh sb="12" eb="14">
      <t>クミアイ</t>
    </rPh>
    <rPh sb="15" eb="17">
      <t>イッパン</t>
    </rPh>
    <rPh sb="17" eb="19">
      <t>カイケイ</t>
    </rPh>
    <phoneticPr fontId="2"/>
  </si>
  <si>
    <t>新宮周辺広域市町村圏事務組合(特別会計）</t>
    <rPh sb="0" eb="2">
      <t>シングウ</t>
    </rPh>
    <rPh sb="2" eb="4">
      <t>シュウヘン</t>
    </rPh>
    <rPh sb="4" eb="6">
      <t>コウイキ</t>
    </rPh>
    <rPh sb="6" eb="9">
      <t>シチョウソン</t>
    </rPh>
    <rPh sb="9" eb="10">
      <t>ケン</t>
    </rPh>
    <rPh sb="10" eb="12">
      <t>ジム</t>
    </rPh>
    <rPh sb="12" eb="14">
      <t>クミアイ</t>
    </rPh>
    <rPh sb="15" eb="17">
      <t>トクベツ</t>
    </rPh>
    <rPh sb="17" eb="19">
      <t>カイケイ</t>
    </rPh>
    <phoneticPr fontId="2"/>
  </si>
  <si>
    <t>和歌山地方税回収機構</t>
    <rPh sb="0" eb="3">
      <t>ワカヤマ</t>
    </rPh>
    <rPh sb="3" eb="6">
      <t>チホウゼイ</t>
    </rPh>
    <rPh sb="6" eb="8">
      <t>カイシュウ</t>
    </rPh>
    <rPh sb="8" eb="10">
      <t>キコウ</t>
    </rPh>
    <phoneticPr fontId="2"/>
  </si>
  <si>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</si>
  <si>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</si>
  <si>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紀南環境広域施設組合</t>
    <rPh sb="0" eb="1">
      <t>オサム</t>
    </rPh>
    <rPh sb="1" eb="2">
      <t>ミナミ</t>
    </rPh>
    <rPh sb="2" eb="4">
      <t>カンキョウ</t>
    </rPh>
    <rPh sb="4" eb="6">
      <t>コウイキ</t>
    </rPh>
    <rPh sb="6" eb="8">
      <t>シセツ</t>
    </rPh>
    <rPh sb="8" eb="10">
      <t>クミアイ</t>
    </rPh>
    <phoneticPr fontId="2"/>
  </si>
  <si>
    <t>-</t>
    <phoneticPr fontId="2"/>
  </si>
  <si>
    <t>-</t>
    <phoneticPr fontId="2"/>
  </si>
  <si>
    <t>-</t>
    <phoneticPr fontId="2"/>
  </si>
  <si>
    <t>-</t>
    <phoneticPr fontId="2"/>
  </si>
  <si>
    <t>那智勝浦冷蔵株式会社</t>
    <rPh sb="0" eb="4">
      <t>ナチカツウラ</t>
    </rPh>
    <rPh sb="4" eb="6">
      <t>レイゾウ</t>
    </rPh>
    <rPh sb="6" eb="8">
      <t>カブシキ</t>
    </rPh>
    <rPh sb="8" eb="10">
      <t>ガイシャ</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</si>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</sst>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44688</c:v>
                </c:pt>
                <c:pt idx="1">
                  <c:v>43870</c:v>
                </c:pt>
                <c:pt idx="2">
                  <c:v>42667</c:v>
                </c:pt>
                <c:pt idx="3">
                  <c:v>133237</c:v>
                </c:pt>
                <c:pt idx="4">
                  <c:v>97232</c:v>
                </c:pt>
              </c:numCache>
            </c:numRef>
          </c:val>
          <c:smooth val="0"/>
        </c:ser>
        <c:dLbls>
          <c:showLegendKey val="0"/>
          <c:showVal val="0"/>
          <c:showCatName val="0"/>
          <c:showSerName val="0"/>
          <c:showPercent val="0"/>
          <c:showBubbleSize val="0"/>
        </c:dLbls>
        <c:marker val="1"/>
        <c:smooth val="0"/>
        <c:axId val="126538496"/>
        <c:axId val="129932672"/>
      </c:lineChart>
      <c:catAx>
        <c:axId val="126538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932672"/>
        <c:crosses val="autoZero"/>
        <c:auto val="1"/>
        <c:lblAlgn val="ctr"/>
        <c:lblOffset val="100"/>
        <c:tickLblSkip val="1"/>
        <c:tickMarkSkip val="1"/>
        <c:noMultiLvlLbl val="0"/>
      </c:catAx>
      <c:valAx>
        <c:axId val="1299326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38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2.72</c:v>
                </c:pt>
                <c:pt idx="1">
                  <c:v>3.92</c:v>
                </c:pt>
                <c:pt idx="2">
                  <c:v>2.82</c:v>
                </c:pt>
                <c:pt idx="3">
                  <c:v>3.52</c:v>
                </c:pt>
                <c:pt idx="4">
                  <c:v>4.57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13.52</c:v>
                </c:pt>
                <c:pt idx="1">
                  <c:v>11.96</c:v>
                </c:pt>
                <c:pt idx="2">
                  <c:v>14.34</c:v>
                </c:pt>
                <c:pt idx="3">
                  <c:v>17.54</c:v>
                </c:pt>
                <c:pt idx="4">
                  <c:v>17.62</c:v>
                </c:pt>
              </c:numCache>
            </c:numRef>
          </c:val>
        </c:ser>
        <c:dLbls>
          <c:showLegendKey val="0"/>
          <c:showVal val="0"/>
          <c:showCatName val="0"/>
          <c:showSerName val="0"/>
          <c:showPercent val="0"/>
          <c:showBubbleSize val="0"/>
        </c:dLbls>
        <c:gapWidth val="250"/>
        <c:overlap val="100"/>
        <c:axId val="126684160"/>
        <c:axId val="126694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4.62</c:v>
                </c:pt>
                <c:pt idx="1">
                  <c:v>-0.48</c:v>
                </c:pt>
                <c:pt idx="2">
                  <c:v>0.96</c:v>
                </c:pt>
                <c:pt idx="3">
                  <c:v>3.9</c:v>
                </c:pt>
                <c:pt idx="4">
                  <c:v>1.04</c:v>
                </c:pt>
              </c:numCache>
            </c:numRef>
          </c:val>
          <c:smooth val="0"/>
        </c:ser>
        <c:dLbls>
          <c:showLegendKey val="0"/>
          <c:showVal val="0"/>
          <c:showCatName val="0"/>
          <c:showSerName val="0"/>
          <c:showPercent val="0"/>
          <c:showBubbleSize val="0"/>
        </c:dLbls>
        <c:marker val="1"/>
        <c:smooth val="0"/>
        <c:axId val="126684160"/>
        <c:axId val="126694528"/>
      </c:lineChart>
      <c:catAx>
        <c:axId val="12668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694528"/>
        <c:crosses val="autoZero"/>
        <c:auto val="1"/>
        <c:lblAlgn val="ctr"/>
        <c:lblOffset val="100"/>
        <c:tickLblSkip val="1"/>
        <c:tickMarkSkip val="1"/>
        <c:noMultiLvlLbl val="0"/>
      </c:catAx>
      <c:valAx>
        <c:axId val="12669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8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#N/A</c:v>
                </c:pt>
                <c:pt idx="3">
                  <c:v>0.13</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育英奨学金貸与事業費特別会計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住宅宅地資金貸付事業費特別会計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0.06</c:v>
                </c:pt>
                <c:pt idx="8">
                  <c:v>#N/A</c:v>
                </c:pt>
                <c:pt idx="9">
                  <c:v>0.05</c:v>
                </c:pt>
              </c:numCache>
            </c:numRef>
          </c:val>
        </c:ser>
        <c:ser>
          <c:idx val="4"/>
          <c:order val="4"/>
          <c:tx>
            <c:strRef>
              <c:f>データシート!$A$31</c:f>
              <c:strCache>
                <c:ptCount val="1"/>
                <c:pt idx="0">
                  <c:v>国民健康保険事業費特別会計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0.37</c:v>
                </c:pt>
                <c:pt idx="8">
                  <c:v>#N/A</c:v>
                </c:pt>
                <c:pt idx="9">
                  <c:v>0.34</c:v>
                </c:pt>
              </c:numCache>
            </c:numRef>
          </c:val>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0.16</c:v>
                </c:pt>
                <c:pt idx="4">
                  <c:v>#N/A</c:v>
                </c:pt>
                <c:pt idx="5">
                  <c:v>0.23</c:v>
                </c:pt>
                <c:pt idx="6">
                  <c:v>#N/A</c:v>
                </c:pt>
                <c:pt idx="7">
                  <c:v>0.11</c:v>
                </c:pt>
                <c:pt idx="8">
                  <c:v>#N/A</c:v>
                </c:pt>
                <c:pt idx="9">
                  <c:v>0.72</c:v>
                </c:pt>
              </c:numCache>
            </c:numRef>
          </c:val>
        </c:ser>
        <c:ser>
          <c:idx val="6"/>
          <c:order val="6"/>
          <c:tx>
            <c:strRef>
              <c:f>データシート!$A$33</c:f>
              <c:strCache>
                <c:ptCount val="1"/>
                <c:pt idx="0">
                  <c:v>簡易水道事業費特別会計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2.16</c:v>
                </c:pt>
                <c:pt idx="2">
                  <c:v>#N/A</c:v>
                </c:pt>
                <c:pt idx="3">
                  <c:v>1.05</c:v>
                </c:pt>
                <c:pt idx="4">
                  <c:v>#N/A</c:v>
                </c:pt>
                <c:pt idx="5">
                  <c:v>1.28</c:v>
                </c:pt>
                <c:pt idx="6">
                  <c:v>#N/A</c:v>
                </c:pt>
                <c:pt idx="7">
                  <c:v>1.3</c:v>
                </c:pt>
                <c:pt idx="8">
                  <c:v>#N/A</c:v>
                </c:pt>
                <c:pt idx="9">
                  <c:v>0.88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2.4700000000000002</c:v>
                </c:pt>
                <c:pt idx="2">
                  <c:v>#N/A</c:v>
                </c:pt>
                <c:pt idx="3">
                  <c:v>3.9</c:v>
                </c:pt>
                <c:pt idx="4">
                  <c:v>#N/A</c:v>
                </c:pt>
                <c:pt idx="5">
                  <c:v>2.81</c:v>
                </c:pt>
                <c:pt idx="6">
                  <c:v>#N/A</c:v>
                </c:pt>
                <c:pt idx="7">
                  <c:v>3.44</c:v>
                </c:pt>
                <c:pt idx="8">
                  <c:v>#N/A</c:v>
                </c:pt>
                <c:pt idx="9">
                  <c:v>4.5</c:v>
                </c:pt>
              </c:numCache>
            </c:numRef>
          </c:val>
        </c:ser>
        <c:ser>
          <c:idx val="8"/>
          <c:order val="8"/>
          <c:tx>
            <c:strRef>
              <c:f>データシート!$A$35</c:f>
              <c:strCache>
                <c:ptCount val="1"/>
                <c:pt idx="0">
                  <c:v>町立温泉病院事業会計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9.89</c:v>
                </c:pt>
                <c:pt idx="2">
                  <c:v>#N/A</c:v>
                </c:pt>
                <c:pt idx="3">
                  <c:v>9.76</c:v>
                </c:pt>
                <c:pt idx="4">
                  <c:v>#N/A</c:v>
                </c:pt>
                <c:pt idx="5">
                  <c:v>8.1300000000000008</c:v>
                </c:pt>
                <c:pt idx="6">
                  <c:v>#N/A</c:v>
                </c:pt>
                <c:pt idx="7">
                  <c:v>8.83</c:v>
                </c:pt>
                <c:pt idx="8">
                  <c:v>#N/A</c:v>
                </c:pt>
                <c:pt idx="9">
                  <c:v>8.35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1.28</c:v>
                </c:pt>
                <c:pt idx="2">
                  <c:v>#N/A</c:v>
                </c:pt>
                <c:pt idx="3">
                  <c:v>1.06</c:v>
                </c:pt>
                <c:pt idx="4">
                  <c:v>#N/A</c:v>
                </c:pt>
                <c:pt idx="5">
                  <c:v>4.07</c:v>
                </c:pt>
                <c:pt idx="6">
                  <c:v>#N/A</c:v>
                </c:pt>
                <c:pt idx="7">
                  <c:v>5.82</c:v>
                </c:pt>
                <c:pt idx="8">
                  <c:v>#N/A</c:v>
                </c:pt>
                <c:pt idx="9">
                  <c:v>8.66</c:v>
                </c:pt>
              </c:numCache>
            </c:numRef>
          </c:val>
        </c:ser>
        <c:dLbls>
          <c:showLegendKey val="0"/>
          <c:showVal val="0"/>
          <c:showCatName val="0"/>
          <c:showSerName val="0"/>
          <c:showPercent val="0"/>
          <c:showBubbleSize val="0"/>
        </c:dLbls>
        <c:gapWidth val="150"/>
        <c:overlap val="100"/>
        <c:axId val="131708032"/>
        <c:axId val="131709568"/>
      </c:barChart>
      <c:catAx>
        <c:axId val="1317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09568"/>
        <c:crosses val="autoZero"/>
        <c:auto val="1"/>
        <c:lblAlgn val="ctr"/>
        <c:lblOffset val="100"/>
        <c:tickLblSkip val="1"/>
        <c:tickMarkSkip val="1"/>
        <c:noMultiLvlLbl val="0"/>
      </c:catAx>
      <c:valAx>
        <c:axId val="13170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0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491</c:v>
                </c:pt>
                <c:pt idx="5">
                  <c:v>496</c:v>
                </c:pt>
                <c:pt idx="8">
                  <c:v>511</c:v>
                </c:pt>
                <c:pt idx="11">
                  <c:v>532</c:v>
                </c:pt>
                <c:pt idx="14">
                  <c:v>588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58</c:v>
                </c:pt>
                <c:pt idx="3">
                  <c:v>47</c:v>
                </c:pt>
                <c:pt idx="6">
                  <c:v>40</c:v>
                </c:pt>
                <c:pt idx="9">
                  <c:v>31</c:v>
                </c:pt>
                <c:pt idx="12">
                  <c:v>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701</c:v>
                </c:pt>
                <c:pt idx="3">
                  <c:v>689</c:v>
                </c:pt>
                <c:pt idx="6">
                  <c:v>631</c:v>
                </c:pt>
                <c:pt idx="9">
                  <c:v>681</c:v>
                </c:pt>
                <c:pt idx="12">
                  <c:v>730</c:v>
                </c:pt>
              </c:numCache>
            </c:numRef>
          </c:val>
        </c:ser>
        <c:dLbls>
          <c:showLegendKey val="0"/>
          <c:showVal val="0"/>
          <c:showCatName val="0"/>
          <c:showSerName val="0"/>
          <c:showPercent val="0"/>
          <c:showBubbleSize val="0"/>
        </c:dLbls>
        <c:gapWidth val="100"/>
        <c:overlap val="100"/>
        <c:axId val="131162496"/>
        <c:axId val="131164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316</c:v>
                </c:pt>
                <c:pt idx="2">
                  <c:v>#N/A</c:v>
                </c:pt>
                <c:pt idx="3">
                  <c:v>#N/A</c:v>
                </c:pt>
                <c:pt idx="4">
                  <c:v>240</c:v>
                </c:pt>
                <c:pt idx="5">
                  <c:v>#N/A</c:v>
                </c:pt>
                <c:pt idx="6">
                  <c:v>#N/A</c:v>
                </c:pt>
                <c:pt idx="7">
                  <c:v>160</c:v>
                </c:pt>
                <c:pt idx="8">
                  <c:v>#N/A</c:v>
                </c:pt>
                <c:pt idx="9">
                  <c:v>#N/A</c:v>
                </c:pt>
                <c:pt idx="10">
                  <c:v>180</c:v>
                </c:pt>
                <c:pt idx="11">
                  <c:v>#N/A</c:v>
                </c:pt>
                <c:pt idx="12">
                  <c:v>#N/A</c:v>
                </c:pt>
                <c:pt idx="13">
                  <c:v>181</c:v>
                </c:pt>
                <c:pt idx="14">
                  <c:v>#N/A</c:v>
                </c:pt>
              </c:numCache>
            </c:numRef>
          </c:val>
          <c:smooth val="0"/>
        </c:ser>
        <c:dLbls>
          <c:showLegendKey val="0"/>
          <c:showVal val="0"/>
          <c:showCatName val="0"/>
          <c:showSerName val="0"/>
          <c:showPercent val="0"/>
          <c:showBubbleSize val="0"/>
        </c:dLbls>
        <c:marker val="1"/>
        <c:smooth val="0"/>
        <c:axId val="131162496"/>
        <c:axId val="131164416"/>
      </c:lineChart>
      <c:catAx>
        <c:axId val="1311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64416"/>
        <c:crosses val="autoZero"/>
        <c:auto val="1"/>
        <c:lblAlgn val="ctr"/>
        <c:lblOffset val="100"/>
        <c:tickLblSkip val="1"/>
        <c:tickMarkSkip val="1"/>
        <c:noMultiLvlLbl val="0"/>
      </c:catAx>
      <c:valAx>
        <c:axId val="13116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6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5351</c:v>
                </c:pt>
                <c:pt idx="5">
                  <c:v>5393</c:v>
                </c:pt>
                <c:pt idx="8">
                  <c:v>5859</c:v>
                </c:pt>
                <c:pt idx="11">
                  <c:v>5887</c:v>
                </c:pt>
                <c:pt idx="14">
                  <c:v>7156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60</c:v>
                </c:pt>
                <c:pt idx="5">
                  <c:v>50</c:v>
                </c:pt>
                <c:pt idx="8">
                  <c:v>44</c:v>
                </c:pt>
                <c:pt idx="11">
                  <c:v>33</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2292</c:v>
                </c:pt>
                <c:pt idx="5">
                  <c:v>2275</c:v>
                </c:pt>
                <c:pt idx="8">
                  <c:v>2616</c:v>
                </c:pt>
                <c:pt idx="11">
                  <c:v>3157</c:v>
                </c:pt>
                <c:pt idx="14">
                  <c:v>2963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2260</c:v>
                </c:pt>
                <c:pt idx="3">
                  <c:v>2164</c:v>
                </c:pt>
                <c:pt idx="6">
                  <c:v>2113</c:v>
                </c:pt>
                <c:pt idx="9">
                  <c:v>2034</c:v>
                </c:pt>
                <c:pt idx="12">
                  <c:v>1747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210</c:v>
                </c:pt>
                <c:pt idx="12">
                  <c:v>210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354</c:v>
                </c:pt>
                <c:pt idx="3">
                  <c:v>396</c:v>
                </c:pt>
                <c:pt idx="6">
                  <c:v>375</c:v>
                </c:pt>
                <c:pt idx="9">
                  <c:v>393</c:v>
                </c:pt>
                <c:pt idx="12">
                  <c:v>564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6491</c:v>
                </c:pt>
                <c:pt idx="3">
                  <c:v>6624</c:v>
                </c:pt>
                <c:pt idx="6">
                  <c:v>6997</c:v>
                </c:pt>
                <c:pt idx="9">
                  <c:v>8607</c:v>
                </c:pt>
                <c:pt idx="12">
                  <c:v>9538</c:v>
                </c:pt>
              </c:numCache>
            </c:numRef>
          </c:val>
        </c:ser>
        <c:dLbls>
          <c:showLegendKey val="0"/>
          <c:showVal val="0"/>
          <c:showCatName val="0"/>
          <c:showSerName val="0"/>
          <c:showPercent val="0"/>
          <c:showBubbleSize val="0"/>
        </c:dLbls>
        <c:gapWidth val="100"/>
        <c:overlap val="100"/>
        <c:axId val="130111744"/>
        <c:axId val="130122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1401</c:v>
                </c:pt>
                <c:pt idx="2">
                  <c:v>#N/A</c:v>
                </c:pt>
                <c:pt idx="3">
                  <c:v>#N/A</c:v>
                </c:pt>
                <c:pt idx="4">
                  <c:v>1468</c:v>
                </c:pt>
                <c:pt idx="5">
                  <c:v>#N/A</c:v>
                </c:pt>
                <c:pt idx="6">
                  <c:v>#N/A</c:v>
                </c:pt>
                <c:pt idx="7">
                  <c:v>965</c:v>
                </c:pt>
                <c:pt idx="8">
                  <c:v>#N/A</c:v>
                </c:pt>
                <c:pt idx="9">
                  <c:v>#N/A</c:v>
                </c:pt>
                <c:pt idx="10">
                  <c:v>2167</c:v>
                </c:pt>
                <c:pt idx="11">
                  <c:v>#N/A</c:v>
                </c:pt>
                <c:pt idx="12">
                  <c:v>#N/A</c:v>
                </c:pt>
                <c:pt idx="13">
                  <c:v>1918</c:v>
                </c:pt>
                <c:pt idx="14">
                  <c:v>#N/A</c:v>
                </c:pt>
              </c:numCache>
            </c:numRef>
          </c:val>
          <c:smooth val="0"/>
        </c:ser>
        <c:dLbls>
          <c:showLegendKey val="0"/>
          <c:showVal val="0"/>
          <c:showCatName val="0"/>
          <c:showSerName val="0"/>
          <c:showPercent val="0"/>
          <c:showBubbleSize val="0"/>
        </c:dLbls>
        <c:marker val="1"/>
        <c:smooth val="0"/>
        <c:axId val="130111744"/>
        <c:axId val="130122112"/>
      </c:lineChart>
      <c:catAx>
        <c:axId val="13011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122112"/>
        <c:crosses val="autoZero"/>
        <c:auto val="1"/>
        <c:lblAlgn val="ctr"/>
        <c:lblOffset val="100"/>
        <c:tickLblSkip val="1"/>
        <c:tickMarkSkip val="1"/>
        <c:noMultiLvlLbl val="0"/>
      </c:catAx>
      <c:valAx>
        <c:axId val="13012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1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16,573
16,448
183.31
8,726,671
8,330,295
213,990
4,680,870
9,159,520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tx1"/>
              </a:solidFill>
              <a:latin typeface="ＭＳ Ｐゴシック"/>
            </a:rPr>
            <a:t>財政力指数は類似平均団体を</a:t>
          </a:r>
          <a:r>
            <a:rPr kumimoji="1" lang="en-US" altLang="ja-JP" sz="1300">
              <a:solidFill>
                <a:schemeClr val="tx1"/>
              </a:solidFill>
              <a:latin typeface="ＭＳ Ｐゴシック"/>
            </a:rPr>
            <a:t>0.14</a:t>
          </a:r>
          <a:r>
            <a:rPr kumimoji="1" lang="ja-JP" altLang="en-US" sz="1300">
              <a:solidFill>
                <a:schemeClr val="tx1"/>
              </a:solidFill>
              <a:latin typeface="ＭＳ Ｐゴシック"/>
            </a:rPr>
            <a:t>ポイント下回っているが、類似平均団体と同様、平成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年度比増減なしの</a:t>
          </a:r>
          <a:r>
            <a:rPr kumimoji="1" lang="en-US" altLang="ja-JP" sz="1300">
              <a:solidFill>
                <a:schemeClr val="tx1"/>
              </a:solidFill>
              <a:latin typeface="ＭＳ Ｐゴシック"/>
            </a:rPr>
            <a:t>0.34</a:t>
          </a:r>
          <a:r>
            <a:rPr kumimoji="1" lang="ja-JP" altLang="en-US" sz="1300">
              <a:solidFill>
                <a:schemeClr val="tx1"/>
              </a:solidFill>
              <a:latin typeface="ＭＳ Ｐゴシック"/>
            </a:rPr>
            <a:t>ポイントになっている。ただし、過去</a:t>
          </a:r>
          <a:r>
            <a:rPr kumimoji="1" lang="en-US" altLang="ja-JP" sz="1300">
              <a:solidFill>
                <a:schemeClr val="tx1"/>
              </a:solidFill>
              <a:latin typeface="ＭＳ Ｐゴシック"/>
            </a:rPr>
            <a:t>5</a:t>
          </a:r>
          <a:r>
            <a:rPr kumimoji="1" lang="ja-JP" altLang="en-US" sz="1300">
              <a:solidFill>
                <a:schemeClr val="tx1"/>
              </a:solidFill>
              <a:latin typeface="ＭＳ Ｐゴシック"/>
            </a:rPr>
            <a:t>年間では</a:t>
          </a:r>
          <a:r>
            <a:rPr kumimoji="1" lang="en-US" altLang="ja-JP" sz="1300">
              <a:solidFill>
                <a:schemeClr val="tx1"/>
              </a:solidFill>
              <a:latin typeface="ＭＳ Ｐゴシック"/>
            </a:rPr>
            <a:t>0.05</a:t>
          </a:r>
          <a:r>
            <a:rPr kumimoji="1" lang="ja-JP" altLang="en-US" sz="1300">
              <a:solidFill>
                <a:schemeClr val="tx1"/>
              </a:solidFill>
              <a:latin typeface="ＭＳ Ｐゴシック"/>
            </a:rPr>
            <a:t>ポイント減少している。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今後も人口減少等による税収の減少や交付税の削減等により、厳しい財政状況が予想されるため、経常経費の削減等により義務的経費を抑制し、財政力指数の改善に努める。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8" name="直線コネクタ 67"/>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83759</xdr:rowOff>
    </xdr:to>
    <xdr:cxnSp macro="">
      <xdr:nvCxnSpPr>
        <xdr:cNvPr id="71" name="直線コネクタ 70"/>
        <xdr:cNvCxnSpPr/>
      </xdr:nvCxnSpPr>
      <xdr:spPr>
        <a:xfrm>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72269</xdr:rowOff>
    </xdr:to>
    <xdr:cxnSp macro="">
      <xdr:nvCxnSpPr>
        <xdr:cNvPr id="74" name="直線コネクタ 73"/>
        <xdr:cNvCxnSpPr/>
      </xdr:nvCxnSpPr>
      <xdr:spPr>
        <a:xfrm>
          <a:off x="2336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49288</xdr:rowOff>
    </xdr:to>
    <xdr:cxnSp macro="">
      <xdr:nvCxnSpPr>
        <xdr:cNvPr id="77" name="直線コネクタ 76"/>
        <xdr:cNvCxnSpPr/>
      </xdr:nvCxnSpPr>
      <xdr:spPr>
        <a:xfrm>
          <a:off x="1447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7" name="円/楕円 86"/>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8"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89" name="円/楕円 88"/>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0" name="テキスト ボックス 89"/>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1" name="円/楕円 90"/>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2" name="テキスト ボックス 91"/>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3" name="円/楕円 92"/>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4" name="テキスト ボックス 93"/>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5" name="円/楕円 94"/>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6" name="テキスト ボックス 95"/>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a:rPr>
            <a:t>　経常収支比率については、</a:t>
          </a:r>
          <a:r>
            <a:rPr kumimoji="1" lang="ja-JP" altLang="en-US" sz="1300">
              <a:solidFill>
                <a:schemeClr val="tx1"/>
              </a:solidFill>
              <a:effectLst/>
              <a:latin typeface="ＭＳ Ｐゴシック"/>
              <a:ea typeface="+mn-ea"/>
              <a:cs typeface="+mn-cs"/>
            </a:rPr>
            <a:t>平成</a:t>
          </a:r>
          <a:r>
            <a:rPr kumimoji="1" lang="en-US" altLang="ja-JP" sz="1300">
              <a:solidFill>
                <a:schemeClr val="tx1"/>
              </a:solidFill>
              <a:effectLst/>
              <a:latin typeface="ＭＳ Ｐゴシック"/>
              <a:ea typeface="+mn-ea"/>
              <a:cs typeface="+mn-cs"/>
            </a:rPr>
            <a:t>25</a:t>
          </a:r>
          <a:r>
            <a:rPr kumimoji="1" lang="ja-JP" altLang="en-US" sz="1300">
              <a:solidFill>
                <a:schemeClr val="tx1"/>
              </a:solidFill>
              <a:latin typeface="ＭＳ Ｐゴシック"/>
            </a:rPr>
            <a:t>年度と比較して</a:t>
          </a:r>
          <a:r>
            <a:rPr kumimoji="1" lang="en-US" altLang="ja-JP" sz="1300">
              <a:solidFill>
                <a:schemeClr val="tx1"/>
              </a:solidFill>
              <a:latin typeface="ＭＳ Ｐゴシック"/>
            </a:rPr>
            <a:t>4.5</a:t>
          </a:r>
          <a:r>
            <a:rPr kumimoji="1" lang="ja-JP" altLang="en-US" sz="1300">
              <a:solidFill>
                <a:schemeClr val="tx1"/>
              </a:solidFill>
              <a:latin typeface="ＭＳ Ｐゴシック"/>
            </a:rPr>
            <a:t>％増加している。平成</a:t>
          </a:r>
          <a:r>
            <a:rPr kumimoji="1" lang="en-US" altLang="ja-JP" sz="1300">
              <a:solidFill>
                <a:schemeClr val="tx1"/>
              </a:solidFill>
              <a:latin typeface="ＭＳ Ｐゴシック"/>
            </a:rPr>
            <a:t>23</a:t>
          </a:r>
          <a:r>
            <a:rPr kumimoji="1" lang="ja-JP" altLang="en-US" sz="1300">
              <a:solidFill>
                <a:schemeClr val="tx1"/>
              </a:solidFill>
              <a:latin typeface="ＭＳ Ｐゴシック"/>
            </a:rPr>
            <a:t>年度から平成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年度までは減少していたが、平成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年度に経常収支比率が増加した要因としては、人件費、扶助費及び公債費の増加が考えられる。</a:t>
          </a:r>
          <a:endParaRPr kumimoji="1" lang="en-US" altLang="ja-JP" sz="1300">
            <a:solidFill>
              <a:schemeClr val="tx1"/>
            </a:solidFill>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a:rPr>
            <a:t>　今後は、町税等の滞納整理や徴収率の向上に向けた取り組みを行い、より一層の町税等歳入の確保及び経常経費の削減を行い、経常収支比率の改善に努める。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136271</xdr:rowOff>
    </xdr:from>
    <xdr:to>
      <xdr:col>7</xdr:col>
      <xdr:colOff>152400</xdr:colOff>
      <xdr:row>62</xdr:row>
      <xdr:rowOff>73406</xdr:rowOff>
    </xdr:to>
    <xdr:cxnSp macro="">
      <xdr:nvCxnSpPr>
        <xdr:cNvPr id="129" name="直線コネクタ 128"/>
        <xdr:cNvCxnSpPr/>
      </xdr:nvCxnSpPr>
      <xdr:spPr>
        <a:xfrm>
          <a:off x="4114800" y="10594721"/>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136271</xdr:rowOff>
    </xdr:from>
    <xdr:to>
      <xdr:col>6</xdr:col>
      <xdr:colOff>0</xdr:colOff>
      <xdr:row>62</xdr:row>
      <xdr:rowOff>37211</xdr:rowOff>
    </xdr:to>
    <xdr:cxnSp macro="">
      <xdr:nvCxnSpPr>
        <xdr:cNvPr id="132" name="直線コネクタ 131"/>
        <xdr:cNvCxnSpPr/>
      </xdr:nvCxnSpPr>
      <xdr:spPr>
        <a:xfrm flipV="1">
          <a:off x="3225800" y="1059472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37211</xdr:rowOff>
    </xdr:from>
    <xdr:to>
      <xdr:col>4</xdr:col>
      <xdr:colOff>482600</xdr:colOff>
      <xdr:row>62</xdr:row>
      <xdr:rowOff>116840</xdr:rowOff>
    </xdr:to>
    <xdr:cxnSp macro="">
      <xdr:nvCxnSpPr>
        <xdr:cNvPr id="135" name="直線コネクタ 134"/>
        <xdr:cNvCxnSpPr/>
      </xdr:nvCxnSpPr>
      <xdr:spPr>
        <a:xfrm flipV="1">
          <a:off x="2336800" y="1066711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165227</xdr:rowOff>
    </xdr:from>
    <xdr:to>
      <xdr:col>3</xdr:col>
      <xdr:colOff>279400</xdr:colOff>
      <xdr:row>62</xdr:row>
      <xdr:rowOff>116840</xdr:rowOff>
    </xdr:to>
    <xdr:cxnSp macro="">
      <xdr:nvCxnSpPr>
        <xdr:cNvPr id="138" name="直線コネクタ 137"/>
        <xdr:cNvCxnSpPr/>
      </xdr:nvCxnSpPr>
      <xdr:spPr>
        <a:xfrm>
          <a:off x="1447800" y="10623677"/>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22606</xdr:rowOff>
    </xdr:from>
    <xdr:to>
      <xdr:col>7</xdr:col>
      <xdr:colOff>203200</xdr:colOff>
      <xdr:row>62</xdr:row>
      <xdr:rowOff>124206</xdr:rowOff>
    </xdr:to>
    <xdr:sp macro="" textlink="">
      <xdr:nvSpPr>
        <xdr:cNvPr id="148" name="円/楕円 147"/>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39133</xdr:rowOff>
    </xdr:from>
    <xdr:ext cx="762000" cy="259045"/>
    <xdr:sp macro="" textlink="">
      <xdr:nvSpPr>
        <xdr:cNvPr id="149"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85471</xdr:rowOff>
    </xdr:from>
    <xdr:to>
      <xdr:col>6</xdr:col>
      <xdr:colOff>50800</xdr:colOff>
      <xdr:row>62</xdr:row>
      <xdr:rowOff>15621</xdr:rowOff>
    </xdr:to>
    <xdr:sp macro="" textlink="">
      <xdr:nvSpPr>
        <xdr:cNvPr id="150" name="円/楕円 149"/>
        <xdr:cNvSpPr/>
      </xdr:nvSpPr>
      <xdr:spPr>
        <a:xfrm>
          <a:off x="4064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25798</xdr:rowOff>
    </xdr:from>
    <xdr:ext cx="736600" cy="259045"/>
    <xdr:sp macro="" textlink="">
      <xdr:nvSpPr>
        <xdr:cNvPr id="151" name="テキスト ボックス 150"/>
        <xdr:cNvSpPr txBox="1"/>
      </xdr:nvSpPr>
      <xdr:spPr>
        <a:xfrm>
          <a:off x="3733800" y="1031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157861</xdr:rowOff>
    </xdr:from>
    <xdr:to>
      <xdr:col>4</xdr:col>
      <xdr:colOff>533400</xdr:colOff>
      <xdr:row>62</xdr:row>
      <xdr:rowOff>88011</xdr:rowOff>
    </xdr:to>
    <xdr:sp macro="" textlink="">
      <xdr:nvSpPr>
        <xdr:cNvPr id="152" name="円/楕円 151"/>
        <xdr:cNvSpPr/>
      </xdr:nvSpPr>
      <xdr:spPr>
        <a:xfrm>
          <a:off x="3175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98188</xdr:rowOff>
    </xdr:from>
    <xdr:ext cx="762000" cy="259045"/>
    <xdr:sp macro="" textlink="">
      <xdr:nvSpPr>
        <xdr:cNvPr id="153" name="テキスト ボックス 152"/>
        <xdr:cNvSpPr txBox="1"/>
      </xdr:nvSpPr>
      <xdr:spPr>
        <a:xfrm>
          <a:off x="2844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4" name="円/楕円 153"/>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5" name="テキスト ボックス 154"/>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114427</xdr:rowOff>
    </xdr:from>
    <xdr:to>
      <xdr:col>2</xdr:col>
      <xdr:colOff>127000</xdr:colOff>
      <xdr:row>62</xdr:row>
      <xdr:rowOff>44577</xdr:rowOff>
    </xdr:to>
    <xdr:sp macro="" textlink="">
      <xdr:nvSpPr>
        <xdr:cNvPr id="156" name="円/楕円 155"/>
        <xdr:cNvSpPr/>
      </xdr:nvSpPr>
      <xdr:spPr>
        <a:xfrm>
          <a:off x="1397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54754</xdr:rowOff>
    </xdr:from>
    <xdr:ext cx="762000" cy="259045"/>
    <xdr:sp macro="" textlink="">
      <xdr:nvSpPr>
        <xdr:cNvPr id="157" name="テキスト ボックス 156"/>
        <xdr:cNvSpPr txBox="1"/>
      </xdr:nvSpPr>
      <xdr:spPr>
        <a:xfrm>
          <a:off x="1066800" y="103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[165,701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本町は山間部（過疎地域）が多く、</a:t>
          </a:r>
          <a:r>
            <a:rPr kumimoji="1" lang="ja-JP" altLang="en-US" sz="1300" baseline="0">
              <a:solidFill>
                <a:schemeClr val="tx1"/>
              </a:solidFill>
              <a:latin typeface="ＭＳ Ｐゴシック"/>
            </a:rPr>
            <a:t>行政区域が広範囲である。行政サービスの質を落とさぬよう、全ての区域をできる限りカバーするために、多くの施設（出張所、保育所、学校等）を抱えている。そのため、類似団体と比較すると人件費・物件費等に要する費用が大きくなってしまう。平成</a:t>
          </a:r>
          <a:r>
            <a:rPr kumimoji="1" lang="en-US" altLang="ja-JP" sz="1300" baseline="0">
              <a:solidFill>
                <a:schemeClr val="tx1"/>
              </a:solidFill>
              <a:latin typeface="ＭＳ Ｐゴシック"/>
            </a:rPr>
            <a:t>26</a:t>
          </a:r>
          <a:r>
            <a:rPr kumimoji="1" lang="ja-JP" altLang="en-US" sz="1300" baseline="0">
              <a:solidFill>
                <a:schemeClr val="tx1"/>
              </a:solidFill>
              <a:latin typeface="ＭＳ Ｐゴシック"/>
            </a:rPr>
            <a:t>年度は平成</a:t>
          </a:r>
          <a:r>
            <a:rPr kumimoji="1" lang="en-US" altLang="ja-JP" sz="1300" baseline="0">
              <a:solidFill>
                <a:schemeClr val="tx1"/>
              </a:solidFill>
              <a:latin typeface="ＭＳ Ｐゴシック"/>
            </a:rPr>
            <a:t>25</a:t>
          </a:r>
          <a:r>
            <a:rPr kumimoji="1" lang="ja-JP" altLang="en-US" sz="1300" baseline="0">
              <a:solidFill>
                <a:schemeClr val="tx1"/>
              </a:solidFill>
              <a:latin typeface="ＭＳ Ｐゴシック"/>
            </a:rPr>
            <a:t>年度と比べて</a:t>
          </a:r>
          <a:r>
            <a:rPr kumimoji="1" lang="en-US" altLang="ja-JP" sz="1300" baseline="0">
              <a:solidFill>
                <a:schemeClr val="tx1"/>
              </a:solidFill>
              <a:latin typeface="ＭＳ Ｐゴシック"/>
            </a:rPr>
            <a:t>14,427</a:t>
          </a:r>
          <a:r>
            <a:rPr kumimoji="1" lang="ja-JP" altLang="en-US" sz="1300" baseline="0">
              <a:solidFill>
                <a:schemeClr val="tx1"/>
              </a:solidFill>
              <a:latin typeface="ＭＳ Ｐゴシック"/>
            </a:rPr>
            <a:t>円増加し、類似団体との差が</a:t>
          </a:r>
          <a:r>
            <a:rPr kumimoji="1" lang="en-US" altLang="ja-JP" sz="1300" baseline="0">
              <a:solidFill>
                <a:schemeClr val="tx1"/>
              </a:solidFill>
              <a:latin typeface="ＭＳ Ｐゴシック"/>
            </a:rPr>
            <a:t>18,814</a:t>
          </a:r>
          <a:r>
            <a:rPr kumimoji="1" lang="ja-JP" altLang="en-US" sz="1300" baseline="0">
              <a:solidFill>
                <a:schemeClr val="tx1"/>
              </a:solidFill>
              <a:latin typeface="ＭＳ Ｐゴシック"/>
            </a:rPr>
            <a:t>円と拡大している。</a:t>
          </a:r>
          <a:endParaRPr kumimoji="1" lang="en-US" altLang="ja-JP" sz="1300" baseline="0">
            <a:solidFill>
              <a:schemeClr val="tx1"/>
            </a:solidFill>
            <a:latin typeface="ＭＳ Ｐゴシック"/>
          </a:endParaRPr>
        </a:p>
        <a:p>
          <a:r>
            <a:rPr kumimoji="1" lang="ja-JP" altLang="en-US" sz="1300" baseline="0">
              <a:solidFill>
                <a:schemeClr val="tx1"/>
              </a:solidFill>
              <a:latin typeface="ＭＳ Ｐゴシック"/>
            </a:rPr>
            <a:t>　今後は施設の統廃合や人件費削減を進め、類似団体と同水準</a:t>
          </a:r>
          <a:r>
            <a:rPr kumimoji="1" lang="ja-JP" altLang="en-US" sz="1300" baseline="0">
              <a:latin typeface="ＭＳ Ｐゴシック"/>
            </a:rPr>
            <a:t>を目指していく。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69648</xdr:rowOff>
    </xdr:from>
    <xdr:to>
      <xdr:col>7</xdr:col>
      <xdr:colOff>152400</xdr:colOff>
      <xdr:row>82</xdr:row>
      <xdr:rowOff>139274</xdr:rowOff>
    </xdr:to>
    <xdr:cxnSp macro="">
      <xdr:nvCxnSpPr>
        <xdr:cNvPr id="190" name="直線コネクタ 189"/>
        <xdr:cNvCxnSpPr/>
      </xdr:nvCxnSpPr>
      <xdr:spPr>
        <a:xfrm>
          <a:off x="4114800" y="14128548"/>
          <a:ext cx="838200" cy="6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69648</xdr:rowOff>
    </xdr:from>
    <xdr:to>
      <xdr:col>6</xdr:col>
      <xdr:colOff>0</xdr:colOff>
      <xdr:row>82</xdr:row>
      <xdr:rowOff>89798</xdr:rowOff>
    </xdr:to>
    <xdr:cxnSp macro="">
      <xdr:nvCxnSpPr>
        <xdr:cNvPr id="193" name="直線コネクタ 192"/>
        <xdr:cNvCxnSpPr/>
      </xdr:nvCxnSpPr>
      <xdr:spPr>
        <a:xfrm flipV="1">
          <a:off x="3225800" y="14128548"/>
          <a:ext cx="8890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89798</xdr:rowOff>
    </xdr:from>
    <xdr:to>
      <xdr:col>4</xdr:col>
      <xdr:colOff>482600</xdr:colOff>
      <xdr:row>83</xdr:row>
      <xdr:rowOff>140618</xdr:rowOff>
    </xdr:to>
    <xdr:cxnSp macro="">
      <xdr:nvCxnSpPr>
        <xdr:cNvPr id="196" name="直線コネクタ 195"/>
        <xdr:cNvCxnSpPr/>
      </xdr:nvCxnSpPr>
      <xdr:spPr>
        <a:xfrm flipV="1">
          <a:off x="2336800" y="14148698"/>
          <a:ext cx="889000" cy="2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79618</xdr:rowOff>
    </xdr:from>
    <xdr:to>
      <xdr:col>3</xdr:col>
      <xdr:colOff>279400</xdr:colOff>
      <xdr:row>83</xdr:row>
      <xdr:rowOff>140618</xdr:rowOff>
    </xdr:to>
    <xdr:cxnSp macro="">
      <xdr:nvCxnSpPr>
        <xdr:cNvPr id="199" name="直線コネクタ 198"/>
        <xdr:cNvCxnSpPr/>
      </xdr:nvCxnSpPr>
      <xdr:spPr>
        <a:xfrm>
          <a:off x="1447800" y="14138518"/>
          <a:ext cx="889000" cy="2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3" name="テキスト ボックス 202"/>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88474</xdr:rowOff>
    </xdr:from>
    <xdr:to>
      <xdr:col>7</xdr:col>
      <xdr:colOff>203200</xdr:colOff>
      <xdr:row>83</xdr:row>
      <xdr:rowOff>18624</xdr:rowOff>
    </xdr:to>
    <xdr:sp macro="" textlink="">
      <xdr:nvSpPr>
        <xdr:cNvPr id="209" name="円/楕円 208"/>
        <xdr:cNvSpPr/>
      </xdr:nvSpPr>
      <xdr:spPr>
        <a:xfrm>
          <a:off x="4902200" y="141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60551</xdr:rowOff>
    </xdr:from>
    <xdr:ext cx="762000" cy="259045"/>
    <xdr:sp macro="" textlink="">
      <xdr:nvSpPr>
        <xdr:cNvPr id="210" name="人件費・物件費等の状況該当値テキスト"/>
        <xdr:cNvSpPr txBox="1"/>
      </xdr:nvSpPr>
      <xdr:spPr>
        <a:xfrm>
          <a:off x="5041900" y="1411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165,701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18848</xdr:rowOff>
    </xdr:from>
    <xdr:to>
      <xdr:col>6</xdr:col>
      <xdr:colOff>50800</xdr:colOff>
      <xdr:row>82</xdr:row>
      <xdr:rowOff>120448</xdr:rowOff>
    </xdr:to>
    <xdr:sp macro="" textlink="">
      <xdr:nvSpPr>
        <xdr:cNvPr id="211" name="円/楕円 210"/>
        <xdr:cNvSpPr/>
      </xdr:nvSpPr>
      <xdr:spPr>
        <a:xfrm>
          <a:off x="4064000" y="140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105225</xdr:rowOff>
    </xdr:from>
    <xdr:ext cx="736600" cy="259045"/>
    <xdr:sp macro="" textlink="">
      <xdr:nvSpPr>
        <xdr:cNvPr id="212" name="テキスト ボックス 211"/>
        <xdr:cNvSpPr txBox="1"/>
      </xdr:nvSpPr>
      <xdr:spPr>
        <a:xfrm>
          <a:off x="3733800" y="1416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38998</xdr:rowOff>
    </xdr:from>
    <xdr:to>
      <xdr:col>4</xdr:col>
      <xdr:colOff>533400</xdr:colOff>
      <xdr:row>82</xdr:row>
      <xdr:rowOff>140598</xdr:rowOff>
    </xdr:to>
    <xdr:sp macro="" textlink="">
      <xdr:nvSpPr>
        <xdr:cNvPr id="213" name="円/楕円 212"/>
        <xdr:cNvSpPr/>
      </xdr:nvSpPr>
      <xdr:spPr>
        <a:xfrm>
          <a:off x="3175000" y="140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125375</xdr:rowOff>
    </xdr:from>
    <xdr:ext cx="762000" cy="259045"/>
    <xdr:sp macro="" textlink="">
      <xdr:nvSpPr>
        <xdr:cNvPr id="214" name="テキスト ボックス 213"/>
        <xdr:cNvSpPr txBox="1"/>
      </xdr:nvSpPr>
      <xdr:spPr>
        <a:xfrm>
          <a:off x="2844800" y="141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155,449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89818</xdr:rowOff>
    </xdr:from>
    <xdr:to>
      <xdr:col>3</xdr:col>
      <xdr:colOff>330200</xdr:colOff>
      <xdr:row>84</xdr:row>
      <xdr:rowOff>19968</xdr:rowOff>
    </xdr:to>
    <xdr:sp macro="" textlink="">
      <xdr:nvSpPr>
        <xdr:cNvPr id="215" name="円/楕円 214"/>
        <xdr:cNvSpPr/>
      </xdr:nvSpPr>
      <xdr:spPr>
        <a:xfrm>
          <a:off x="2286000" y="143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4745</xdr:rowOff>
    </xdr:from>
    <xdr:ext cx="762000" cy="259045"/>
    <xdr:sp macro="" textlink="">
      <xdr:nvSpPr>
        <xdr:cNvPr id="216" name="テキスト ボックス 215"/>
        <xdr:cNvSpPr txBox="1"/>
      </xdr:nvSpPr>
      <xdr:spPr>
        <a:xfrm>
          <a:off x="1955800" y="1440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28818</xdr:rowOff>
    </xdr:from>
    <xdr:to>
      <xdr:col>2</xdr:col>
      <xdr:colOff>127000</xdr:colOff>
      <xdr:row>82</xdr:row>
      <xdr:rowOff>130418</xdr:rowOff>
    </xdr:to>
    <xdr:sp macro="" textlink="">
      <xdr:nvSpPr>
        <xdr:cNvPr id="217" name="円/楕円 216"/>
        <xdr:cNvSpPr/>
      </xdr:nvSpPr>
      <xdr:spPr>
        <a:xfrm>
          <a:off x="1397000" y="140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115195</xdr:rowOff>
    </xdr:from>
    <xdr:ext cx="762000" cy="259045"/>
    <xdr:sp macro="" textlink="">
      <xdr:nvSpPr>
        <xdr:cNvPr id="218" name="テキスト ボックス 217"/>
        <xdr:cNvSpPr txBox="1"/>
      </xdr:nvSpPr>
      <xdr:spPr>
        <a:xfrm>
          <a:off x="1066800" y="1417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0.8</a:t>
          </a:r>
          <a:r>
            <a:rPr kumimoji="1" lang="ja-JP" altLang="en-US" sz="1300">
              <a:solidFill>
                <a:schemeClr val="tx1"/>
              </a:solidFill>
              <a:latin typeface="ＭＳ Ｐゴシック"/>
            </a:rPr>
            <a:t>ポイント削減することができ、類似団体と比べても</a:t>
          </a:r>
          <a:r>
            <a:rPr kumimoji="1" lang="en-US" altLang="ja-JP" sz="1300">
              <a:solidFill>
                <a:schemeClr val="tx1"/>
              </a:solidFill>
              <a:latin typeface="ＭＳ Ｐゴシック"/>
            </a:rPr>
            <a:t>0.7</a:t>
          </a:r>
          <a:r>
            <a:rPr kumimoji="1" lang="ja-JP" altLang="en-US" sz="1300">
              <a:solidFill>
                <a:schemeClr val="tx1"/>
              </a:solidFill>
              <a:latin typeface="ＭＳ Ｐゴシック"/>
            </a:rPr>
            <a:t>ポイントまで差が縮小した。今後も早期退職者制度等を活用し、類似団体同程度の水準を目指し、人件費の削減を図っていく。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117687</xdr:rowOff>
    </xdr:to>
    <xdr:cxnSp macro="">
      <xdr:nvCxnSpPr>
        <xdr:cNvPr id="252" name="直線コネクタ 251"/>
        <xdr:cNvCxnSpPr/>
      </xdr:nvCxnSpPr>
      <xdr:spPr>
        <a:xfrm flipV="1">
          <a:off x="16179800" y="14798039"/>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134214</xdr:rowOff>
    </xdr:from>
    <xdr:ext cx="762000" cy="259045"/>
    <xdr:sp macro="" textlink="">
      <xdr:nvSpPr>
        <xdr:cNvPr id="253" name="給与水準   （国との比較）平均値テキスト"/>
        <xdr:cNvSpPr txBox="1"/>
      </xdr:nvSpPr>
      <xdr:spPr>
        <a:xfrm>
          <a:off x="17106900" y="1453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90</xdr:row>
      <xdr:rowOff>43180</xdr:rowOff>
    </xdr:to>
    <xdr:cxnSp macro="">
      <xdr:nvCxnSpPr>
        <xdr:cNvPr id="255" name="直線コネクタ 254"/>
        <xdr:cNvCxnSpPr/>
      </xdr:nvCxnSpPr>
      <xdr:spPr>
        <a:xfrm flipV="1">
          <a:off x="15290800" y="1486238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7" name="テキスト ボックス 256"/>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43180</xdr:rowOff>
    </xdr:from>
    <xdr:to>
      <xdr:col>22</xdr:col>
      <xdr:colOff>203200</xdr:colOff>
      <xdr:row>90</xdr:row>
      <xdr:rowOff>67311</xdr:rowOff>
    </xdr:to>
    <xdr:cxnSp macro="">
      <xdr:nvCxnSpPr>
        <xdr:cNvPr id="258" name="直線コネクタ 257"/>
        <xdr:cNvCxnSpPr/>
      </xdr:nvCxnSpPr>
      <xdr:spPr>
        <a:xfrm flipV="1">
          <a:off x="14401800" y="154736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60" name="テキスト ボックス 259"/>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85513</xdr:rowOff>
    </xdr:from>
    <xdr:to>
      <xdr:col>21</xdr:col>
      <xdr:colOff>0</xdr:colOff>
      <xdr:row>90</xdr:row>
      <xdr:rowOff>67311</xdr:rowOff>
    </xdr:to>
    <xdr:cxnSp macro="">
      <xdr:nvCxnSpPr>
        <xdr:cNvPr id="261" name="直線コネクタ 260"/>
        <xdr:cNvCxnSpPr/>
      </xdr:nvCxnSpPr>
      <xdr:spPr>
        <a:xfrm>
          <a:off x="13512800" y="14830213"/>
          <a:ext cx="8890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154957</xdr:rowOff>
    </xdr:from>
    <xdr:ext cx="762000" cy="259045"/>
    <xdr:sp macro="" textlink="">
      <xdr:nvSpPr>
        <xdr:cNvPr id="263" name="テキスト ボックス 262"/>
        <xdr:cNvSpPr txBox="1"/>
      </xdr:nvSpPr>
      <xdr:spPr>
        <a:xfrm>
          <a:off x="14020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1" name="円/楕円 270"/>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2"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3" name="円/楕円 272"/>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74" name="テキスト ボックス 273"/>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163830</xdr:rowOff>
    </xdr:from>
    <xdr:to>
      <xdr:col>22</xdr:col>
      <xdr:colOff>254000</xdr:colOff>
      <xdr:row>90</xdr:row>
      <xdr:rowOff>93980</xdr:rowOff>
    </xdr:to>
    <xdr:sp macro="" textlink="">
      <xdr:nvSpPr>
        <xdr:cNvPr id="275" name="円/楕円 274"/>
        <xdr:cNvSpPr/>
      </xdr:nvSpPr>
      <xdr:spPr>
        <a:xfrm>
          <a:off x="15240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78757</xdr:rowOff>
    </xdr:from>
    <xdr:ext cx="762000" cy="259045"/>
    <xdr:sp macro="" textlink="">
      <xdr:nvSpPr>
        <xdr:cNvPr id="276" name="テキスト ボックス 275"/>
        <xdr:cNvSpPr txBox="1"/>
      </xdr:nvSpPr>
      <xdr:spPr>
        <a:xfrm>
          <a:off x="14909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16511</xdr:rowOff>
    </xdr:from>
    <xdr:to>
      <xdr:col>21</xdr:col>
      <xdr:colOff>50800</xdr:colOff>
      <xdr:row>90</xdr:row>
      <xdr:rowOff>118111</xdr:rowOff>
    </xdr:to>
    <xdr:sp macro="" textlink="">
      <xdr:nvSpPr>
        <xdr:cNvPr id="277" name="円/楕円 276"/>
        <xdr:cNvSpPr/>
      </xdr:nvSpPr>
      <xdr:spPr>
        <a:xfrm>
          <a:off x="14351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102888</xdr:rowOff>
    </xdr:from>
    <xdr:ext cx="762000" cy="259045"/>
    <xdr:sp macro="" textlink="">
      <xdr:nvSpPr>
        <xdr:cNvPr id="278" name="テキスト ボックス 277"/>
        <xdr:cNvSpPr txBox="1"/>
      </xdr:nvSpPr>
      <xdr:spPr>
        <a:xfrm>
          <a:off x="14020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79" name="円/楕円 278"/>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80" name="テキスト ボックス 27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人口千人当たり職員数については、平成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0.11</a:t>
          </a:r>
          <a:r>
            <a:rPr kumimoji="1" lang="ja-JP" altLang="en-US" sz="1300">
              <a:latin typeface="ＭＳ Ｐゴシック"/>
            </a:rPr>
            <a:t>人削減したが、類似団体平均と比較して</a:t>
          </a:r>
          <a:r>
            <a:rPr kumimoji="1" lang="en-US" altLang="ja-JP" sz="1300">
              <a:latin typeface="ＭＳ Ｐゴシック"/>
            </a:rPr>
            <a:t>2.44</a:t>
          </a:r>
          <a:r>
            <a:rPr kumimoji="1" lang="ja-JP" altLang="en-US" sz="1300">
              <a:latin typeface="ＭＳ Ｐゴシック"/>
            </a:rPr>
            <a:t>人多くなっている。これは本町の行政区域が広範囲であることにより、施設が多いことが要因と思われる。</a:t>
          </a:r>
          <a:endParaRPr kumimoji="1" lang="en-US" altLang="ja-JP" sz="1300">
            <a:latin typeface="ＭＳ Ｐゴシック"/>
          </a:endParaRPr>
        </a:p>
        <a:p>
          <a:r>
            <a:rPr kumimoji="1" lang="ja-JP" altLang="en-US" sz="1300">
              <a:latin typeface="ＭＳ Ｐゴシック"/>
            </a:rPr>
            <a:t>　今後は、施設の統廃合、施設管理業務や事務事業の民間委託、民間ノウハウの導入、事業効率化等を推進し、行政サービスの質の向上と共に職員数が類似団体と同水準となるようより適切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119804</xdr:rowOff>
    </xdr:from>
    <xdr:to>
      <xdr:col>24</xdr:col>
      <xdr:colOff>558800</xdr:colOff>
      <xdr:row>64</xdr:row>
      <xdr:rowOff>134549</xdr:rowOff>
    </xdr:to>
    <xdr:cxnSp macro="">
      <xdr:nvCxnSpPr>
        <xdr:cNvPr id="315" name="直線コネクタ 314"/>
        <xdr:cNvCxnSpPr/>
      </xdr:nvCxnSpPr>
      <xdr:spPr>
        <a:xfrm flipV="1">
          <a:off x="16179800" y="11092604"/>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117122</xdr:rowOff>
    </xdr:from>
    <xdr:to>
      <xdr:col>23</xdr:col>
      <xdr:colOff>406400</xdr:colOff>
      <xdr:row>64</xdr:row>
      <xdr:rowOff>134549</xdr:rowOff>
    </xdr:to>
    <xdr:cxnSp macro="">
      <xdr:nvCxnSpPr>
        <xdr:cNvPr id="318" name="直線コネクタ 317"/>
        <xdr:cNvCxnSpPr/>
      </xdr:nvCxnSpPr>
      <xdr:spPr>
        <a:xfrm>
          <a:off x="15290800" y="11089922"/>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117122</xdr:rowOff>
    </xdr:from>
    <xdr:to>
      <xdr:col>22</xdr:col>
      <xdr:colOff>203200</xdr:colOff>
      <xdr:row>64</xdr:row>
      <xdr:rowOff>146614</xdr:rowOff>
    </xdr:to>
    <xdr:cxnSp macro="">
      <xdr:nvCxnSpPr>
        <xdr:cNvPr id="321" name="直線コネクタ 320"/>
        <xdr:cNvCxnSpPr/>
      </xdr:nvCxnSpPr>
      <xdr:spPr>
        <a:xfrm flipV="1">
          <a:off x="14401800" y="11089922"/>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86289</xdr:rowOff>
    </xdr:from>
    <xdr:to>
      <xdr:col>21</xdr:col>
      <xdr:colOff>0</xdr:colOff>
      <xdr:row>64</xdr:row>
      <xdr:rowOff>146614</xdr:rowOff>
    </xdr:to>
    <xdr:cxnSp macro="">
      <xdr:nvCxnSpPr>
        <xdr:cNvPr id="324" name="直線コネクタ 323"/>
        <xdr:cNvCxnSpPr/>
      </xdr:nvCxnSpPr>
      <xdr:spPr>
        <a:xfrm>
          <a:off x="13512800" y="1105908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28" name="テキスト ボックス 327"/>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69004</xdr:rowOff>
    </xdr:from>
    <xdr:to>
      <xdr:col>24</xdr:col>
      <xdr:colOff>609600</xdr:colOff>
      <xdr:row>64</xdr:row>
      <xdr:rowOff>170604</xdr:rowOff>
    </xdr:to>
    <xdr:sp macro="" textlink="">
      <xdr:nvSpPr>
        <xdr:cNvPr id="334" name="円/楕円 333"/>
        <xdr:cNvSpPr/>
      </xdr:nvSpPr>
      <xdr:spPr>
        <a:xfrm>
          <a:off x="16967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41081</xdr:rowOff>
    </xdr:from>
    <xdr:ext cx="762000" cy="259045"/>
    <xdr:sp macro="" textlink="">
      <xdr:nvSpPr>
        <xdr:cNvPr id="335" name="定員管理の状況該当値テキスト"/>
        <xdr:cNvSpPr txBox="1"/>
      </xdr:nvSpPr>
      <xdr:spPr>
        <a:xfrm>
          <a:off x="17106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83749</xdr:rowOff>
    </xdr:from>
    <xdr:to>
      <xdr:col>23</xdr:col>
      <xdr:colOff>457200</xdr:colOff>
      <xdr:row>65</xdr:row>
      <xdr:rowOff>13899</xdr:rowOff>
    </xdr:to>
    <xdr:sp macro="" textlink="">
      <xdr:nvSpPr>
        <xdr:cNvPr id="336" name="円/楕円 335"/>
        <xdr:cNvSpPr/>
      </xdr:nvSpPr>
      <xdr:spPr>
        <a:xfrm>
          <a:off x="16129000" y="110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170126</xdr:rowOff>
    </xdr:from>
    <xdr:ext cx="736600" cy="259045"/>
    <xdr:sp macro="" textlink="">
      <xdr:nvSpPr>
        <xdr:cNvPr id="337" name="テキスト ボックス 336"/>
        <xdr:cNvSpPr txBox="1"/>
      </xdr:nvSpPr>
      <xdr:spPr>
        <a:xfrm>
          <a:off x="15798800" y="1114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66322</xdr:rowOff>
    </xdr:from>
    <xdr:to>
      <xdr:col>22</xdr:col>
      <xdr:colOff>254000</xdr:colOff>
      <xdr:row>64</xdr:row>
      <xdr:rowOff>167922</xdr:rowOff>
    </xdr:to>
    <xdr:sp macro="" textlink="">
      <xdr:nvSpPr>
        <xdr:cNvPr id="338" name="円/楕円 337"/>
        <xdr:cNvSpPr/>
      </xdr:nvSpPr>
      <xdr:spPr>
        <a:xfrm>
          <a:off x="15240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152699</xdr:rowOff>
    </xdr:from>
    <xdr:ext cx="762000" cy="259045"/>
    <xdr:sp macro="" textlink="">
      <xdr:nvSpPr>
        <xdr:cNvPr id="339" name="テキスト ボックス 338"/>
        <xdr:cNvSpPr txBox="1"/>
      </xdr:nvSpPr>
      <xdr:spPr>
        <a:xfrm>
          <a:off x="14909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95814</xdr:rowOff>
    </xdr:from>
    <xdr:to>
      <xdr:col>21</xdr:col>
      <xdr:colOff>50800</xdr:colOff>
      <xdr:row>65</xdr:row>
      <xdr:rowOff>25964</xdr:rowOff>
    </xdr:to>
    <xdr:sp macro="" textlink="">
      <xdr:nvSpPr>
        <xdr:cNvPr id="340" name="円/楕円 339"/>
        <xdr:cNvSpPr/>
      </xdr:nvSpPr>
      <xdr:spPr>
        <a:xfrm>
          <a:off x="14351000" y="110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10741</xdr:rowOff>
    </xdr:from>
    <xdr:ext cx="762000" cy="259045"/>
    <xdr:sp macro="" textlink="">
      <xdr:nvSpPr>
        <xdr:cNvPr id="341" name="テキスト ボックス 340"/>
        <xdr:cNvSpPr txBox="1"/>
      </xdr:nvSpPr>
      <xdr:spPr>
        <a:xfrm>
          <a:off x="14020800" y="111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35489</xdr:rowOff>
    </xdr:from>
    <xdr:to>
      <xdr:col>19</xdr:col>
      <xdr:colOff>533400</xdr:colOff>
      <xdr:row>64</xdr:row>
      <xdr:rowOff>137089</xdr:rowOff>
    </xdr:to>
    <xdr:sp macro="" textlink="">
      <xdr:nvSpPr>
        <xdr:cNvPr id="342" name="円/楕円 341"/>
        <xdr:cNvSpPr/>
      </xdr:nvSpPr>
      <xdr:spPr>
        <a:xfrm>
          <a:off x="13462000" y="110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121866</xdr:rowOff>
    </xdr:from>
    <xdr:ext cx="762000" cy="259045"/>
    <xdr:sp macro="" textlink="">
      <xdr:nvSpPr>
        <xdr:cNvPr id="343" name="テキスト ボックス 342"/>
        <xdr:cNvSpPr txBox="1"/>
      </xdr:nvSpPr>
      <xdr:spPr>
        <a:xfrm>
          <a:off x="13131800" y="1109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実質公債費率については、平成</a:t>
          </a:r>
          <a:r>
            <a:rPr kumimoji="1" lang="en-US" altLang="ja-JP" sz="1300">
              <a:latin typeface="ＭＳ Ｐゴシック"/>
            </a:rPr>
            <a:t>22</a:t>
          </a:r>
          <a:r>
            <a:rPr kumimoji="1" lang="ja-JP" altLang="en-US" sz="1300">
              <a:latin typeface="ＭＳ Ｐゴシック"/>
            </a:rPr>
            <a:t>年度から連続して改善されている。また、類似団体平均と比較しても良好な状態であるが、元利償還金は増加しており、平成</a:t>
          </a:r>
          <a:r>
            <a:rPr kumimoji="1" lang="en-US" altLang="ja-JP" sz="1300">
              <a:latin typeface="ＭＳ Ｐゴシック"/>
            </a:rPr>
            <a:t>26</a:t>
          </a:r>
          <a:r>
            <a:rPr kumimoji="1" lang="ja-JP" altLang="en-US" sz="1300">
              <a:latin typeface="ＭＳ Ｐゴシック"/>
            </a:rPr>
            <a:t>年度単体では増加している。</a:t>
          </a:r>
          <a:endParaRPr kumimoji="1" lang="en-US" altLang="ja-JP" sz="1300">
            <a:latin typeface="ＭＳ Ｐゴシック"/>
          </a:endParaRPr>
        </a:p>
        <a:p>
          <a:r>
            <a:rPr kumimoji="1" lang="ja-JP" altLang="en-US" sz="1300">
              <a:latin typeface="ＭＳ Ｐゴシック"/>
            </a:rPr>
            <a:t>　今後は過疎対策事業やその他大規模事業の実施に伴い、公債費が増加していく事が予想される</a:t>
          </a:r>
          <a:r>
            <a:rPr kumimoji="1" lang="ja-JP" altLang="en-US" sz="1300">
              <a:solidFill>
                <a:schemeClr val="tx1"/>
              </a:solidFill>
              <a:latin typeface="ＭＳ Ｐゴシック"/>
            </a:rPr>
            <a:t>ため、数値の悪化が見込まれる。経常経費の削減に努めると共に新規事業の実施についても厳しく精査・絞り込みを行い、それぞれの事業に優先順位を付け分散化に努める。</a:t>
          </a:r>
          <a:endParaRPr kumimoji="1" lang="en-US" altLang="ja-JP" sz="1300">
            <a:solidFill>
              <a:schemeClr val="tx1"/>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3387</xdr:rowOff>
    </xdr:from>
    <xdr:to>
      <xdr:col>24</xdr:col>
      <xdr:colOff>558800</xdr:colOff>
      <xdr:row>38</xdr:row>
      <xdr:rowOff>27517</xdr:rowOff>
    </xdr:to>
    <xdr:cxnSp macro="">
      <xdr:nvCxnSpPr>
        <xdr:cNvPr id="377" name="直線コネクタ 376"/>
        <xdr:cNvCxnSpPr/>
      </xdr:nvCxnSpPr>
      <xdr:spPr>
        <a:xfrm flipV="1">
          <a:off x="16179800" y="65184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27517</xdr:rowOff>
    </xdr:from>
    <xdr:to>
      <xdr:col>23</xdr:col>
      <xdr:colOff>406400</xdr:colOff>
      <xdr:row>38</xdr:row>
      <xdr:rowOff>107950</xdr:rowOff>
    </xdr:to>
    <xdr:cxnSp macro="">
      <xdr:nvCxnSpPr>
        <xdr:cNvPr id="380" name="直線コネクタ 379"/>
        <xdr:cNvCxnSpPr/>
      </xdr:nvCxnSpPr>
      <xdr:spPr>
        <a:xfrm flipV="1">
          <a:off x="15290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39</xdr:row>
      <xdr:rowOff>65194</xdr:rowOff>
    </xdr:to>
    <xdr:cxnSp macro="">
      <xdr:nvCxnSpPr>
        <xdr:cNvPr id="383" name="直線コネクタ 382"/>
        <xdr:cNvCxnSpPr/>
      </xdr:nvCxnSpPr>
      <xdr:spPr>
        <a:xfrm flipV="1">
          <a:off x="14401800" y="662305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65194</xdr:rowOff>
    </xdr:from>
    <xdr:to>
      <xdr:col>21</xdr:col>
      <xdr:colOff>0</xdr:colOff>
      <xdr:row>40</xdr:row>
      <xdr:rowOff>6350</xdr:rowOff>
    </xdr:to>
    <xdr:cxnSp macro="">
      <xdr:nvCxnSpPr>
        <xdr:cNvPr id="386" name="直線コネクタ 385"/>
        <xdr:cNvCxnSpPr/>
      </xdr:nvCxnSpPr>
      <xdr:spPr>
        <a:xfrm flipV="1">
          <a:off x="13512800" y="67517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0" name="テキスト ボックス 38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124037</xdr:rowOff>
    </xdr:from>
    <xdr:to>
      <xdr:col>24</xdr:col>
      <xdr:colOff>609600</xdr:colOff>
      <xdr:row>38</xdr:row>
      <xdr:rowOff>54187</xdr:rowOff>
    </xdr:to>
    <xdr:sp macro="" textlink="">
      <xdr:nvSpPr>
        <xdr:cNvPr id="396" name="円/楕円 395"/>
        <xdr:cNvSpPr/>
      </xdr:nvSpPr>
      <xdr:spPr>
        <a:xfrm>
          <a:off x="169672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140564</xdr:rowOff>
    </xdr:from>
    <xdr:ext cx="762000" cy="259045"/>
    <xdr:sp macro="" textlink="">
      <xdr:nvSpPr>
        <xdr:cNvPr id="397" name="公債費負担の状況該当値テキスト"/>
        <xdr:cNvSpPr txBox="1"/>
      </xdr:nvSpPr>
      <xdr:spPr>
        <a:xfrm>
          <a:off x="17106900" y="631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148167</xdr:rowOff>
    </xdr:from>
    <xdr:to>
      <xdr:col>23</xdr:col>
      <xdr:colOff>457200</xdr:colOff>
      <xdr:row>38</xdr:row>
      <xdr:rowOff>78316</xdr:rowOff>
    </xdr:to>
    <xdr:sp macro="" textlink="">
      <xdr:nvSpPr>
        <xdr:cNvPr id="398" name="円/楕円 397"/>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88494</xdr:rowOff>
    </xdr:from>
    <xdr:ext cx="736600" cy="259045"/>
    <xdr:sp macro="" textlink="">
      <xdr:nvSpPr>
        <xdr:cNvPr id="399" name="テキスト ボックス 398"/>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0" name="円/楕円 399"/>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401" name="テキスト ボックス 400"/>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14394</xdr:rowOff>
    </xdr:from>
    <xdr:to>
      <xdr:col>21</xdr:col>
      <xdr:colOff>50800</xdr:colOff>
      <xdr:row>39</xdr:row>
      <xdr:rowOff>115994</xdr:rowOff>
    </xdr:to>
    <xdr:sp macro="" textlink="">
      <xdr:nvSpPr>
        <xdr:cNvPr id="402" name="円/楕円 401"/>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126171</xdr:rowOff>
    </xdr:from>
    <xdr:ext cx="762000" cy="259045"/>
    <xdr:sp macro="" textlink="">
      <xdr:nvSpPr>
        <xdr:cNvPr id="403" name="テキスト ボックス 402"/>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4" name="円/楕円 403"/>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5" name="テキスト ボックス 404"/>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将来負担比率については、地方債現在高の増加、充当可能基金の減少があったが、基準財政需要額算入見込額の増加により平成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5.1</a:t>
          </a:r>
          <a:r>
            <a:rPr kumimoji="1" lang="ja-JP" altLang="en-US" sz="1300">
              <a:latin typeface="ＭＳ Ｐゴシック"/>
            </a:rPr>
            <a:t>％改善し、類似団体平均よりも</a:t>
          </a:r>
          <a:r>
            <a:rPr kumimoji="1" lang="en-US" altLang="ja-JP" sz="1300">
              <a:latin typeface="ＭＳ Ｐゴシック"/>
            </a:rPr>
            <a:t>2</a:t>
          </a:r>
          <a:r>
            <a:rPr kumimoji="1" lang="ja-JP" altLang="en-US" sz="1300">
              <a:latin typeface="ＭＳ Ｐゴシック"/>
            </a:rPr>
            <a:t>％良好となっている。　</a:t>
          </a:r>
          <a:endParaRPr kumimoji="1" lang="en-US" altLang="ja-JP" sz="1300">
            <a:latin typeface="ＭＳ Ｐゴシック"/>
          </a:endParaRPr>
        </a:p>
        <a:p>
          <a:r>
            <a:rPr kumimoji="1" lang="ja-JP" altLang="en-US" sz="1300">
              <a:latin typeface="ＭＳ Ｐゴシック"/>
            </a:rPr>
            <a:t>　ただし、今後は過疎対策事業やその他大規模事業の実施に伴い、地方債残高の</a:t>
          </a:r>
          <a:r>
            <a:rPr kumimoji="1" lang="ja-JP" altLang="en-US" sz="1300">
              <a:solidFill>
                <a:schemeClr val="tx1"/>
              </a:solidFill>
              <a:latin typeface="ＭＳ Ｐゴシック"/>
            </a:rPr>
            <a:t>増加が見込まれるため、経常経費の削減に努めると共に新規事業の実施等についても厳しく精査・絞り込みを行い、それぞれの事業に優先順位を付け分散化に努める</a:t>
          </a:r>
          <a:r>
            <a:rPr kumimoji="1" lang="ja-JP" altLang="en-US" sz="1300">
              <a:latin typeface="ＭＳ Ｐゴシック"/>
            </a:rPr>
            <a:t>。</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104724</xdr:rowOff>
    </xdr:from>
    <xdr:to>
      <xdr:col>24</xdr:col>
      <xdr:colOff>558800</xdr:colOff>
      <xdr:row>15</xdr:row>
      <xdr:rowOff>129337</xdr:rowOff>
    </xdr:to>
    <xdr:cxnSp macro="">
      <xdr:nvCxnSpPr>
        <xdr:cNvPr id="437" name="直線コネクタ 436"/>
        <xdr:cNvCxnSpPr/>
      </xdr:nvCxnSpPr>
      <xdr:spPr>
        <a:xfrm flipV="1">
          <a:off x="16179800" y="2676474"/>
          <a:ext cx="8382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8"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161315</xdr:rowOff>
    </xdr:from>
    <xdr:to>
      <xdr:col>23</xdr:col>
      <xdr:colOff>406400</xdr:colOff>
      <xdr:row>15</xdr:row>
      <xdr:rowOff>129337</xdr:rowOff>
    </xdr:to>
    <xdr:cxnSp macro="">
      <xdr:nvCxnSpPr>
        <xdr:cNvPr id="440" name="直線コネクタ 439"/>
        <xdr:cNvCxnSpPr/>
      </xdr:nvCxnSpPr>
      <xdr:spPr>
        <a:xfrm>
          <a:off x="15290800" y="2561615"/>
          <a:ext cx="889000" cy="1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42" name="テキスト ボックス 441"/>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161315</xdr:rowOff>
    </xdr:from>
    <xdr:to>
      <xdr:col>22</xdr:col>
      <xdr:colOff>203200</xdr:colOff>
      <xdr:row>15</xdr:row>
      <xdr:rowOff>43434</xdr:rowOff>
    </xdr:to>
    <xdr:cxnSp macro="">
      <xdr:nvCxnSpPr>
        <xdr:cNvPr id="443" name="直線コネクタ 442"/>
        <xdr:cNvCxnSpPr/>
      </xdr:nvCxnSpPr>
      <xdr:spPr>
        <a:xfrm flipV="1">
          <a:off x="14401800" y="2561615"/>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45" name="テキスト ボックス 444"/>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34747</xdr:rowOff>
    </xdr:from>
    <xdr:to>
      <xdr:col>21</xdr:col>
      <xdr:colOff>0</xdr:colOff>
      <xdr:row>15</xdr:row>
      <xdr:rowOff>43434</xdr:rowOff>
    </xdr:to>
    <xdr:cxnSp macro="">
      <xdr:nvCxnSpPr>
        <xdr:cNvPr id="446" name="直線コネクタ 445"/>
        <xdr:cNvCxnSpPr/>
      </xdr:nvCxnSpPr>
      <xdr:spPr>
        <a:xfrm>
          <a:off x="13512800" y="260649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8" name="テキスト ボックス 447"/>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50" name="テキスト ボックス 449"/>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53924</xdr:rowOff>
    </xdr:from>
    <xdr:to>
      <xdr:col>24</xdr:col>
      <xdr:colOff>609600</xdr:colOff>
      <xdr:row>15</xdr:row>
      <xdr:rowOff>155524</xdr:rowOff>
    </xdr:to>
    <xdr:sp macro="" textlink="">
      <xdr:nvSpPr>
        <xdr:cNvPr id="456" name="円/楕円 455"/>
        <xdr:cNvSpPr/>
      </xdr:nvSpPr>
      <xdr:spPr>
        <a:xfrm>
          <a:off x="16967200" y="262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70451</xdr:rowOff>
    </xdr:from>
    <xdr:ext cx="762000" cy="259045"/>
    <xdr:sp macro="" textlink="">
      <xdr:nvSpPr>
        <xdr:cNvPr id="457" name="将来負担の状況該当値テキスト"/>
        <xdr:cNvSpPr txBox="1"/>
      </xdr:nvSpPr>
      <xdr:spPr>
        <a:xfrm>
          <a:off x="17106900" y="247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78537</xdr:rowOff>
    </xdr:from>
    <xdr:to>
      <xdr:col>23</xdr:col>
      <xdr:colOff>457200</xdr:colOff>
      <xdr:row>16</xdr:row>
      <xdr:rowOff>8687</xdr:rowOff>
    </xdr:to>
    <xdr:sp macro="" textlink="">
      <xdr:nvSpPr>
        <xdr:cNvPr id="458" name="円/楕円 457"/>
        <xdr:cNvSpPr/>
      </xdr:nvSpPr>
      <xdr:spPr>
        <a:xfrm>
          <a:off x="161290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18864</xdr:rowOff>
    </xdr:from>
    <xdr:ext cx="736600" cy="259045"/>
    <xdr:sp macro="" textlink="">
      <xdr:nvSpPr>
        <xdr:cNvPr id="459" name="テキスト ボックス 458"/>
        <xdr:cNvSpPr txBox="1"/>
      </xdr:nvSpPr>
      <xdr:spPr>
        <a:xfrm>
          <a:off x="15798800" y="24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110515</xdr:rowOff>
    </xdr:from>
    <xdr:to>
      <xdr:col>22</xdr:col>
      <xdr:colOff>254000</xdr:colOff>
      <xdr:row>15</xdr:row>
      <xdr:rowOff>40665</xdr:rowOff>
    </xdr:to>
    <xdr:sp macro="" textlink="">
      <xdr:nvSpPr>
        <xdr:cNvPr id="460" name="円/楕円 459"/>
        <xdr:cNvSpPr/>
      </xdr:nvSpPr>
      <xdr:spPr>
        <a:xfrm>
          <a:off x="15240000" y="25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50842</xdr:rowOff>
    </xdr:from>
    <xdr:ext cx="762000" cy="259045"/>
    <xdr:sp macro="" textlink="">
      <xdr:nvSpPr>
        <xdr:cNvPr id="461" name="テキスト ボックス 460"/>
        <xdr:cNvSpPr txBox="1"/>
      </xdr:nvSpPr>
      <xdr:spPr>
        <a:xfrm>
          <a:off x="14909800" y="22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164084</xdr:rowOff>
    </xdr:from>
    <xdr:to>
      <xdr:col>21</xdr:col>
      <xdr:colOff>50800</xdr:colOff>
      <xdr:row>15</xdr:row>
      <xdr:rowOff>94234</xdr:rowOff>
    </xdr:to>
    <xdr:sp macro="" textlink="">
      <xdr:nvSpPr>
        <xdr:cNvPr id="462" name="円/楕円 461"/>
        <xdr:cNvSpPr/>
      </xdr:nvSpPr>
      <xdr:spPr>
        <a:xfrm>
          <a:off x="14351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104411</xdr:rowOff>
    </xdr:from>
    <xdr:ext cx="762000" cy="259045"/>
    <xdr:sp macro="" textlink="">
      <xdr:nvSpPr>
        <xdr:cNvPr id="463" name="テキスト ボックス 462"/>
        <xdr:cNvSpPr txBox="1"/>
      </xdr:nvSpPr>
      <xdr:spPr>
        <a:xfrm>
          <a:off x="14020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155397</xdr:rowOff>
    </xdr:from>
    <xdr:to>
      <xdr:col>19</xdr:col>
      <xdr:colOff>533400</xdr:colOff>
      <xdr:row>15</xdr:row>
      <xdr:rowOff>85547</xdr:rowOff>
    </xdr:to>
    <xdr:sp macro="" textlink="">
      <xdr:nvSpPr>
        <xdr:cNvPr id="464" name="円/楕円 463"/>
        <xdr:cNvSpPr/>
      </xdr:nvSpPr>
      <xdr:spPr>
        <a:xfrm>
          <a:off x="13462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95724</xdr:rowOff>
    </xdr:from>
    <xdr:ext cx="762000" cy="259045"/>
    <xdr:sp macro="" textlink="">
      <xdr:nvSpPr>
        <xdr:cNvPr id="465" name="テキスト ボックス 464"/>
        <xdr:cNvSpPr txBox="1"/>
      </xdr:nvSpPr>
      <xdr:spPr>
        <a:xfrm>
          <a:off x="13131800" y="23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16,573
16,448
183.31
8,726,671
8,330,295
213,990
4,680,870
9,159,520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46.7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0.6</a:t>
          </a:r>
          <a:r>
            <a:rPr kumimoji="1" lang="ja-JP" altLang="en-US" sz="1300">
              <a:latin typeface="ＭＳ Ｐゴシック"/>
            </a:rPr>
            <a:t>％改善している。しかし、本町の行政区域が広範囲であることやそれに伴う施設が多いことにより、平成</a:t>
          </a:r>
          <a:r>
            <a:rPr kumimoji="1" lang="en-US" altLang="ja-JP" sz="1300">
              <a:latin typeface="ＭＳ Ｐゴシック"/>
            </a:rPr>
            <a:t>26</a:t>
          </a:r>
          <a:r>
            <a:rPr kumimoji="1" lang="ja-JP" altLang="en-US" sz="1300">
              <a:latin typeface="ＭＳ Ｐゴシック"/>
            </a:rPr>
            <a:t>年度は類似団体平均と比較して経常収支比率に占める割合が</a:t>
          </a:r>
          <a:r>
            <a:rPr kumimoji="1" lang="en-US" altLang="ja-JP" sz="1300">
              <a:latin typeface="ＭＳ Ｐゴシック"/>
            </a:rPr>
            <a:t>2.6</a:t>
          </a:r>
          <a:r>
            <a:rPr kumimoji="1" lang="ja-JP" altLang="en-US" sz="1300">
              <a:latin typeface="ＭＳ Ｐゴシック"/>
            </a:rPr>
            <a:t>％高くなっている。</a:t>
          </a:r>
          <a:endParaRPr kumimoji="1" lang="en-US" altLang="ja-JP" sz="1300">
            <a:latin typeface="ＭＳ Ｐゴシック"/>
          </a:endParaRPr>
        </a:p>
        <a:p>
          <a:r>
            <a:rPr kumimoji="1" lang="ja-JP" altLang="en-US" sz="1300">
              <a:latin typeface="ＭＳ Ｐゴシック"/>
            </a:rPr>
            <a:t>　人事院勧告による職員給与の改定があったため、平成</a:t>
          </a:r>
          <a:r>
            <a:rPr kumimoji="1" lang="en-US" altLang="ja-JP" sz="1300">
              <a:latin typeface="ＭＳ Ｐゴシック"/>
            </a:rPr>
            <a:t>25</a:t>
          </a:r>
          <a:r>
            <a:rPr kumimoji="1" lang="ja-JP" altLang="en-US" sz="1300">
              <a:latin typeface="ＭＳ Ｐゴシック"/>
            </a:rPr>
            <a:t>年度と比べ人件費自体は増加したが、人口</a:t>
          </a:r>
          <a:r>
            <a:rPr kumimoji="1" lang="en-US" altLang="ja-JP" sz="1300">
              <a:latin typeface="ＭＳ Ｐゴシック"/>
            </a:rPr>
            <a:t>1,000</a:t>
          </a:r>
          <a:r>
            <a:rPr kumimoji="1" lang="ja-JP" altLang="en-US" sz="1300">
              <a:latin typeface="ＭＳ Ｐゴシック"/>
            </a:rPr>
            <a:t>人当たり職員数は減少しており、今後も引き続き人件費の抑制に努める。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133858</xdr:rowOff>
    </xdr:from>
    <xdr:to>
      <xdr:col>7</xdr:col>
      <xdr:colOff>15875</xdr:colOff>
      <xdr:row>37</xdr:row>
      <xdr:rowOff>161290</xdr:rowOff>
    </xdr:to>
    <xdr:cxnSp macro="">
      <xdr:nvCxnSpPr>
        <xdr:cNvPr id="62" name="直線コネクタ 61"/>
        <xdr:cNvCxnSpPr/>
      </xdr:nvCxnSpPr>
      <xdr:spPr>
        <a:xfrm flipV="1">
          <a:off x="3987800" y="64775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136144</xdr:rowOff>
    </xdr:to>
    <xdr:cxnSp macro="">
      <xdr:nvCxnSpPr>
        <xdr:cNvPr id="65" name="直線コネクタ 64"/>
        <xdr:cNvCxnSpPr/>
      </xdr:nvCxnSpPr>
      <xdr:spPr>
        <a:xfrm flipV="1">
          <a:off x="3098800" y="65049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136144</xdr:rowOff>
    </xdr:to>
    <xdr:cxnSp macro="">
      <xdr:nvCxnSpPr>
        <xdr:cNvPr id="68" name="直線コネクタ 67"/>
        <xdr:cNvCxnSpPr/>
      </xdr:nvCxnSpPr>
      <xdr:spPr>
        <a:xfrm>
          <a:off x="2209800" y="6642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85852</xdr:rowOff>
    </xdr:from>
    <xdr:to>
      <xdr:col>3</xdr:col>
      <xdr:colOff>142875</xdr:colOff>
      <xdr:row>38</xdr:row>
      <xdr:rowOff>127000</xdr:rowOff>
    </xdr:to>
    <xdr:cxnSp macro="">
      <xdr:nvCxnSpPr>
        <xdr:cNvPr id="71" name="直線コネクタ 70"/>
        <xdr:cNvCxnSpPr/>
      </xdr:nvCxnSpPr>
      <xdr:spPr>
        <a:xfrm>
          <a:off x="1320800" y="6600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83058</xdr:rowOff>
    </xdr:from>
    <xdr:to>
      <xdr:col>7</xdr:col>
      <xdr:colOff>66675</xdr:colOff>
      <xdr:row>38</xdr:row>
      <xdr:rowOff>13208</xdr:rowOff>
    </xdr:to>
    <xdr:sp macro="" textlink="">
      <xdr:nvSpPr>
        <xdr:cNvPr id="81" name="円/楕円 80"/>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55135</xdr:rowOff>
    </xdr:from>
    <xdr:ext cx="762000" cy="259045"/>
    <xdr:sp macro="" textlink="">
      <xdr:nvSpPr>
        <xdr:cNvPr id="82"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3" name="円/楕円 82"/>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4" name="テキスト ボックス 83"/>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85344</xdr:rowOff>
    </xdr:from>
    <xdr:to>
      <xdr:col>4</xdr:col>
      <xdr:colOff>396875</xdr:colOff>
      <xdr:row>39</xdr:row>
      <xdr:rowOff>15494</xdr:rowOff>
    </xdr:to>
    <xdr:sp macro="" textlink="">
      <xdr:nvSpPr>
        <xdr:cNvPr id="85" name="円/楕円 84"/>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271</xdr:rowOff>
    </xdr:from>
    <xdr:ext cx="762000" cy="259045"/>
    <xdr:sp macro="" textlink="">
      <xdr:nvSpPr>
        <xdr:cNvPr id="86" name="テキスト ボックス 85"/>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7" name="円/楕円 86"/>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88" name="テキスト ボックス 87"/>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35052</xdr:rowOff>
    </xdr:from>
    <xdr:to>
      <xdr:col>1</xdr:col>
      <xdr:colOff>676275</xdr:colOff>
      <xdr:row>38</xdr:row>
      <xdr:rowOff>136652</xdr:rowOff>
    </xdr:to>
    <xdr:sp macro="" textlink="">
      <xdr:nvSpPr>
        <xdr:cNvPr id="89" name="円/楕円 88"/>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121429</xdr:rowOff>
    </xdr:from>
    <xdr:ext cx="762000" cy="259045"/>
    <xdr:sp macro="" textlink="">
      <xdr:nvSpPr>
        <xdr:cNvPr id="90" name="テキスト ボックス 89"/>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年度と比べて</a:t>
          </a:r>
          <a:r>
            <a:rPr kumimoji="1" lang="en-US" altLang="ja-JP" sz="1300">
              <a:latin typeface="ＭＳ Ｐゴシック"/>
            </a:rPr>
            <a:t>2.8</a:t>
          </a:r>
          <a:r>
            <a:rPr kumimoji="1" lang="ja-JP" altLang="en-US" sz="1300">
              <a:latin typeface="ＭＳ Ｐゴシック"/>
            </a:rPr>
            <a:t>％増加しており、類似団体平均と比べて</a:t>
          </a:r>
          <a:r>
            <a:rPr kumimoji="1" lang="en-US" altLang="ja-JP" sz="1300">
              <a:latin typeface="ＭＳ Ｐゴシック"/>
            </a:rPr>
            <a:t>4.8</a:t>
          </a:r>
          <a:r>
            <a:rPr kumimoji="1" lang="ja-JP" altLang="en-US" sz="1300">
              <a:latin typeface="ＭＳ Ｐゴシック"/>
            </a:rPr>
            <a:t>％上回っている。これは、本町の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行政区域が広範囲であることやそれに伴う施設の多さが要因として挙げられる。また、子ども・子育て支援事業に伴う電子システムの構築等により、委託料が増加していることも要因として挙げられる。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今後は施設の統廃合等により、物件費の抑制に努める。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123734</xdr:rowOff>
    </xdr:from>
    <xdr:to>
      <xdr:col>24</xdr:col>
      <xdr:colOff>31750</xdr:colOff>
      <xdr:row>17</xdr:row>
      <xdr:rowOff>135164</xdr:rowOff>
    </xdr:to>
    <xdr:cxnSp macro="">
      <xdr:nvCxnSpPr>
        <xdr:cNvPr id="125" name="直線コネクタ 124"/>
        <xdr:cNvCxnSpPr/>
      </xdr:nvCxnSpPr>
      <xdr:spPr>
        <a:xfrm>
          <a:off x="15671800" y="286693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123734</xdr:rowOff>
    </xdr:from>
    <xdr:to>
      <xdr:col>22</xdr:col>
      <xdr:colOff>565150</xdr:colOff>
      <xdr:row>16</xdr:row>
      <xdr:rowOff>143329</xdr:rowOff>
    </xdr:to>
    <xdr:cxnSp macro="">
      <xdr:nvCxnSpPr>
        <xdr:cNvPr id="128" name="直線コネクタ 127"/>
        <xdr:cNvCxnSpPr/>
      </xdr:nvCxnSpPr>
      <xdr:spPr>
        <a:xfrm flipV="1">
          <a:off x="14782800" y="28669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56787</xdr:rowOff>
    </xdr:to>
    <xdr:cxnSp macro="">
      <xdr:nvCxnSpPr>
        <xdr:cNvPr id="131" name="直線コネクタ 130"/>
        <xdr:cNvCxnSpPr/>
      </xdr:nvCxnSpPr>
      <xdr:spPr>
        <a:xfrm flipV="1">
          <a:off x="13893800" y="288652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91077</xdr:rowOff>
    </xdr:from>
    <xdr:to>
      <xdr:col>20</xdr:col>
      <xdr:colOff>158750</xdr:colOff>
      <xdr:row>17</xdr:row>
      <xdr:rowOff>56787</xdr:rowOff>
    </xdr:to>
    <xdr:cxnSp macro="">
      <xdr:nvCxnSpPr>
        <xdr:cNvPr id="134" name="直線コネクタ 133"/>
        <xdr:cNvCxnSpPr/>
      </xdr:nvCxnSpPr>
      <xdr:spPr>
        <a:xfrm>
          <a:off x="13004800" y="283427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4" name="円/楕円 143"/>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5"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72934</xdr:rowOff>
    </xdr:from>
    <xdr:to>
      <xdr:col>22</xdr:col>
      <xdr:colOff>615950</xdr:colOff>
      <xdr:row>17</xdr:row>
      <xdr:rowOff>3084</xdr:rowOff>
    </xdr:to>
    <xdr:sp macro="" textlink="">
      <xdr:nvSpPr>
        <xdr:cNvPr id="146" name="円/楕円 145"/>
        <xdr:cNvSpPr/>
      </xdr:nvSpPr>
      <xdr:spPr>
        <a:xfrm>
          <a:off x="15621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159311</xdr:rowOff>
    </xdr:from>
    <xdr:ext cx="736600" cy="259045"/>
    <xdr:sp macro="" textlink="">
      <xdr:nvSpPr>
        <xdr:cNvPr id="147" name="テキスト ボックス 146"/>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48" name="円/楕円 147"/>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49" name="テキスト ボックス 14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5987</xdr:rowOff>
    </xdr:from>
    <xdr:to>
      <xdr:col>20</xdr:col>
      <xdr:colOff>209550</xdr:colOff>
      <xdr:row>17</xdr:row>
      <xdr:rowOff>107587</xdr:rowOff>
    </xdr:to>
    <xdr:sp macro="" textlink="">
      <xdr:nvSpPr>
        <xdr:cNvPr id="150" name="円/楕円 149"/>
        <xdr:cNvSpPr/>
      </xdr:nvSpPr>
      <xdr:spPr>
        <a:xfrm>
          <a:off x="13843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92364</xdr:rowOff>
    </xdr:from>
    <xdr:ext cx="762000" cy="259045"/>
    <xdr:sp macro="" textlink="">
      <xdr:nvSpPr>
        <xdr:cNvPr id="151" name="テキスト ボックス 150"/>
        <xdr:cNvSpPr txBox="1"/>
      </xdr:nvSpPr>
      <xdr:spPr>
        <a:xfrm>
          <a:off x="13512800" y="30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40277</xdr:rowOff>
    </xdr:from>
    <xdr:to>
      <xdr:col>19</xdr:col>
      <xdr:colOff>6350</xdr:colOff>
      <xdr:row>16</xdr:row>
      <xdr:rowOff>141877</xdr:rowOff>
    </xdr:to>
    <xdr:sp macro="" textlink="">
      <xdr:nvSpPr>
        <xdr:cNvPr id="152" name="円/楕円 151"/>
        <xdr:cNvSpPr/>
      </xdr:nvSpPr>
      <xdr:spPr>
        <a:xfrm>
          <a:off x="12954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126654</xdr:rowOff>
    </xdr:from>
    <xdr:ext cx="762000" cy="259045"/>
    <xdr:sp macro="" textlink="">
      <xdr:nvSpPr>
        <xdr:cNvPr id="153" name="テキスト ボックス 152"/>
        <xdr:cNvSpPr txBox="1"/>
      </xdr:nvSpPr>
      <xdr:spPr>
        <a:xfrm>
          <a:off x="12623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類似団体平均と比較して低い水準になっており、直近の</a:t>
          </a:r>
          <a:r>
            <a:rPr kumimoji="1" lang="en-US" altLang="ja-JP" sz="1300">
              <a:latin typeface="ＭＳ Ｐゴシック"/>
            </a:rPr>
            <a:t>5</a:t>
          </a:r>
          <a:r>
            <a:rPr kumimoji="1" lang="ja-JP" altLang="en-US" sz="1300">
              <a:latin typeface="ＭＳ Ｐゴシック"/>
            </a:rPr>
            <a:t>年間においても同程度の水準で推移している。障害福祉サービス費用の増加等により、平成</a:t>
          </a:r>
          <a:r>
            <a:rPr kumimoji="1" lang="en-US" altLang="ja-JP" sz="1300">
              <a:latin typeface="ＭＳ Ｐゴシック"/>
            </a:rPr>
            <a:t>26</a:t>
          </a:r>
          <a:r>
            <a:rPr kumimoji="1" lang="ja-JP" altLang="en-US" sz="1300">
              <a:latin typeface="ＭＳ Ｐゴシック"/>
            </a:rPr>
            <a:t>年度は平成</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0.8</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　今後も社会福祉費が増加することが予想されるが、財政を圧迫することが</a:t>
          </a:r>
          <a:r>
            <a:rPr kumimoji="1" lang="ja-JP" altLang="en-US" sz="1300">
              <a:solidFill>
                <a:schemeClr val="tx1"/>
              </a:solidFill>
              <a:latin typeface="ＭＳ Ｐゴシック"/>
            </a:rPr>
            <a:t>ないよう町単独の扶助費についての必要性や効果等を精査し、水準の維持に努める。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55</xdr:row>
      <xdr:rowOff>20865</xdr:rowOff>
    </xdr:to>
    <xdr:cxnSp macro="">
      <xdr:nvCxnSpPr>
        <xdr:cNvPr id="188" name="直線コネクタ 187"/>
        <xdr:cNvCxnSpPr/>
      </xdr:nvCxnSpPr>
      <xdr:spPr>
        <a:xfrm>
          <a:off x="3987800" y="93199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55</xdr:row>
      <xdr:rowOff>37193</xdr:rowOff>
    </xdr:to>
    <xdr:cxnSp macro="">
      <xdr:nvCxnSpPr>
        <xdr:cNvPr id="191" name="直線コネクタ 190"/>
        <xdr:cNvCxnSpPr/>
      </xdr:nvCxnSpPr>
      <xdr:spPr>
        <a:xfrm flipV="1">
          <a:off x="3098800" y="93199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37193</xdr:rowOff>
    </xdr:to>
    <xdr:cxnSp macro="">
      <xdr:nvCxnSpPr>
        <xdr:cNvPr id="194" name="直線コネクタ 193"/>
        <xdr:cNvCxnSpPr/>
      </xdr:nvCxnSpPr>
      <xdr:spPr>
        <a:xfrm>
          <a:off x="2209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159657</xdr:rowOff>
    </xdr:to>
    <xdr:cxnSp macro="">
      <xdr:nvCxnSpPr>
        <xdr:cNvPr id="197" name="直線コネクタ 196"/>
        <xdr:cNvCxnSpPr/>
      </xdr:nvCxnSpPr>
      <xdr:spPr>
        <a:xfrm>
          <a:off x="1320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7" name="円/楕円 206"/>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8"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9" name="円/楕円 208"/>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0" name="テキスト ボックス 209"/>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1" name="円/楕円 210"/>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2" name="テキスト ボックス 211"/>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3" name="円/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5" name="円/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類似団体平均と比較して低い水準を保っているが、平成</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0.7</a:t>
          </a:r>
          <a:r>
            <a:rPr kumimoji="1" lang="ja-JP" altLang="en-US" sz="1300">
              <a:latin typeface="ＭＳ Ｐゴシック"/>
            </a:rPr>
            <a:t>％増加している。これは、平成</a:t>
          </a:r>
          <a:r>
            <a:rPr kumimoji="1" lang="en-US" altLang="ja-JP" sz="1300">
              <a:latin typeface="ＭＳ Ｐゴシック"/>
            </a:rPr>
            <a:t>26</a:t>
          </a:r>
          <a:r>
            <a:rPr kumimoji="1" lang="ja-JP" altLang="en-US" sz="1300">
              <a:latin typeface="ＭＳ Ｐゴシック"/>
            </a:rPr>
            <a:t>年度において、平成</a:t>
          </a:r>
          <a:r>
            <a:rPr kumimoji="1" lang="en-US" altLang="ja-JP" sz="1300">
              <a:latin typeface="ＭＳ Ｐゴシック"/>
            </a:rPr>
            <a:t>25</a:t>
          </a:r>
          <a:r>
            <a:rPr kumimoji="1" lang="ja-JP" altLang="en-US" sz="1300">
              <a:latin typeface="ＭＳ Ｐゴシック"/>
            </a:rPr>
            <a:t>年度よりも公営事業等への繰出が増加したことが</a:t>
          </a:r>
          <a:r>
            <a:rPr kumimoji="1" lang="en-US" altLang="ja-JP" sz="1300">
              <a:latin typeface="ＭＳ Ｐゴシック"/>
            </a:rPr>
            <a:t>1</a:t>
          </a:r>
          <a:r>
            <a:rPr kumimoji="1" lang="ja-JP" altLang="en-US" sz="1300">
              <a:latin typeface="ＭＳ Ｐゴシック"/>
            </a:rPr>
            <a:t>つの要因として挙げられる。</a:t>
          </a:r>
          <a:endParaRPr kumimoji="1" lang="en-US" altLang="ja-JP" sz="1300">
            <a:latin typeface="ＭＳ Ｐゴシック"/>
          </a:endParaRPr>
        </a:p>
        <a:p>
          <a:r>
            <a:rPr kumimoji="1" lang="ja-JP" altLang="en-US" sz="1300">
              <a:latin typeface="ＭＳ Ｐゴシック"/>
            </a:rPr>
            <a:t>　今後も人口減少等の影響から平成</a:t>
          </a:r>
          <a:r>
            <a:rPr kumimoji="1" lang="en-US" altLang="ja-JP" sz="1300">
              <a:latin typeface="ＭＳ Ｐゴシック"/>
            </a:rPr>
            <a:t>26</a:t>
          </a:r>
          <a:r>
            <a:rPr kumimoji="1" lang="ja-JP" altLang="en-US" sz="1300">
              <a:latin typeface="ＭＳ Ｐゴシック"/>
            </a:rPr>
            <a:t>年度と同様に病院事業会計等の悪化に伴い、赤字補塡的な繰出金の増加が予想されるため、健全な財政運営に努める必要がある。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127000</xdr:rowOff>
    </xdr:to>
    <xdr:cxnSp macro="">
      <xdr:nvCxnSpPr>
        <xdr:cNvPr id="246" name="直線コネクタ 245"/>
        <xdr:cNvCxnSpPr/>
      </xdr:nvCxnSpPr>
      <xdr:spPr>
        <a:xfrm>
          <a:off x="15671800" y="96961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94996</xdr:rowOff>
    </xdr:to>
    <xdr:cxnSp macro="">
      <xdr:nvCxnSpPr>
        <xdr:cNvPr id="249" name="直線コネクタ 248"/>
        <xdr:cNvCxnSpPr/>
      </xdr:nvCxnSpPr>
      <xdr:spPr>
        <a:xfrm>
          <a:off x="14782800" y="9682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81280</xdr:rowOff>
    </xdr:to>
    <xdr:cxnSp macro="">
      <xdr:nvCxnSpPr>
        <xdr:cNvPr id="252" name="直線コネクタ 251"/>
        <xdr:cNvCxnSpPr/>
      </xdr:nvCxnSpPr>
      <xdr:spPr>
        <a:xfrm>
          <a:off x="13893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67564</xdr:rowOff>
    </xdr:from>
    <xdr:to>
      <xdr:col>20</xdr:col>
      <xdr:colOff>158750</xdr:colOff>
      <xdr:row>56</xdr:row>
      <xdr:rowOff>81280</xdr:rowOff>
    </xdr:to>
    <xdr:cxnSp macro="">
      <xdr:nvCxnSpPr>
        <xdr:cNvPr id="255" name="直線コネクタ 254"/>
        <xdr:cNvCxnSpPr/>
      </xdr:nvCxnSpPr>
      <xdr:spPr>
        <a:xfrm>
          <a:off x="13004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5" name="円/楕円 264"/>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6"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7" name="円/楕円 266"/>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8" name="テキスト ボックス 267"/>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69" name="円/楕円 268"/>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0" name="テキスト ボックス 269"/>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1" name="円/楕円 270"/>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2" name="テキスト ボックス 271"/>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xdr:rowOff>
    </xdr:from>
    <xdr:to>
      <xdr:col>19</xdr:col>
      <xdr:colOff>6350</xdr:colOff>
      <xdr:row>56</xdr:row>
      <xdr:rowOff>118364</xdr:rowOff>
    </xdr:to>
    <xdr:sp macro="" textlink="">
      <xdr:nvSpPr>
        <xdr:cNvPr id="273" name="円/楕円 272"/>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128541</xdr:rowOff>
    </xdr:from>
    <xdr:ext cx="762000" cy="259045"/>
    <xdr:sp macro="" textlink="">
      <xdr:nvSpPr>
        <xdr:cNvPr id="274" name="テキスト ボックス 273"/>
        <xdr:cNvSpPr txBox="1"/>
      </xdr:nvSpPr>
      <xdr:spPr>
        <a:xfrm>
          <a:off x="12623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類似団体平均と比較して低い水準となっており、直近</a:t>
          </a:r>
          <a:r>
            <a:rPr kumimoji="1" lang="en-US" altLang="ja-JP" sz="1300">
              <a:latin typeface="ＭＳ Ｐゴシック"/>
            </a:rPr>
            <a:t>3</a:t>
          </a:r>
          <a:r>
            <a:rPr kumimoji="1" lang="ja-JP" altLang="en-US" sz="1300">
              <a:latin typeface="ＭＳ Ｐゴシック"/>
            </a:rPr>
            <a:t>年は</a:t>
          </a:r>
          <a:r>
            <a:rPr kumimoji="1" lang="en-US" altLang="ja-JP" sz="1300">
              <a:latin typeface="ＭＳ Ｐゴシック"/>
            </a:rPr>
            <a:t>10</a:t>
          </a:r>
          <a:r>
            <a:rPr kumimoji="1" lang="ja-JP" altLang="en-US" sz="1300">
              <a:latin typeface="ＭＳ Ｐゴシック"/>
            </a:rPr>
            <a:t>％を下回っている。</a:t>
          </a:r>
          <a:endParaRPr kumimoji="1" lang="en-US" altLang="ja-JP" sz="1300">
            <a:latin typeface="ＭＳ Ｐゴシック"/>
          </a:endParaRPr>
        </a:p>
        <a:p>
          <a:r>
            <a:rPr kumimoji="1" lang="ja-JP" altLang="en-US" sz="1300">
              <a:latin typeface="ＭＳ Ｐゴシック"/>
            </a:rPr>
            <a:t>　今後も各種団体等への補助金を慎重に精査し、補助費等の抑制に努める。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35</xdr:row>
      <xdr:rowOff>170434</xdr:rowOff>
    </xdr:to>
    <xdr:cxnSp macro="">
      <xdr:nvCxnSpPr>
        <xdr:cNvPr id="304" name="直線コネクタ 303"/>
        <xdr:cNvCxnSpPr/>
      </xdr:nvCxnSpPr>
      <xdr:spPr>
        <a:xfrm>
          <a:off x="15671800" y="6166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35</xdr:row>
      <xdr:rowOff>165862</xdr:rowOff>
    </xdr:to>
    <xdr:cxnSp macro="">
      <xdr:nvCxnSpPr>
        <xdr:cNvPr id="307" name="直線コネクタ 306"/>
        <xdr:cNvCxnSpPr/>
      </xdr:nvCxnSpPr>
      <xdr:spPr>
        <a:xfrm>
          <a:off x="14782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49276</xdr:rowOff>
    </xdr:to>
    <xdr:cxnSp macro="">
      <xdr:nvCxnSpPr>
        <xdr:cNvPr id="310" name="直線コネクタ 309"/>
        <xdr:cNvCxnSpPr/>
      </xdr:nvCxnSpPr>
      <xdr:spPr>
        <a:xfrm flipV="1">
          <a:off x="13893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49276</xdr:rowOff>
    </xdr:to>
    <xdr:cxnSp macro="">
      <xdr:nvCxnSpPr>
        <xdr:cNvPr id="313" name="直線コネクタ 312"/>
        <xdr:cNvCxnSpPr/>
      </xdr:nvCxnSpPr>
      <xdr:spPr>
        <a:xfrm>
          <a:off x="13004800" y="61620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3" name="円/楕円 322"/>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4"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5" name="円/楕円 324"/>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6" name="テキスト ボックス 325"/>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27" name="円/楕円 326"/>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28" name="テキスト ボックス 327"/>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9" name="円/楕円 328"/>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30" name="テキスト ボックス 329"/>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1" name="円/楕円 330"/>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2" name="テキスト ボックス 331"/>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類似団体平均と比較しても低い水準となっているが、平成</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0.7</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　今後は過疎対策事業やその他大規模事業の実施に伴い、公債費が増加し、平成</a:t>
          </a:r>
          <a:r>
            <a:rPr kumimoji="1" lang="en-US" altLang="ja-JP" sz="1300">
              <a:latin typeface="ＭＳ Ｐゴシック"/>
            </a:rPr>
            <a:t>36</a:t>
          </a:r>
          <a:r>
            <a:rPr kumimoji="1" lang="ja-JP" altLang="en-US" sz="1300">
              <a:latin typeface="ＭＳ Ｐゴシック"/>
            </a:rPr>
            <a:t>年度前後が公債費のピークとなると見込まれ、厳しい財政運営となることが予想される。</a:t>
          </a:r>
          <a:endParaRPr kumimoji="1" lang="en-US" altLang="ja-JP" sz="1300">
            <a:latin typeface="ＭＳ Ｐゴシック"/>
          </a:endParaRPr>
        </a:p>
        <a:p>
          <a:r>
            <a:rPr kumimoji="1" lang="ja-JP" altLang="en-US" sz="1300">
              <a:latin typeface="ＭＳ Ｐゴシック"/>
            </a:rPr>
            <a:t>　新規事業等の抑制や大型事業の分散化により、公債費の抑制、起債償還の集中化を防ぐよう努める。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14987</xdr:rowOff>
    </xdr:from>
    <xdr:to>
      <xdr:col>7</xdr:col>
      <xdr:colOff>15875</xdr:colOff>
      <xdr:row>77</xdr:row>
      <xdr:rowOff>46989</xdr:rowOff>
    </xdr:to>
    <xdr:cxnSp macro="">
      <xdr:nvCxnSpPr>
        <xdr:cNvPr id="362" name="直線コネクタ 361"/>
        <xdr:cNvCxnSpPr/>
      </xdr:nvCxnSpPr>
      <xdr:spPr>
        <a:xfrm>
          <a:off x="3987800" y="132166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14987</xdr:rowOff>
    </xdr:to>
    <xdr:cxnSp macro="">
      <xdr:nvCxnSpPr>
        <xdr:cNvPr id="365" name="直線コネクタ 364"/>
        <xdr:cNvCxnSpPr/>
      </xdr:nvCxnSpPr>
      <xdr:spPr>
        <a:xfrm>
          <a:off x="3098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24130</xdr:rowOff>
    </xdr:to>
    <xdr:cxnSp macro="">
      <xdr:nvCxnSpPr>
        <xdr:cNvPr id="368" name="直線コネクタ 367"/>
        <xdr:cNvCxnSpPr/>
      </xdr:nvCxnSpPr>
      <xdr:spPr>
        <a:xfrm flipV="1">
          <a:off x="2209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24130</xdr:rowOff>
    </xdr:to>
    <xdr:cxnSp macro="">
      <xdr:nvCxnSpPr>
        <xdr:cNvPr id="371" name="直線コネクタ 370"/>
        <xdr:cNvCxnSpPr/>
      </xdr:nvCxnSpPr>
      <xdr:spPr>
        <a:xfrm>
          <a:off x="1320800" y="13221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1" name="円/楕円 380"/>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2"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83" name="円/楕円 382"/>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84" name="テキスト ボックス 383"/>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5" name="円/楕円 384"/>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6" name="テキスト ボックス 385"/>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7" name="円/楕円 38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8" name="テキスト ボックス 387"/>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89" name="円/楕円 388"/>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0" name="テキスト ボックス 389"/>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年度と比較して</a:t>
          </a:r>
          <a:r>
            <a:rPr kumimoji="1" lang="en-US" altLang="ja-JP" sz="1300">
              <a:latin typeface="ＭＳ Ｐゴシック"/>
            </a:rPr>
            <a:t>3.8</a:t>
          </a:r>
          <a:r>
            <a:rPr kumimoji="1" lang="ja-JP" altLang="en-US" sz="1300">
              <a:latin typeface="ＭＳ Ｐゴシック"/>
            </a:rPr>
            <a:t>％増加し、類似団体平均よりも</a:t>
          </a:r>
          <a:r>
            <a:rPr kumimoji="1" lang="en-US" altLang="ja-JP" sz="1300">
              <a:latin typeface="ＭＳ Ｐゴシック"/>
            </a:rPr>
            <a:t>0.2</a:t>
          </a:r>
          <a:r>
            <a:rPr kumimoji="1" lang="ja-JP" altLang="en-US" sz="1300">
              <a:latin typeface="ＭＳ Ｐゴシック"/>
            </a:rPr>
            <a:t>％低くなっている。これは人件費が改善したものの、それ以外の費用が増加した為である。</a:t>
          </a:r>
          <a:endParaRPr kumimoji="1" lang="en-US" altLang="ja-JP" sz="1300">
            <a:latin typeface="ＭＳ Ｐゴシック"/>
          </a:endParaRPr>
        </a:p>
        <a:p>
          <a:r>
            <a:rPr kumimoji="1" lang="ja-JP" altLang="en-US" sz="1300">
              <a:latin typeface="ＭＳ Ｐゴシック"/>
            </a:rPr>
            <a:t>　</a:t>
          </a:r>
          <a:r>
            <a:rPr kumimoji="1" lang="ja-JP" altLang="en-US" sz="1300">
              <a:solidFill>
                <a:schemeClr val="tx1"/>
              </a:solidFill>
              <a:latin typeface="ＭＳ Ｐゴシック"/>
            </a:rPr>
            <a:t>今後は早期退職者制度の活用による人件費の削減やや施設の統廃合等により物件費を抑制し、水準を改善し、類似団体平均と同程度の水準を目指す。</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134620</xdr:rowOff>
    </xdr:to>
    <xdr:cxnSp macro="">
      <xdr:nvCxnSpPr>
        <xdr:cNvPr id="423" name="直線コネクタ 422"/>
        <xdr:cNvCxnSpPr/>
      </xdr:nvCxnSpPr>
      <xdr:spPr>
        <a:xfrm>
          <a:off x="15671800" y="1319148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134620</xdr:rowOff>
    </xdr:to>
    <xdr:cxnSp macro="">
      <xdr:nvCxnSpPr>
        <xdr:cNvPr id="426" name="直線コネクタ 425"/>
        <xdr:cNvCxnSpPr/>
      </xdr:nvCxnSpPr>
      <xdr:spPr>
        <a:xfrm flipV="1">
          <a:off x="14782800" y="131914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134620</xdr:rowOff>
    </xdr:from>
    <xdr:to>
      <xdr:col>21</xdr:col>
      <xdr:colOff>361950</xdr:colOff>
      <xdr:row>78</xdr:row>
      <xdr:rowOff>50800</xdr:rowOff>
    </xdr:to>
    <xdr:cxnSp macro="">
      <xdr:nvCxnSpPr>
        <xdr:cNvPr id="429" name="直線コネクタ 428"/>
        <xdr:cNvCxnSpPr/>
      </xdr:nvCxnSpPr>
      <xdr:spPr>
        <a:xfrm flipV="1">
          <a:off x="13893800" y="133362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78</xdr:row>
      <xdr:rowOff>50800</xdr:rowOff>
    </xdr:to>
    <xdr:cxnSp macro="">
      <xdr:nvCxnSpPr>
        <xdr:cNvPr id="432" name="直線コネクタ 431"/>
        <xdr:cNvCxnSpPr/>
      </xdr:nvCxnSpPr>
      <xdr:spPr>
        <a:xfrm>
          <a:off x="13004800" y="13233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83820</xdr:rowOff>
    </xdr:from>
    <xdr:to>
      <xdr:col>24</xdr:col>
      <xdr:colOff>82550</xdr:colOff>
      <xdr:row>78</xdr:row>
      <xdr:rowOff>13970</xdr:rowOff>
    </xdr:to>
    <xdr:sp macro="" textlink="">
      <xdr:nvSpPr>
        <xdr:cNvPr id="442" name="円/楕円 441"/>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55897</xdr:rowOff>
    </xdr:from>
    <xdr:ext cx="762000" cy="259045"/>
    <xdr:sp macro="" textlink="">
      <xdr:nvSpPr>
        <xdr:cNvPr id="443" name="公債費以外該当値テキスト"/>
        <xdr:cNvSpPr txBox="1"/>
      </xdr:nvSpPr>
      <xdr:spPr>
        <a:xfrm>
          <a:off x="16598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4" name="円/楕円 443"/>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5" name="テキスト ボックス 444"/>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46" name="円/楕円 445"/>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170197</xdr:rowOff>
    </xdr:from>
    <xdr:ext cx="762000" cy="259045"/>
    <xdr:sp macro="" textlink="">
      <xdr:nvSpPr>
        <xdr:cNvPr id="447" name="テキスト ボックス 446"/>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48" name="円/楕円 447"/>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49" name="テキスト ボックス 448"/>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0" name="円/楕円 449"/>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51" name="テキスト ボックス 450"/>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和歌山県那智勝浦町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125971</xdr:rowOff>
    </xdr:from>
    <xdr:to>
      <xdr:col>4</xdr:col>
      <xdr:colOff>1117600</xdr:colOff>
      <xdr:row>17</xdr:row>
      <xdr:rowOff>22962</xdr:rowOff>
    </xdr:to>
    <xdr:cxnSp macro="">
      <xdr:nvCxnSpPr>
        <xdr:cNvPr id="50" name="直線コネクタ 49"/>
        <xdr:cNvCxnSpPr/>
      </xdr:nvCxnSpPr>
      <xdr:spPr bwMode="auto">
        <a:xfrm flipV="1">
          <a:off x="5003800" y="2916796"/>
          <a:ext cx="647700" cy="68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123457</xdr:rowOff>
    </xdr:from>
    <xdr:to>
      <xdr:col>4</xdr:col>
      <xdr:colOff>469900</xdr:colOff>
      <xdr:row>17</xdr:row>
      <xdr:rowOff>22962</xdr:rowOff>
    </xdr:to>
    <xdr:cxnSp macro="">
      <xdr:nvCxnSpPr>
        <xdr:cNvPr id="53" name="直線コネクタ 52"/>
        <xdr:cNvCxnSpPr/>
      </xdr:nvCxnSpPr>
      <xdr:spPr bwMode="auto">
        <a:xfrm>
          <a:off x="4305300" y="2914282"/>
          <a:ext cx="698500" cy="7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69367</xdr:rowOff>
    </xdr:from>
    <xdr:to>
      <xdr:col>3</xdr:col>
      <xdr:colOff>904875</xdr:colOff>
      <xdr:row>16</xdr:row>
      <xdr:rowOff>123457</xdr:rowOff>
    </xdr:to>
    <xdr:cxnSp macro="">
      <xdr:nvCxnSpPr>
        <xdr:cNvPr id="56" name="直線コネクタ 55"/>
        <xdr:cNvCxnSpPr/>
      </xdr:nvCxnSpPr>
      <xdr:spPr bwMode="auto">
        <a:xfrm>
          <a:off x="3606800" y="2860192"/>
          <a:ext cx="698500" cy="54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69367</xdr:rowOff>
    </xdr:from>
    <xdr:to>
      <xdr:col>3</xdr:col>
      <xdr:colOff>206375</xdr:colOff>
      <xdr:row>16</xdr:row>
      <xdr:rowOff>169685</xdr:rowOff>
    </xdr:to>
    <xdr:cxnSp macro="">
      <xdr:nvCxnSpPr>
        <xdr:cNvPr id="59" name="直線コネクタ 58"/>
        <xdr:cNvCxnSpPr/>
      </xdr:nvCxnSpPr>
      <xdr:spPr bwMode="auto">
        <a:xfrm flipV="1">
          <a:off x="2908300" y="2860192"/>
          <a:ext cx="698500" cy="100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33304</xdr:rowOff>
    </xdr:from>
    <xdr:ext cx="762000" cy="259045"/>
    <xdr:sp macro="" textlink="">
      <xdr:nvSpPr>
        <xdr:cNvPr id="63" name="テキスト ボックス 62"/>
        <xdr:cNvSpPr txBox="1"/>
      </xdr:nvSpPr>
      <xdr:spPr>
        <a:xfrm>
          <a:off x="2527300" y="3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75171</xdr:rowOff>
    </xdr:from>
    <xdr:to>
      <xdr:col>5</xdr:col>
      <xdr:colOff>34925</xdr:colOff>
      <xdr:row>17</xdr:row>
      <xdr:rowOff>5321</xdr:rowOff>
    </xdr:to>
    <xdr:sp macro="" textlink="">
      <xdr:nvSpPr>
        <xdr:cNvPr id="69" name="円/楕円 68"/>
        <xdr:cNvSpPr/>
      </xdr:nvSpPr>
      <xdr:spPr bwMode="auto">
        <a:xfrm>
          <a:off x="5600700" y="2865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91698</xdr:rowOff>
    </xdr:from>
    <xdr:ext cx="762000" cy="259045"/>
    <xdr:sp macro="" textlink="">
      <xdr:nvSpPr>
        <xdr:cNvPr id="70" name="人口1人当たり決算額の推移該当値テキスト130"/>
        <xdr:cNvSpPr txBox="1"/>
      </xdr:nvSpPr>
      <xdr:spPr>
        <a:xfrm>
          <a:off x="5740400" y="271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110,331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143612</xdr:rowOff>
    </xdr:from>
    <xdr:to>
      <xdr:col>4</xdr:col>
      <xdr:colOff>520700</xdr:colOff>
      <xdr:row>17</xdr:row>
      <xdr:rowOff>73762</xdr:rowOff>
    </xdr:to>
    <xdr:sp macro="" textlink="">
      <xdr:nvSpPr>
        <xdr:cNvPr id="71" name="円/楕円 70"/>
        <xdr:cNvSpPr/>
      </xdr:nvSpPr>
      <xdr:spPr bwMode="auto">
        <a:xfrm>
          <a:off x="4953000" y="293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83939</xdr:rowOff>
    </xdr:from>
    <xdr:ext cx="736600" cy="259045"/>
    <xdr:sp macro="" textlink="">
      <xdr:nvSpPr>
        <xdr:cNvPr id="72" name="テキスト ボックス 71"/>
        <xdr:cNvSpPr txBox="1"/>
      </xdr:nvSpPr>
      <xdr:spPr>
        <a:xfrm>
          <a:off x="4622800" y="270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104,942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72657</xdr:rowOff>
    </xdr:from>
    <xdr:to>
      <xdr:col>3</xdr:col>
      <xdr:colOff>955675</xdr:colOff>
      <xdr:row>17</xdr:row>
      <xdr:rowOff>2807</xdr:rowOff>
    </xdr:to>
    <xdr:sp macro="" textlink="">
      <xdr:nvSpPr>
        <xdr:cNvPr id="73" name="円/楕円 72"/>
        <xdr:cNvSpPr/>
      </xdr:nvSpPr>
      <xdr:spPr bwMode="auto">
        <a:xfrm>
          <a:off x="4254500" y="286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12984</xdr:rowOff>
    </xdr:from>
    <xdr:ext cx="762000" cy="259045"/>
    <xdr:sp macro="" textlink="">
      <xdr:nvSpPr>
        <xdr:cNvPr id="74" name="テキスト ボックス 73"/>
        <xdr:cNvSpPr txBox="1"/>
      </xdr:nvSpPr>
      <xdr:spPr>
        <a:xfrm>
          <a:off x="3924300" y="263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18567</xdr:rowOff>
    </xdr:from>
    <xdr:to>
      <xdr:col>3</xdr:col>
      <xdr:colOff>257175</xdr:colOff>
      <xdr:row>16</xdr:row>
      <xdr:rowOff>120167</xdr:rowOff>
    </xdr:to>
    <xdr:sp macro="" textlink="">
      <xdr:nvSpPr>
        <xdr:cNvPr id="75" name="円/楕円 74"/>
        <xdr:cNvSpPr/>
      </xdr:nvSpPr>
      <xdr:spPr bwMode="auto">
        <a:xfrm>
          <a:off x="3556000" y="280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130344</xdr:rowOff>
    </xdr:from>
    <xdr:ext cx="762000" cy="259045"/>
    <xdr:sp macro="" textlink="">
      <xdr:nvSpPr>
        <xdr:cNvPr id="76" name="テキスト ボックス 75"/>
        <xdr:cNvSpPr txBox="1"/>
      </xdr:nvSpPr>
      <xdr:spPr>
        <a:xfrm>
          <a:off x="3225800" y="257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114,788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118885</xdr:rowOff>
    </xdr:from>
    <xdr:to>
      <xdr:col>2</xdr:col>
      <xdr:colOff>692150</xdr:colOff>
      <xdr:row>17</xdr:row>
      <xdr:rowOff>49035</xdr:rowOff>
    </xdr:to>
    <xdr:sp macro="" textlink="">
      <xdr:nvSpPr>
        <xdr:cNvPr id="77" name="円/楕円 76"/>
        <xdr:cNvSpPr/>
      </xdr:nvSpPr>
      <xdr:spPr bwMode="auto">
        <a:xfrm>
          <a:off x="2857500" y="290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59212</xdr:rowOff>
    </xdr:from>
    <xdr:ext cx="762000" cy="259045"/>
    <xdr:sp macro="" textlink="">
      <xdr:nvSpPr>
        <xdr:cNvPr id="78" name="テキスト ボックス 77"/>
        <xdr:cNvSpPr txBox="1"/>
      </xdr:nvSpPr>
      <xdr:spPr>
        <a:xfrm>
          <a:off x="2527300" y="267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103660</xdr:rowOff>
    </xdr:from>
    <xdr:to>
      <xdr:col>4</xdr:col>
      <xdr:colOff>1117600</xdr:colOff>
      <xdr:row>37</xdr:row>
      <xdr:rowOff>111409</xdr:rowOff>
    </xdr:to>
    <xdr:cxnSp macro="">
      <xdr:nvCxnSpPr>
        <xdr:cNvPr id="110" name="直線コネクタ 109"/>
        <xdr:cNvCxnSpPr/>
      </xdr:nvCxnSpPr>
      <xdr:spPr bwMode="auto">
        <a:xfrm flipV="1">
          <a:off x="5003800" y="7228360"/>
          <a:ext cx="6477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111409</xdr:rowOff>
    </xdr:from>
    <xdr:to>
      <xdr:col>4</xdr:col>
      <xdr:colOff>469900</xdr:colOff>
      <xdr:row>37</xdr:row>
      <xdr:rowOff>140830</xdr:rowOff>
    </xdr:to>
    <xdr:cxnSp macro="">
      <xdr:nvCxnSpPr>
        <xdr:cNvPr id="113" name="直線コネクタ 112"/>
        <xdr:cNvCxnSpPr/>
      </xdr:nvCxnSpPr>
      <xdr:spPr bwMode="auto">
        <a:xfrm flipV="1">
          <a:off x="4305300" y="7236109"/>
          <a:ext cx="698500" cy="2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36520</xdr:rowOff>
    </xdr:from>
    <xdr:to>
      <xdr:col>3</xdr:col>
      <xdr:colOff>904875</xdr:colOff>
      <xdr:row>37</xdr:row>
      <xdr:rowOff>140830</xdr:rowOff>
    </xdr:to>
    <xdr:cxnSp macro="">
      <xdr:nvCxnSpPr>
        <xdr:cNvPr id="116" name="直線コネクタ 115"/>
        <xdr:cNvCxnSpPr/>
      </xdr:nvCxnSpPr>
      <xdr:spPr bwMode="auto">
        <a:xfrm>
          <a:off x="3606800" y="7161220"/>
          <a:ext cx="698500" cy="10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114907</xdr:rowOff>
    </xdr:from>
    <xdr:to>
      <xdr:col>3</xdr:col>
      <xdr:colOff>206375</xdr:colOff>
      <xdr:row>37</xdr:row>
      <xdr:rowOff>36520</xdr:rowOff>
    </xdr:to>
    <xdr:cxnSp macro="">
      <xdr:nvCxnSpPr>
        <xdr:cNvPr id="119" name="直線コネクタ 118"/>
        <xdr:cNvCxnSpPr/>
      </xdr:nvCxnSpPr>
      <xdr:spPr bwMode="auto">
        <a:xfrm>
          <a:off x="2908300" y="7068157"/>
          <a:ext cx="698500" cy="9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52860</xdr:rowOff>
    </xdr:from>
    <xdr:to>
      <xdr:col>5</xdr:col>
      <xdr:colOff>34925</xdr:colOff>
      <xdr:row>37</xdr:row>
      <xdr:rowOff>154460</xdr:rowOff>
    </xdr:to>
    <xdr:sp macro="" textlink="">
      <xdr:nvSpPr>
        <xdr:cNvPr id="129" name="円/楕円 128"/>
        <xdr:cNvSpPr/>
      </xdr:nvSpPr>
      <xdr:spPr bwMode="auto">
        <a:xfrm>
          <a:off x="5600700" y="717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24937</xdr:rowOff>
    </xdr:from>
    <xdr:ext cx="762000" cy="259045"/>
    <xdr:sp macro="" textlink="">
      <xdr:nvSpPr>
        <xdr:cNvPr id="130" name="人口1人当たり決算額の推移該当値テキスト445"/>
        <xdr:cNvSpPr txBox="1"/>
      </xdr:nvSpPr>
      <xdr:spPr>
        <a:xfrm>
          <a:off x="5740400" y="71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60609</xdr:rowOff>
    </xdr:from>
    <xdr:to>
      <xdr:col>4</xdr:col>
      <xdr:colOff>520700</xdr:colOff>
      <xdr:row>37</xdr:row>
      <xdr:rowOff>162209</xdr:rowOff>
    </xdr:to>
    <xdr:sp macro="" textlink="">
      <xdr:nvSpPr>
        <xdr:cNvPr id="131" name="円/楕円 130"/>
        <xdr:cNvSpPr/>
      </xdr:nvSpPr>
      <xdr:spPr bwMode="auto">
        <a:xfrm>
          <a:off x="4953000" y="7185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146986</xdr:rowOff>
    </xdr:from>
    <xdr:ext cx="736600" cy="259045"/>
    <xdr:sp macro="" textlink="">
      <xdr:nvSpPr>
        <xdr:cNvPr id="132" name="テキスト ボックス 131"/>
        <xdr:cNvSpPr txBox="1"/>
      </xdr:nvSpPr>
      <xdr:spPr>
        <a:xfrm>
          <a:off x="4622800" y="727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90030</xdr:rowOff>
    </xdr:from>
    <xdr:to>
      <xdr:col>3</xdr:col>
      <xdr:colOff>955675</xdr:colOff>
      <xdr:row>37</xdr:row>
      <xdr:rowOff>191630</xdr:rowOff>
    </xdr:to>
    <xdr:sp macro="" textlink="">
      <xdr:nvSpPr>
        <xdr:cNvPr id="133" name="円/楕円 132"/>
        <xdr:cNvSpPr/>
      </xdr:nvSpPr>
      <xdr:spPr bwMode="auto">
        <a:xfrm>
          <a:off x="4254500" y="7214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176407</xdr:rowOff>
    </xdr:from>
    <xdr:ext cx="762000" cy="259045"/>
    <xdr:sp macro="" textlink="">
      <xdr:nvSpPr>
        <xdr:cNvPr id="134" name="テキスト ボックス 133"/>
        <xdr:cNvSpPr txBox="1"/>
      </xdr:nvSpPr>
      <xdr:spPr>
        <a:xfrm>
          <a:off x="3924300" y="730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157170</xdr:rowOff>
    </xdr:from>
    <xdr:to>
      <xdr:col>3</xdr:col>
      <xdr:colOff>257175</xdr:colOff>
      <xdr:row>37</xdr:row>
      <xdr:rowOff>87320</xdr:rowOff>
    </xdr:to>
    <xdr:sp macro="" textlink="">
      <xdr:nvSpPr>
        <xdr:cNvPr id="135" name="円/楕円 134"/>
        <xdr:cNvSpPr/>
      </xdr:nvSpPr>
      <xdr:spPr bwMode="auto">
        <a:xfrm>
          <a:off x="3556000" y="7110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72097</xdr:rowOff>
    </xdr:from>
    <xdr:ext cx="762000" cy="259045"/>
    <xdr:sp macro="" textlink="">
      <xdr:nvSpPr>
        <xdr:cNvPr id="136" name="テキスト ボックス 135"/>
        <xdr:cNvSpPr txBox="1"/>
      </xdr:nvSpPr>
      <xdr:spPr>
        <a:xfrm>
          <a:off x="3225800" y="719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64107</xdr:rowOff>
    </xdr:from>
    <xdr:to>
      <xdr:col>2</xdr:col>
      <xdr:colOff>692150</xdr:colOff>
      <xdr:row>36</xdr:row>
      <xdr:rowOff>165707</xdr:rowOff>
    </xdr:to>
    <xdr:sp macro="" textlink="">
      <xdr:nvSpPr>
        <xdr:cNvPr id="137" name="円/楕円 136"/>
        <xdr:cNvSpPr/>
      </xdr:nvSpPr>
      <xdr:spPr bwMode="auto">
        <a:xfrm>
          <a:off x="2857500" y="7017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150484</xdr:rowOff>
    </xdr:from>
    <xdr:ext cx="762000" cy="259045"/>
    <xdr:sp macro="" textlink="">
      <xdr:nvSpPr>
        <xdr:cNvPr id="138" name="テキスト ボックス 137"/>
        <xdr:cNvSpPr txBox="1"/>
      </xdr:nvSpPr>
      <xdr:spPr>
        <a:xfrm>
          <a:off x="2527300" y="710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人口減少や地価下落による町税の自然減など自主財源の確保は依然として厳しい状況が続いているが、平成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年度も平成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年度と同様に財政調整基金の積立てを行うことができた。しかし、平成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年度の実質単年度収支額が平成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年度よりも減少したため、平成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年度の実質収支比率は</a:t>
          </a:r>
          <a:r>
            <a:rPr kumimoji="1" lang="en-US" altLang="ja-JP" sz="1300">
              <a:latin typeface="ＭＳ ゴシック" pitchFamily="49" charset="-128"/>
              <a:ea typeface="ＭＳ ゴシック" pitchFamily="49" charset="-128"/>
            </a:rPr>
            <a:t>1.04</a:t>
          </a:r>
          <a:r>
            <a:rPr kumimoji="1" lang="ja-JP" altLang="en-US" sz="1300">
              <a:latin typeface="ＭＳ ゴシック" pitchFamily="49" charset="-128"/>
              <a:ea typeface="ＭＳ ゴシック" pitchFamily="49" charset="-128"/>
            </a:rPr>
            <a:t>％に留まった。</a:t>
          </a:r>
        </a:p>
        <a:p>
          <a:r>
            <a:rPr kumimoji="1" lang="ja-JP" altLang="en-US" sz="1300">
              <a:latin typeface="ＭＳ ゴシック" pitchFamily="49" charset="-128"/>
              <a:ea typeface="ＭＳ ゴシック" pitchFamily="49" charset="-128"/>
            </a:rPr>
            <a:t>　今後は病院事業等の大規模事業が多数予定されているため、歳入の維持や経常経費の削減等により財政状況の黒字を堅持し、公債費の増加を見据えて少しでも多くの基金を積立てる必要がある。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連結実質赤字比率については、平成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以降各会計とも黒字となっており、町全体としても健全な財政状況を維持できている。しかし、一部の特別会計では赤字補てん的な繰入金を恒常的に一般会計から受けているものもあり、一律に健全とは言い難い面もある。</a:t>
          </a:r>
        </a:p>
        <a:p>
          <a:r>
            <a:rPr kumimoji="1" lang="ja-JP" altLang="en-US" sz="1300">
              <a:latin typeface="ＭＳ ゴシック" pitchFamily="49" charset="-128"/>
              <a:ea typeface="ＭＳ ゴシック" pitchFamily="49" charset="-128"/>
            </a:rPr>
            <a:t>　特に水道・病院事業会計では、人口減少等により黒字を出すことが困難になり、国民健康保険・介護保険事業費特別会計では、高齢化により給付費が更に増大することが予想される。</a:t>
          </a:r>
        </a:p>
        <a:p>
          <a:r>
            <a:rPr kumimoji="1" lang="ja-JP" altLang="en-US" sz="1300">
              <a:latin typeface="ＭＳ ゴシック" pitchFamily="49" charset="-128"/>
              <a:ea typeface="ＭＳ ゴシック" pitchFamily="49" charset="-128"/>
            </a:rPr>
            <a:t>　将来における厳しい財政状況を認識し、各特別会計・公営企業会計において、それぞれが健全な財政運営を堅持し、町全体の財政状況を健全にしておく必要がある。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年度以降改善傾向にあるが、平成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年度においては、地方債現在高が増加し、元利償還金も増加している。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今後も過疎対策事業やその他大規模事業が予定されているため、公債費が増加し、実質公債費比率も悪化する見込みである。</a:t>
          </a:r>
          <a:endParaRPr kumimoji="1" lang="en-US" altLang="ja-JP" sz="1400">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新規事業の抑制・分散化や交付税算入率の有利な起債の活用等により、実質公債費比率の悪化を抑制する必要がある。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年度までは改善していたが、平成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年度は地方債現在高の増加が主な原因となり悪化した。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年度においては、地方債現在高の増加、充当可能基金の減少があったが、基準財政需要額算入見込額の増加によって、多少改善している。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今後、本町では過疎対策事業やその他大規模事業の実施により地方債現在高は増加する見込みであるため、交付税</a:t>
          </a:r>
          <a:r>
            <a:rPr kumimoji="1" lang="ja-JP" altLang="en-US" sz="1400">
              <a:solidFill>
                <a:schemeClr val="tx1"/>
              </a:solidFill>
              <a:latin typeface="ＭＳ ゴシック" pitchFamily="49" charset="-128"/>
              <a:ea typeface="ＭＳ ゴシック" pitchFamily="49" charset="-128"/>
            </a:rPr>
            <a:t>算入率の有利な起債</a:t>
          </a:r>
          <a:r>
            <a:rPr kumimoji="1" lang="ja-JP" altLang="en-US" sz="1400">
              <a:latin typeface="ＭＳ ゴシック" pitchFamily="49" charset="-128"/>
              <a:ea typeface="ＭＳ ゴシック" pitchFamily="49" charset="-128"/>
            </a:rPr>
            <a:t>の活用や基金の積立て等により、将来負担比率の悪化を抑制する必要がある。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8726671</v>
      </c>
      <c r="BO4" s="379"/>
      <c r="BP4" s="379"/>
      <c r="BQ4" s="379"/>
      <c r="BR4" s="379"/>
      <c r="BS4" s="379"/>
      <c r="BT4" s="379"/>
      <c r="BU4" s="380"/>
      <c r="BV4" s="378">
        <v>10211852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3.5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8330295</v>
      </c>
      <c r="BO5" s="384"/>
      <c r="BP5" s="384"/>
      <c r="BQ5" s="384"/>
      <c r="BR5" s="384"/>
      <c r="BS5" s="384"/>
      <c r="BT5" s="384"/>
      <c r="BU5" s="385"/>
      <c r="BV5" s="383">
        <v>9937596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86.2</v>
      </c>
      <c r="CU5" s="354"/>
      <c r="CV5" s="354"/>
      <c r="CW5" s="354"/>
      <c r="CX5" s="354"/>
      <c r="CY5" s="354"/>
      <c r="CZ5" s="354"/>
      <c r="DA5" s="355"/>
      <c r="DB5" s="353">
        <v>81.7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396376</v>
      </c>
      <c r="BO6" s="384"/>
      <c r="BP6" s="384"/>
      <c r="BQ6" s="384"/>
      <c r="BR6" s="384"/>
      <c r="BS6" s="384"/>
      <c r="BT6" s="384"/>
      <c r="BU6" s="385"/>
      <c r="BV6" s="383">
        <v>274256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91.8</v>
      </c>
      <c r="CU6" s="530"/>
      <c r="CV6" s="530"/>
      <c r="CW6" s="530"/>
      <c r="CX6" s="530"/>
      <c r="CY6" s="530"/>
      <c r="CZ6" s="530"/>
      <c r="DA6" s="531"/>
      <c r="DB6" s="529">
        <v>87.4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182386</v>
      </c>
      <c r="BO7" s="384"/>
      <c r="BP7" s="384"/>
      <c r="BQ7" s="384"/>
      <c r="BR7" s="384"/>
      <c r="BS7" s="384"/>
      <c r="BT7" s="384"/>
      <c r="BU7" s="385"/>
      <c r="BV7" s="383">
        <v>108654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4680870</v>
      </c>
      <c r="CU7" s="384"/>
      <c r="CV7" s="384"/>
      <c r="CW7" s="384"/>
      <c r="CX7" s="384"/>
      <c r="CY7" s="384"/>
      <c r="CZ7" s="384"/>
      <c r="DA7" s="385"/>
      <c r="DB7" s="383">
        <v>4700580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213990</v>
      </c>
      <c r="BO8" s="384"/>
      <c r="BP8" s="384"/>
      <c r="BQ8" s="384"/>
      <c r="BR8" s="384"/>
      <c r="BS8" s="384"/>
      <c r="BT8" s="384"/>
      <c r="BU8" s="385"/>
      <c r="BV8" s="383">
        <v>165602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17080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48388</v>
      </c>
      <c r="BO9" s="384"/>
      <c r="BP9" s="384"/>
      <c r="BQ9" s="384"/>
      <c r="BR9" s="384"/>
      <c r="BS9" s="384"/>
      <c r="BT9" s="384"/>
      <c r="BU9" s="385"/>
      <c r="BV9" s="383">
        <v>33016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12.5</v>
      </c>
      <c r="CU9" s="354"/>
      <c r="CV9" s="354"/>
      <c r="CW9" s="354"/>
      <c r="CX9" s="354"/>
      <c r="CY9" s="354"/>
      <c r="CZ9" s="354"/>
      <c r="DA9" s="355"/>
      <c r="DB9" s="353">
        <v>11.3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18185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501</v>
      </c>
      <c r="BO10" s="384"/>
      <c r="BP10" s="384"/>
      <c r="BQ10" s="384"/>
      <c r="BR10" s="384"/>
      <c r="BS10" s="384"/>
      <c r="BT10" s="384"/>
      <c r="BU10" s="385"/>
      <c r="BV10" s="383">
        <v>150439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16573</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16448</v>
      </c>
      <c r="S13" s="485"/>
      <c r="T13" s="485"/>
      <c r="U13" s="485"/>
      <c r="V13" s="486"/>
      <c r="W13" s="472" t="s">
        <v>125</v>
      </c>
      <c r="X13" s="396"/>
      <c r="Y13" s="396"/>
      <c r="Z13" s="396"/>
      <c r="AA13" s="396"/>
      <c r="AB13" s="397"/>
      <c r="AC13" s="359">
        <v>458</v>
      </c>
      <c r="AD13" s="360"/>
      <c r="AE13" s="360"/>
      <c r="AF13" s="360"/>
      <c r="AG13" s="361"/>
      <c r="AH13" s="359">
        <v>482</v>
      </c>
      <c r="AI13" s="360"/>
      <c r="AJ13" s="360"/>
      <c r="AK13" s="360"/>
      <c r="AL13" s="362"/>
      <c r="AM13" s="452" t="s">
        <v>126</v>
      </c>
      <c r="AN13" s="357"/>
      <c r="AO13" s="357"/>
      <c r="AP13" s="357"/>
      <c r="AQ13" s="357"/>
      <c r="AR13" s="357"/>
      <c r="AS13" s="357"/>
      <c r="AT13" s="358"/>
      <c r="AU13" s="440" t="s">
        <v>120</v>
      </c>
      <c r="AV13" s="441"/>
      <c r="AW13" s="441"/>
      <c r="AX13" s="441"/>
      <c r="AY13" s="363" t="s">
        <v>127</v>
      </c>
      <c r="AZ13" s="364"/>
      <c r="BA13" s="364"/>
      <c r="BB13" s="364"/>
      <c r="BC13" s="364"/>
      <c r="BD13" s="364"/>
      <c r="BE13" s="364"/>
      <c r="BF13" s="364"/>
      <c r="BG13" s="364"/>
      <c r="BH13" s="364"/>
      <c r="BI13" s="364"/>
      <c r="BJ13" s="364"/>
      <c r="BK13" s="364"/>
      <c r="BL13" s="364"/>
      <c r="BM13" s="365"/>
      <c r="BN13" s="383">
        <v>48889</v>
      </c>
      <c r="BO13" s="384"/>
      <c r="BP13" s="384"/>
      <c r="BQ13" s="384"/>
      <c r="BR13" s="384"/>
      <c r="BS13" s="384"/>
      <c r="BT13" s="384"/>
      <c r="BU13" s="385"/>
      <c r="BV13" s="383">
        <v>183455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4.2</v>
      </c>
      <c r="CU13" s="354"/>
      <c r="CV13" s="354"/>
      <c r="CW13" s="354"/>
      <c r="CX13" s="354"/>
      <c r="CY13" s="354"/>
      <c r="CZ13" s="354"/>
      <c r="DA13" s="355"/>
      <c r="DB13" s="353">
        <v>4.5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16860</v>
      </c>
      <c r="S14" s="485"/>
      <c r="T14" s="485"/>
      <c r="U14" s="485"/>
      <c r="V14" s="486"/>
      <c r="W14" s="487"/>
      <c r="X14" s="399"/>
      <c r="Y14" s="399"/>
      <c r="Z14" s="399"/>
      <c r="AA14" s="399"/>
      <c r="AB14" s="400"/>
      <c r="AC14" s="477">
        <v>6.3</v>
      </c>
      <c r="AD14" s="478"/>
      <c r="AE14" s="478"/>
      <c r="AF14" s="478"/>
      <c r="AG14" s="479"/>
      <c r="AH14" s="477">
        <v>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46.7</v>
      </c>
      <c r="CU14" s="456"/>
      <c r="CV14" s="456"/>
      <c r="CW14" s="456"/>
      <c r="CX14" s="456"/>
      <c r="CY14" s="456"/>
      <c r="CZ14" s="456"/>
      <c r="DA14" s="457"/>
      <c r="DB14" s="488">
        <v>51.8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16736</v>
      </c>
      <c r="S15" s="485"/>
      <c r="T15" s="485"/>
      <c r="U15" s="485"/>
      <c r="V15" s="486"/>
      <c r="W15" s="472" t="s">
        <v>131</v>
      </c>
      <c r="X15" s="396"/>
      <c r="Y15" s="396"/>
      <c r="Z15" s="396"/>
      <c r="AA15" s="396"/>
      <c r="AB15" s="397"/>
      <c r="AC15" s="359">
        <v>983</v>
      </c>
      <c r="AD15" s="360"/>
      <c r="AE15" s="360"/>
      <c r="AF15" s="360"/>
      <c r="AG15" s="361"/>
      <c r="AH15" s="359">
        <v>1178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1351799</v>
      </c>
      <c r="BO15" s="379"/>
      <c r="BP15" s="379"/>
      <c r="BQ15" s="379"/>
      <c r="BR15" s="379"/>
      <c r="BS15" s="379"/>
      <c r="BT15" s="379"/>
      <c r="BU15" s="380"/>
      <c r="BV15" s="378">
        <v>1335100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13.6</v>
      </c>
      <c r="AD16" s="478"/>
      <c r="AE16" s="478"/>
      <c r="AF16" s="478"/>
      <c r="AG16" s="479"/>
      <c r="AH16" s="477">
        <v>14.6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3989368</v>
      </c>
      <c r="BO16" s="384"/>
      <c r="BP16" s="384"/>
      <c r="BQ16" s="384"/>
      <c r="BR16" s="384"/>
      <c r="BS16" s="384"/>
      <c r="BT16" s="384"/>
      <c r="BU16" s="385"/>
      <c r="BV16" s="383">
        <v>4010405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5779</v>
      </c>
      <c r="AD17" s="360"/>
      <c r="AE17" s="360"/>
      <c r="AF17" s="360"/>
      <c r="AG17" s="361"/>
      <c r="AH17" s="359">
        <v>6410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1737995</v>
      </c>
      <c r="BO17" s="384"/>
      <c r="BP17" s="384"/>
      <c r="BQ17" s="384"/>
      <c r="BR17" s="384"/>
      <c r="BS17" s="384"/>
      <c r="BT17" s="384"/>
      <c r="BU17" s="385"/>
      <c r="BV17" s="383">
        <v>1709834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183.31</v>
      </c>
      <c r="M18" s="448"/>
      <c r="N18" s="448"/>
      <c r="O18" s="448"/>
      <c r="P18" s="448"/>
      <c r="Q18" s="448"/>
      <c r="R18" s="449"/>
      <c r="S18" s="449"/>
      <c r="T18" s="449"/>
      <c r="U18" s="449"/>
      <c r="V18" s="450"/>
      <c r="W18" s="464"/>
      <c r="X18" s="465"/>
      <c r="Y18" s="465"/>
      <c r="Z18" s="465"/>
      <c r="AA18" s="465"/>
      <c r="AB18" s="473"/>
      <c r="AC18" s="347">
        <v>80</v>
      </c>
      <c r="AD18" s="348"/>
      <c r="AE18" s="348"/>
      <c r="AF18" s="348"/>
      <c r="AG18" s="451"/>
      <c r="AH18" s="347">
        <v>79.3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4277848</v>
      </c>
      <c r="BO18" s="384"/>
      <c r="BP18" s="384"/>
      <c r="BQ18" s="384"/>
      <c r="BR18" s="384"/>
      <c r="BS18" s="384"/>
      <c r="BT18" s="384"/>
      <c r="BU18" s="385"/>
      <c r="BV18" s="383">
        <v>3959927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93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5762833</v>
      </c>
      <c r="BO19" s="384"/>
      <c r="BP19" s="384"/>
      <c r="BQ19" s="384"/>
      <c r="BR19" s="384"/>
      <c r="BS19" s="384"/>
      <c r="BT19" s="384"/>
      <c r="BU19" s="385"/>
      <c r="BV19" s="383">
        <v>5929687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7723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9159520</v>
      </c>
      <c r="BO23" s="384"/>
      <c r="BP23" s="384"/>
      <c r="BQ23" s="384"/>
      <c r="BR23" s="384"/>
      <c r="BS23" s="384"/>
      <c r="BT23" s="384"/>
      <c r="BU23" s="385"/>
      <c r="BV23" s="383">
        <v>8607153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5020</v>
      </c>
      <c r="R24" s="360"/>
      <c r="S24" s="360"/>
      <c r="T24" s="360"/>
      <c r="U24" s="360"/>
      <c r="V24" s="361"/>
      <c r="W24" s="425"/>
      <c r="X24" s="416"/>
      <c r="Y24" s="417"/>
      <c r="Z24" s="356" t="s">
        <v>154</v>
      </c>
      <c r="AA24" s="357"/>
      <c r="AB24" s="357"/>
      <c r="AC24" s="357"/>
      <c r="AD24" s="357"/>
      <c r="AE24" s="357"/>
      <c r="AF24" s="357"/>
      <c r="AG24" s="358"/>
      <c r="AH24" s="359">
        <v>184</v>
      </c>
      <c r="AI24" s="360"/>
      <c r="AJ24" s="360"/>
      <c r="AK24" s="360"/>
      <c r="AL24" s="361"/>
      <c r="AM24" s="359">
        <v>514464</v>
      </c>
      <c r="AN24" s="360"/>
      <c r="AO24" s="360"/>
      <c r="AP24" s="360"/>
      <c r="AQ24" s="360"/>
      <c r="AR24" s="361"/>
      <c r="AS24" s="359">
        <v>2796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7526695</v>
      </c>
      <c r="BO24" s="384"/>
      <c r="BP24" s="384"/>
      <c r="BQ24" s="384"/>
      <c r="BR24" s="384"/>
      <c r="BS24" s="384"/>
      <c r="BT24" s="384"/>
      <c r="BU24" s="385"/>
      <c r="BV24" s="383">
        <v>7366900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4760</v>
      </c>
      <c r="R25" s="360"/>
      <c r="S25" s="360"/>
      <c r="T25" s="360"/>
      <c r="U25" s="360"/>
      <c r="V25" s="361"/>
      <c r="W25" s="425"/>
      <c r="X25" s="416"/>
      <c r="Y25" s="417"/>
      <c r="Z25" s="356" t="s">
        <v>157</v>
      </c>
      <c r="AA25" s="357"/>
      <c r="AB25" s="357"/>
      <c r="AC25" s="357"/>
      <c r="AD25" s="357"/>
      <c r="AE25" s="357"/>
      <c r="AF25" s="357"/>
      <c r="AG25" s="358"/>
      <c r="AH25" s="359">
        <v>40</v>
      </c>
      <c r="AI25" s="360"/>
      <c r="AJ25" s="360"/>
      <c r="AK25" s="360"/>
      <c r="AL25" s="361"/>
      <c r="AM25" s="359">
        <v>116560</v>
      </c>
      <c r="AN25" s="360"/>
      <c r="AO25" s="360"/>
      <c r="AP25" s="360"/>
      <c r="AQ25" s="360"/>
      <c r="AR25" s="361"/>
      <c r="AS25" s="359">
        <v>2914</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39448</v>
      </c>
      <c r="BO25" s="379"/>
      <c r="BP25" s="379"/>
      <c r="BQ25" s="379"/>
      <c r="BR25" s="379"/>
      <c r="BS25" s="379"/>
      <c r="BT25" s="379"/>
      <c r="BU25" s="380"/>
      <c r="BV25" s="378">
        <v>38023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4500</v>
      </c>
      <c r="R26" s="360"/>
      <c r="S26" s="360"/>
      <c r="T26" s="360"/>
      <c r="U26" s="360"/>
      <c r="V26" s="361"/>
      <c r="W26" s="425"/>
      <c r="X26" s="416"/>
      <c r="Y26" s="417"/>
      <c r="Z26" s="356" t="s">
        <v>160</v>
      </c>
      <c r="AA26" s="438"/>
      <c r="AB26" s="438"/>
      <c r="AC26" s="438"/>
      <c r="AD26" s="438"/>
      <c r="AE26" s="438"/>
      <c r="AF26" s="438"/>
      <c r="AG26" s="439"/>
      <c r="AH26" s="359" t="s">
        <v>122</v>
      </c>
      <c r="AI26" s="360"/>
      <c r="AJ26" s="360"/>
      <c r="AK26" s="360"/>
      <c r="AL26" s="361"/>
      <c r="AM26" s="359" t="s">
        <v>122</v>
      </c>
      <c r="AN26" s="360"/>
      <c r="AO26" s="360"/>
      <c r="AP26" s="360"/>
      <c r="AQ26" s="360"/>
      <c r="AR26" s="361"/>
      <c r="AS26" s="359" t="s">
        <v>122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2800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467952</v>
      </c>
      <c r="BO27" s="387"/>
      <c r="BP27" s="387"/>
      <c r="BQ27" s="387"/>
      <c r="BR27" s="387"/>
      <c r="BS27" s="387"/>
      <c r="BT27" s="387"/>
      <c r="BU27" s="388"/>
      <c r="BV27" s="386">
        <v>422851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2300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824810</v>
      </c>
      <c r="BO28" s="379"/>
      <c r="BP28" s="379"/>
      <c r="BQ28" s="379"/>
      <c r="BR28" s="379"/>
      <c r="BS28" s="379"/>
      <c r="BT28" s="379"/>
      <c r="BU28" s="380"/>
      <c r="BV28" s="378">
        <v>824309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10</v>
      </c>
      <c r="M29" s="360"/>
      <c r="N29" s="360"/>
      <c r="O29" s="360"/>
      <c r="P29" s="361"/>
      <c r="Q29" s="359">
        <v>2100</v>
      </c>
      <c r="R29" s="360"/>
      <c r="S29" s="360"/>
      <c r="T29" s="360"/>
      <c r="U29" s="360"/>
      <c r="V29" s="361"/>
      <c r="W29" s="426"/>
      <c r="X29" s="427"/>
      <c r="Y29" s="428"/>
      <c r="Z29" s="356" t="s">
        <v>171</v>
      </c>
      <c r="AA29" s="357"/>
      <c r="AB29" s="357"/>
      <c r="AC29" s="357"/>
      <c r="AD29" s="357"/>
      <c r="AE29" s="357"/>
      <c r="AF29" s="357"/>
      <c r="AG29" s="358"/>
      <c r="AH29" s="359">
        <v>186</v>
      </c>
      <c r="AI29" s="360"/>
      <c r="AJ29" s="360"/>
      <c r="AK29" s="360"/>
      <c r="AL29" s="361"/>
      <c r="AM29" s="359">
        <v>522192</v>
      </c>
      <c r="AN29" s="360"/>
      <c r="AO29" s="360"/>
      <c r="AP29" s="360"/>
      <c r="AQ29" s="360"/>
      <c r="AR29" s="361"/>
      <c r="AS29" s="359">
        <v>2807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973403</v>
      </c>
      <c r="BO29" s="384"/>
      <c r="BP29" s="384"/>
      <c r="BQ29" s="384"/>
      <c r="BR29" s="384"/>
      <c r="BS29" s="384"/>
      <c r="BT29" s="384"/>
      <c r="BU29" s="385"/>
      <c r="BV29" s="383">
        <v>972882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950233</v>
      </c>
      <c r="BO30" s="387"/>
      <c r="BP30" s="387"/>
      <c r="BQ30" s="387"/>
      <c r="BR30" s="387"/>
      <c r="BS30" s="387"/>
      <c r="BT30" s="387"/>
      <c r="BU30" s="388"/>
      <c r="BV30" s="386">
        <v>1161461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国民健康保険事業費特別会計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簡易水道事業費特別会計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那智勝浦冷蔵株式会社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住宅宅地資金貸付事業費特別会計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後期高齢者医療事業費特別会計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町立温泉病院事業会計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下水道事業費特別会計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紀南学園事務組合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土地取得事業費特別会計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介護保険事業費特別会計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東牟婁郡町村新宮市老人保健施設事務組合(一般会計）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育英奨学金貸与事業費特別会計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通所介護事業費特別会計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東牟婁郡町村新宮市老人保健施設事務組合(特別会計）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介護認定審査会共同設置事業費特別会計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那智勝浦町・太地町環境衛生施設一部事務組合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新宮周辺広域市町村圏事務組合(一般会計）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新宮周辺広域市町村圏事務組合(特別会計）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和歌山地方税回収機構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和歌山県後期高齢者医療広域連合(一般会計）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和歌山県後期高齢者医療広域連合(特別会計）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6"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81" t="s">
        <v>24</v>
      </c>
      <c r="C41" s="1182"/>
      <c r="D41" s="81"/>
      <c r="E41" s="1183" t="s">
        <v>25</v>
      </c>
      <c r="F41" s="1183"/>
      <c r="G41" s="1183"/>
      <c r="H41" s="1184"/>
      <c r="I41" s="82">
        <v>6491</v>
      </c>
      <c r="J41" s="83">
        <v>6624</v>
      </c>
      <c r="K41" s="83">
        <v>6997</v>
      </c>
      <c r="L41" s="83">
        <v>8607</v>
      </c>
      <c r="M41" s="84">
        <v>9538</v>
      </c>
    </row>
    <row r="42" spans="2:13" ht="27.75" customHeight="1" x14ac:dyDescent="0.15">
      <c r="B42" s="1171"/>
      <c r="C42" s="1172"/>
      <c r="D42" s="85"/>
      <c r="E42" s="1175" t="s">
        <v>26</v>
      </c>
      <c r="F42" s="1175"/>
      <c r="G42" s="1175"/>
      <c r="H42" s="1176"/>
      <c r="I42" s="86" t="s">
        <v>484</v>
      </c>
      <c r="J42" s="87" t="s">
        <v>484</v>
      </c>
      <c r="K42" s="87" t="s">
        <v>484</v>
      </c>
      <c r="L42" s="87" t="s">
        <v>484</v>
      </c>
      <c r="M42" s="88" t="s">
        <v>484</v>
      </c>
    </row>
    <row r="43" spans="2:13" ht="27.75" customHeight="1" x14ac:dyDescent="0.15">
      <c r="B43" s="1171"/>
      <c r="C43" s="1172"/>
      <c r="D43" s="85"/>
      <c r="E43" s="1175" t="s">
        <v>27</v>
      </c>
      <c r="F43" s="1175"/>
      <c r="G43" s="1175"/>
      <c r="H43" s="1176"/>
      <c r="I43" s="86">
        <v>354</v>
      </c>
      <c r="J43" s="87">
        <v>396</v>
      </c>
      <c r="K43" s="87">
        <v>375</v>
      </c>
      <c r="L43" s="87">
        <v>393</v>
      </c>
      <c r="M43" s="88">
        <v>564</v>
      </c>
    </row>
    <row r="44" spans="2:13" ht="27.75" customHeight="1" x14ac:dyDescent="0.15">
      <c r="B44" s="1171"/>
      <c r="C44" s="1172"/>
      <c r="D44" s="85"/>
      <c r="E44" s="1175" t="s">
        <v>28</v>
      </c>
      <c r="F44" s="1175"/>
      <c r="G44" s="1175"/>
      <c r="H44" s="1176"/>
      <c r="I44" s="86" t="s">
        <v>484</v>
      </c>
      <c r="J44" s="87" t="s">
        <v>484</v>
      </c>
      <c r="K44" s="87" t="s">
        <v>484</v>
      </c>
      <c r="L44" s="87">
        <v>210</v>
      </c>
      <c r="M44" s="88">
        <v>210</v>
      </c>
    </row>
    <row r="45" spans="2:13" ht="27.75" customHeight="1" x14ac:dyDescent="0.15">
      <c r="B45" s="1171"/>
      <c r="C45" s="1172"/>
      <c r="D45" s="85"/>
      <c r="E45" s="1175" t="s">
        <v>29</v>
      </c>
      <c r="F45" s="1175"/>
      <c r="G45" s="1175"/>
      <c r="H45" s="1176"/>
      <c r="I45" s="86">
        <v>2260</v>
      </c>
      <c r="J45" s="87">
        <v>2164</v>
      </c>
      <c r="K45" s="87">
        <v>2113</v>
      </c>
      <c r="L45" s="87">
        <v>2034</v>
      </c>
      <c r="M45" s="88">
        <v>1747</v>
      </c>
    </row>
    <row r="46" spans="2:13" ht="27.75" customHeight="1" x14ac:dyDescent="0.15">
      <c r="B46" s="1171"/>
      <c r="C46" s="1172"/>
      <c r="D46" s="85"/>
      <c r="E46" s="1175" t="s">
        <v>30</v>
      </c>
      <c r="F46" s="1175"/>
      <c r="G46" s="1175"/>
      <c r="H46" s="1176"/>
      <c r="I46" s="86" t="s">
        <v>484</v>
      </c>
      <c r="J46" s="87" t="s">
        <v>484</v>
      </c>
      <c r="K46" s="87" t="s">
        <v>484</v>
      </c>
      <c r="L46" s="87" t="s">
        <v>484</v>
      </c>
      <c r="M46" s="88" t="s">
        <v>484</v>
      </c>
    </row>
    <row r="47" spans="2:13" ht="27.75" customHeight="1" x14ac:dyDescent="0.15">
      <c r="B47" s="1171"/>
      <c r="C47" s="1172"/>
      <c r="D47" s="85"/>
      <c r="E47" s="1175" t="s">
        <v>31</v>
      </c>
      <c r="F47" s="1175"/>
      <c r="G47" s="1175"/>
      <c r="H47" s="1176"/>
      <c r="I47" s="86" t="s">
        <v>484</v>
      </c>
      <c r="J47" s="87" t="s">
        <v>484</v>
      </c>
      <c r="K47" s="87" t="s">
        <v>484</v>
      </c>
      <c r="L47" s="87" t="s">
        <v>484</v>
      </c>
      <c r="M47" s="88" t="s">
        <v>484</v>
      </c>
    </row>
    <row r="48" spans="2:13" ht="27.75" customHeight="1" x14ac:dyDescent="0.15">
      <c r="B48" s="1173"/>
      <c r="C48" s="1174"/>
      <c r="D48" s="85"/>
      <c r="E48" s="1175" t="s">
        <v>32</v>
      </c>
      <c r="F48" s="1175"/>
      <c r="G48" s="1175"/>
      <c r="H48" s="1176"/>
      <c r="I48" s="86">
        <v>0</v>
      </c>
      <c r="J48" s="87" t="s">
        <v>484</v>
      </c>
      <c r="K48" s="87" t="s">
        <v>484</v>
      </c>
      <c r="L48" s="87" t="s">
        <v>484</v>
      </c>
      <c r="M48" s="88" t="s">
        <v>484</v>
      </c>
    </row>
    <row r="49" spans="2:13" ht="27.75" customHeight="1" x14ac:dyDescent="0.15">
      <c r="B49" s="1169" t="s">
        <v>33</v>
      </c>
      <c r="C49" s="1170"/>
      <c r="D49" s="89"/>
      <c r="E49" s="1175" t="s">
        <v>34</v>
      </c>
      <c r="F49" s="1175"/>
      <c r="G49" s="1175"/>
      <c r="H49" s="1176"/>
      <c r="I49" s="86">
        <v>2292</v>
      </c>
      <c r="J49" s="87">
        <v>2275</v>
      </c>
      <c r="K49" s="87">
        <v>2616</v>
      </c>
      <c r="L49" s="87">
        <v>3157</v>
      </c>
      <c r="M49" s="88">
        <v>2963</v>
      </c>
    </row>
    <row r="50" spans="2:13" ht="27.75" customHeight="1" x14ac:dyDescent="0.15">
      <c r="B50" s="1171"/>
      <c r="C50" s="1172"/>
      <c r="D50" s="85"/>
      <c r="E50" s="1175" t="s">
        <v>35</v>
      </c>
      <c r="F50" s="1175"/>
      <c r="G50" s="1175"/>
      <c r="H50" s="1176"/>
      <c r="I50" s="86">
        <v>60</v>
      </c>
      <c r="J50" s="87">
        <v>50</v>
      </c>
      <c r="K50" s="87">
        <v>44</v>
      </c>
      <c r="L50" s="87">
        <v>33</v>
      </c>
      <c r="M50" s="88">
        <v>22</v>
      </c>
    </row>
    <row r="51" spans="2:13" ht="27.75" customHeight="1" x14ac:dyDescent="0.15">
      <c r="B51" s="1173"/>
      <c r="C51" s="1174"/>
      <c r="D51" s="85"/>
      <c r="E51" s="1175" t="s">
        <v>36</v>
      </c>
      <c r="F51" s="1175"/>
      <c r="G51" s="1175"/>
      <c r="H51" s="1176"/>
      <c r="I51" s="86">
        <v>5351</v>
      </c>
      <c r="J51" s="87">
        <v>5393</v>
      </c>
      <c r="K51" s="87">
        <v>5859</v>
      </c>
      <c r="L51" s="87">
        <v>5887</v>
      </c>
      <c r="M51" s="88">
        <v>7156</v>
      </c>
    </row>
    <row r="52" spans="2:13" ht="27.75" customHeight="1" thickBot="1" x14ac:dyDescent="0.2">
      <c r="B52" s="1177" t="s">
        <v>37</v>
      </c>
      <c r="C52" s="1178"/>
      <c r="D52" s="90"/>
      <c r="E52" s="1179" t="s">
        <v>38</v>
      </c>
      <c r="F52" s="1179"/>
      <c r="G52" s="1179"/>
      <c r="H52" s="1180"/>
      <c r="I52" s="91">
        <v>1401</v>
      </c>
      <c r="J52" s="92">
        <v>1468</v>
      </c>
      <c r="K52" s="92">
        <v>965</v>
      </c>
      <c r="L52" s="92">
        <v>2167</v>
      </c>
      <c r="M52" s="93">
        <v>1918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44688</v>
      </c>
      <c r="E3" s="116"/>
      <c r="F3" s="117">
        <v>64717</v>
      </c>
      <c r="G3" s="118"/>
      <c r="H3" s="119"/>
    </row>
    <row r="4" spans="1:8" x14ac:dyDescent="0.15">
      <c r="A4" s="120"/>
      <c r="B4" s="121"/>
      <c r="C4" s="122"/>
      <c r="D4" s="123">
        <v>27303</v>
      </c>
      <c r="E4" s="124"/>
      <c r="F4" s="125">
        <v>31931</v>
      </c>
      <c r="G4" s="126"/>
      <c r="H4" s="127"/>
    </row>
    <row r="5" spans="1:8" x14ac:dyDescent="0.15">
      <c r="A5" s="108" t="s">
        <v>516</v>
      </c>
      <c r="B5" s="113"/>
      <c r="C5" s="114"/>
      <c r="D5" s="115">
        <v>43870</v>
      </c>
      <c r="E5" s="116"/>
      <c r="F5" s="117">
        <v>61557</v>
      </c>
      <c r="G5" s="118"/>
      <c r="H5" s="119"/>
    </row>
    <row r="6" spans="1:8" x14ac:dyDescent="0.15">
      <c r="A6" s="120"/>
      <c r="B6" s="121"/>
      <c r="C6" s="122"/>
      <c r="D6" s="123">
        <v>23222</v>
      </c>
      <c r="E6" s="124"/>
      <c r="F6" s="125">
        <v>32497</v>
      </c>
      <c r="G6" s="126"/>
      <c r="H6" s="127"/>
    </row>
    <row r="7" spans="1:8" x14ac:dyDescent="0.15">
      <c r="A7" s="108" t="s">
        <v>517</v>
      </c>
      <c r="B7" s="113"/>
      <c r="C7" s="114"/>
      <c r="D7" s="115">
        <v>42667</v>
      </c>
      <c r="E7" s="116"/>
      <c r="F7" s="117">
        <v>69806</v>
      </c>
      <c r="G7" s="118"/>
      <c r="H7" s="119"/>
    </row>
    <row r="8" spans="1:8" x14ac:dyDescent="0.15">
      <c r="A8" s="120"/>
      <c r="B8" s="121"/>
      <c r="C8" s="122"/>
      <c r="D8" s="123">
        <v>20614</v>
      </c>
      <c r="E8" s="124"/>
      <c r="F8" s="125">
        <v>32823</v>
      </c>
      <c r="G8" s="126"/>
      <c r="H8" s="127"/>
    </row>
    <row r="9" spans="1:8" x14ac:dyDescent="0.15">
      <c r="A9" s="108" t="s">
        <v>518</v>
      </c>
      <c r="B9" s="113"/>
      <c r="C9" s="114"/>
      <c r="D9" s="115">
        <v>133237</v>
      </c>
      <c r="E9" s="116"/>
      <c r="F9" s="117">
        <v>74444</v>
      </c>
      <c r="G9" s="118"/>
      <c r="H9" s="119"/>
    </row>
    <row r="10" spans="1:8" x14ac:dyDescent="0.15">
      <c r="A10" s="120"/>
      <c r="B10" s="121"/>
      <c r="C10" s="122"/>
      <c r="D10" s="123">
        <v>74355</v>
      </c>
      <c r="E10" s="124"/>
      <c r="F10" s="125">
        <v>34175</v>
      </c>
      <c r="G10" s="126"/>
      <c r="H10" s="127"/>
    </row>
    <row r="11" spans="1:8" x14ac:dyDescent="0.15">
      <c r="A11" s="108" t="s">
        <v>519</v>
      </c>
      <c r="B11" s="113"/>
      <c r="C11" s="114"/>
      <c r="D11" s="115">
        <v>97232</v>
      </c>
      <c r="E11" s="116"/>
      <c r="F11" s="117">
        <v>85205</v>
      </c>
      <c r="G11" s="118"/>
      <c r="H11" s="119"/>
    </row>
    <row r="12" spans="1:8" x14ac:dyDescent="0.15">
      <c r="A12" s="120"/>
      <c r="B12" s="121"/>
      <c r="C12" s="128"/>
      <c r="D12" s="123">
        <v>71428</v>
      </c>
      <c r="E12" s="124"/>
      <c r="F12" s="125">
        <v>38847</v>
      </c>
      <c r="G12" s="126"/>
      <c r="H12" s="127"/>
    </row>
    <row r="13" spans="1:8" x14ac:dyDescent="0.15">
      <c r="A13" s="108"/>
      <c r="B13" s="113"/>
      <c r="C13" s="129"/>
      <c r="D13" s="130">
        <v>72339</v>
      </c>
      <c r="E13" s="131"/>
      <c r="F13" s="132">
        <v>71146</v>
      </c>
      <c r="G13" s="133"/>
      <c r="H13" s="119"/>
    </row>
    <row r="14" spans="1:8" x14ac:dyDescent="0.15">
      <c r="A14" s="120"/>
      <c r="B14" s="121"/>
      <c r="C14" s="122"/>
      <c r="D14" s="123">
        <v>43384</v>
      </c>
      <c r="E14" s="124"/>
      <c r="F14" s="125">
        <v>34055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2.72</v>
      </c>
      <c r="C19" s="134">
        <f>ROUND(VALUE(SUBSTITUTE(実質収支比率等に係る経年分析!G$48,"▲","-")),2)</f>
        <v>3.92</v>
      </c>
      <c r="D19" s="134">
        <f>ROUND(VALUE(SUBSTITUTE(実質収支比率等に係る経年分析!H$48,"▲","-")),2)</f>
        <v>2.82</v>
      </c>
      <c r="E19" s="134">
        <f>ROUND(VALUE(SUBSTITUTE(実質収支比率等に係る経年分析!I$48,"▲","-")),2)</f>
        <v>3.52</v>
      </c>
      <c r="F19" s="134">
        <f>ROUND(VALUE(SUBSTITUTE(実質収支比率等に係る経年分析!J$48,"▲","-")),2)</f>
        <v>4.57</v>
      </c>
    </row>
    <row r="20" spans="1:11" x14ac:dyDescent="0.15">
      <c r="A20" s="134" t="s">
        <v>43</v>
      </c>
      <c r="B20" s="134">
        <f>ROUND(VALUE(SUBSTITUTE(実質収支比率等に係る経年分析!F$47,"▲","-")),2)</f>
        <v>13.52</v>
      </c>
      <c r="C20" s="134">
        <f>ROUND(VALUE(SUBSTITUTE(実質収支比率等に係る経年分析!G$47,"▲","-")),2)</f>
        <v>11.96</v>
      </c>
      <c r="D20" s="134">
        <f>ROUND(VALUE(SUBSTITUTE(実質収支比率等に係る経年分析!H$47,"▲","-")),2)</f>
        <v>14.34</v>
      </c>
      <c r="E20" s="134">
        <f>ROUND(VALUE(SUBSTITUTE(実質収支比率等に係る経年分析!I$47,"▲","-")),2)</f>
        <v>17.54</v>
      </c>
      <c r="F20" s="134">
        <f>ROUND(VALUE(SUBSTITUTE(実質収支比率等に係る経年分析!J$47,"▲","-")),2)</f>
        <v>17.62</v>
      </c>
    </row>
    <row r="21" spans="1:11" x14ac:dyDescent="0.15">
      <c r="A21" s="134" t="s">
        <v>44</v>
      </c>
      <c r="B21" s="134">
        <f>IF(ISNUMBER(VALUE(SUBSTITUTE(実質収支比率等に係る経年分析!F$49,"▲","-"))),ROUND(VALUE(SUBSTITUTE(実質収支比率等に係る経年分析!F$49,"▲","-")),2),NA())</f>
        <v>4.62</v>
      </c>
      <c r="C21" s="134">
        <f>IF(ISNUMBER(VALUE(SUBSTITUTE(実質収支比率等に係る経年分析!G$49,"▲","-"))),ROUND(VALUE(SUBSTITUTE(実質収支比率等に係る経年分析!G$49,"▲","-")),2),NA())</f>
        <v>-0.48</v>
      </c>
      <c r="D21" s="134">
        <f>IF(ISNUMBER(VALUE(SUBSTITUTE(実質収支比率等に係る経年分析!H$49,"▲","-"))),ROUND(VALUE(SUBSTITUTE(実質収支比率等に係る経年分析!H$49,"▲","-")),2),NA())</f>
        <v>0.96</v>
      </c>
      <c r="E21" s="134">
        <f>IF(ISNUMBER(VALUE(SUBSTITUTE(実質収支比率等に係る経年分析!I$49,"▲","-"))),ROUND(VALUE(SUBSTITUTE(実質収支比率等に係る経年分析!I$49,"▲","-")),2),NA())</f>
        <v>3.9</v>
      </c>
      <c r="F21" s="134">
        <f>IF(ISNUMBER(VALUE(SUBSTITUTE(実質収支比率等に係る経年分析!J$49,"▲","-"))),ROUND(VALUE(SUBSTITUTE(実質収支比率等に係る経年分析!J$49,"▲","-")),2),NA())</f>
        <v>1.04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育英奨学金貸与事業費特別会計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住宅宅地資金貸付事業費特別会計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国民健康保険事業費特別会計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x14ac:dyDescent="0.15">
      <c r="A32" s="135" t="str">
        <f>IF(連結実質赤字比率に係る赤字・黒字の構成分析!C$38="",NA(),連結実質赤字比率に係る赤字・黒字の構成分析!C$38)</f>
        <v>介護保険事業費特別会計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x14ac:dyDescent="0.15">
      <c r="A33" s="135" t="str">
        <f>IF(連結実質赤字比率に係る赤字・黒字の構成分析!C$37="",NA(),連結実質赤字比率に係る赤字・黒字の構成分析!C$37)</f>
        <v>簡易水道事業費特別会計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2.4700000000000002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v>
      </c>
    </row>
    <row r="35" spans="1:16" x14ac:dyDescent="0.15">
      <c r="A35" s="135" t="str">
        <f>IF(連結実質赤字比率に係る赤字・黒字の構成分析!C$35="",NA(),連結実質赤字比率に係る赤字・黒字の構成分析!C$35)</f>
        <v>町立温泉病院事業会計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8.1300000000000008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491</v>
      </c>
      <c r="E42" s="136"/>
      <c r="F42" s="136"/>
      <c r="G42" s="136">
        <f>'実質公債費比率（分子）の構造'!L$52</f>
        <v>496</v>
      </c>
      <c r="H42" s="136"/>
      <c r="I42" s="136"/>
      <c r="J42" s="136">
        <f>'実質公債費比率（分子）の構造'!M$52</f>
        <v>511</v>
      </c>
      <c r="K42" s="136"/>
      <c r="L42" s="136"/>
      <c r="M42" s="136">
        <f>'実質公債費比率（分子）の構造'!N$52</f>
        <v>532</v>
      </c>
      <c r="N42" s="136"/>
      <c r="O42" s="136"/>
      <c r="P42" s="136">
        <f>'実質公債費比率（分子）の構造'!O$52</f>
        <v>588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48</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58</v>
      </c>
      <c r="C46" s="136"/>
      <c r="D46" s="136"/>
      <c r="E46" s="136">
        <f>'実質公債費比率（分子）の構造'!L$48</f>
        <v>47</v>
      </c>
      <c r="F46" s="136"/>
      <c r="G46" s="136"/>
      <c r="H46" s="136">
        <f>'実質公債費比率（分子）の構造'!M$48</f>
        <v>40</v>
      </c>
      <c r="I46" s="136"/>
      <c r="J46" s="136"/>
      <c r="K46" s="136">
        <f>'実質公債費比率（分子）の構造'!N$48</f>
        <v>31</v>
      </c>
      <c r="L46" s="136"/>
      <c r="M46" s="136"/>
      <c r="N46" s="136">
        <f>'実質公債費比率（分子）の構造'!O$48</f>
        <v>39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701</v>
      </c>
      <c r="C49" s="136"/>
      <c r="D49" s="136"/>
      <c r="E49" s="136">
        <f>'実質公債費比率（分子）の構造'!L$45</f>
        <v>689</v>
      </c>
      <c r="F49" s="136"/>
      <c r="G49" s="136"/>
      <c r="H49" s="136">
        <f>'実質公債費比率（分子）の構造'!M$45</f>
        <v>631</v>
      </c>
      <c r="I49" s="136"/>
      <c r="J49" s="136"/>
      <c r="K49" s="136">
        <f>'実質公債費比率（分子）の構造'!N$45</f>
        <v>681</v>
      </c>
      <c r="L49" s="136"/>
      <c r="M49" s="136"/>
      <c r="N49" s="136">
        <f>'実質公債費比率（分子）の構造'!O$45</f>
        <v>730</v>
      </c>
      <c r="O49" s="136"/>
      <c r="P49" s="136"/>
    </row>
    <row r="50" spans="1:16" x14ac:dyDescent="0.15">
      <c r="A50" s="136" t="s">
        <v>59</v>
      </c>
      <c r="B50" s="136" t="e">
        <f>NA()</f>
        <v>#N/A</v>
      </c>
      <c r="C50" s="136">
        <f>IF(ISNUMBER('実質公債費比率（分子）の構造'!K$53),'実質公債費比率（分子）の構造'!K$53,NA())</f>
        <v>316</v>
      </c>
      <c r="D50" s="136" t="e">
        <f>NA()</f>
        <v>#N/A</v>
      </c>
      <c r="E50" s="136" t="e">
        <f>NA()</f>
        <v>#N/A</v>
      </c>
      <c r="F50" s="136">
        <f>IF(ISNUMBER('実質公債費比率（分子）の構造'!L$53),'実質公債費比率（分子）の構造'!L$53,NA())</f>
        <v>240</v>
      </c>
      <c r="G50" s="136" t="e">
        <f>NA()</f>
        <v>#N/A</v>
      </c>
      <c r="H50" s="136" t="e">
        <f>NA()</f>
        <v>#N/A</v>
      </c>
      <c r="I50" s="136">
        <f>IF(ISNUMBER('実質公債費比率（分子）の構造'!M$53),'実質公債費比率（分子）の構造'!M$53,NA())</f>
        <v>160</v>
      </c>
      <c r="J50" s="136" t="e">
        <f>NA()</f>
        <v>#N/A</v>
      </c>
      <c r="K50" s="136" t="e">
        <f>NA()</f>
        <v>#N/A</v>
      </c>
      <c r="L50" s="136">
        <f>IF(ISNUMBER('実質公債費比率（分子）の構造'!N$53),'実質公債費比率（分子）の構造'!N$53,NA())</f>
        <v>180</v>
      </c>
      <c r="M50" s="136" t="e">
        <f>NA()</f>
        <v>#N/A</v>
      </c>
      <c r="N50" s="136" t="e">
        <f>NA()</f>
        <v>#N/A</v>
      </c>
      <c r="O50" s="136">
        <f>IF(ISNUMBER('実質公債費比率（分子）の構造'!O$53),'実質公債費比率（分子）の構造'!O$53,NA())</f>
        <v>181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5351</v>
      </c>
      <c r="E56" s="135"/>
      <c r="F56" s="135"/>
      <c r="G56" s="135">
        <f>'将来負担比率（分子）の構造'!J$51</f>
        <v>5393</v>
      </c>
      <c r="H56" s="135"/>
      <c r="I56" s="135"/>
      <c r="J56" s="135">
        <f>'将来負担比率（分子）の構造'!K$51</f>
        <v>5859</v>
      </c>
      <c r="K56" s="135"/>
      <c r="L56" s="135"/>
      <c r="M56" s="135">
        <f>'将来負担比率（分子）の構造'!L$51</f>
        <v>5887</v>
      </c>
      <c r="N56" s="135"/>
      <c r="O56" s="135"/>
      <c r="P56" s="135">
        <f>'将来負担比率（分子）の構造'!M$51</f>
        <v>7156</v>
      </c>
    </row>
    <row r="57" spans="1:16" x14ac:dyDescent="0.15">
      <c r="A57" s="135" t="s">
        <v>35</v>
      </c>
      <c r="B57" s="135"/>
      <c r="C57" s="135"/>
      <c r="D57" s="135">
        <f>'将来負担比率（分子）の構造'!I$50</f>
        <v>60</v>
      </c>
      <c r="E57" s="135"/>
      <c r="F57" s="135"/>
      <c r="G57" s="135">
        <f>'将来負担比率（分子）の構造'!J$50</f>
        <v>50</v>
      </c>
      <c r="H57" s="135"/>
      <c r="I57" s="135"/>
      <c r="J57" s="135">
        <f>'将来負担比率（分子）の構造'!K$50</f>
        <v>44</v>
      </c>
      <c r="K57" s="135"/>
      <c r="L57" s="135"/>
      <c r="M57" s="135">
        <f>'将来負担比率（分子）の構造'!L$50</f>
        <v>33</v>
      </c>
      <c r="N57" s="135"/>
      <c r="O57" s="135"/>
      <c r="P57" s="135">
        <f>'将来負担比率（分子）の構造'!M$50</f>
        <v>22</v>
      </c>
    </row>
    <row r="58" spans="1:16" x14ac:dyDescent="0.15">
      <c r="A58" s="135" t="s">
        <v>34</v>
      </c>
      <c r="B58" s="135"/>
      <c r="C58" s="135"/>
      <c r="D58" s="135">
        <f>'将来負担比率（分子）の構造'!I$49</f>
        <v>2292</v>
      </c>
      <c r="E58" s="135"/>
      <c r="F58" s="135"/>
      <c r="G58" s="135">
        <f>'将来負担比率（分子）の構造'!J$49</f>
        <v>2275</v>
      </c>
      <c r="H58" s="135"/>
      <c r="I58" s="135"/>
      <c r="J58" s="135">
        <f>'将来負担比率（分子）の構造'!K$49</f>
        <v>2616</v>
      </c>
      <c r="K58" s="135"/>
      <c r="L58" s="135"/>
      <c r="M58" s="135">
        <f>'将来負担比率（分子）の構造'!L$49</f>
        <v>3157</v>
      </c>
      <c r="N58" s="135"/>
      <c r="O58" s="135"/>
      <c r="P58" s="135">
        <f>'将来負担比率（分子）の構造'!M$49</f>
        <v>2963</v>
      </c>
    </row>
    <row r="59" spans="1:16" x14ac:dyDescent="0.15">
      <c r="A59" s="135" t="s">
        <v>32</v>
      </c>
      <c r="B59" s="135">
        <f>'将来負担比率（分子）の構造'!I$48</f>
        <v>0</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2260</v>
      </c>
      <c r="C62" s="135"/>
      <c r="D62" s="135"/>
      <c r="E62" s="135">
        <f>'将来負担比率（分子）の構造'!J$45</f>
        <v>2164</v>
      </c>
      <c r="F62" s="135"/>
      <c r="G62" s="135"/>
      <c r="H62" s="135">
        <f>'将来負担比率（分子）の構造'!K$45</f>
        <v>2113</v>
      </c>
      <c r="I62" s="135"/>
      <c r="J62" s="135"/>
      <c r="K62" s="135">
        <f>'将来負担比率（分子）の構造'!L$45</f>
        <v>2034</v>
      </c>
      <c r="L62" s="135"/>
      <c r="M62" s="135"/>
      <c r="N62" s="135">
        <f>'将来負担比率（分子）の構造'!M$45</f>
        <v>1747</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210</v>
      </c>
      <c r="L63" s="135"/>
      <c r="M63" s="135"/>
      <c r="N63" s="135">
        <f>'将来負担比率（分子）の構造'!M$44</f>
        <v>210</v>
      </c>
      <c r="O63" s="135"/>
      <c r="P63" s="135"/>
    </row>
    <row r="64" spans="1:16" x14ac:dyDescent="0.15">
      <c r="A64" s="135" t="s">
        <v>27</v>
      </c>
      <c r="B64" s="135">
        <f>'将来負担比率（分子）の構造'!I$43</f>
        <v>354</v>
      </c>
      <c r="C64" s="135"/>
      <c r="D64" s="135"/>
      <c r="E64" s="135">
        <f>'将来負担比率（分子）の構造'!J$43</f>
        <v>396</v>
      </c>
      <c r="F64" s="135"/>
      <c r="G64" s="135"/>
      <c r="H64" s="135">
        <f>'将来負担比率（分子）の構造'!K$43</f>
        <v>375</v>
      </c>
      <c r="I64" s="135"/>
      <c r="J64" s="135"/>
      <c r="K64" s="135">
        <f>'将来負担比率（分子）の構造'!L$43</f>
        <v>393</v>
      </c>
      <c r="L64" s="135"/>
      <c r="M64" s="135"/>
      <c r="N64" s="135">
        <f>'将来負担比率（分子）の構造'!M$43</f>
        <v>564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6491</v>
      </c>
      <c r="C66" s="135"/>
      <c r="D66" s="135"/>
      <c r="E66" s="135">
        <f>'将来負担比率（分子）の構造'!J$41</f>
        <v>6624</v>
      </c>
      <c r="F66" s="135"/>
      <c r="G66" s="135"/>
      <c r="H66" s="135">
        <f>'将来負担比率（分子）の構造'!K$41</f>
        <v>6997</v>
      </c>
      <c r="I66" s="135"/>
      <c r="J66" s="135"/>
      <c r="K66" s="135">
        <f>'将来負担比率（分子）の構造'!L$41</f>
        <v>8607</v>
      </c>
      <c r="L66" s="135"/>
      <c r="M66" s="135"/>
      <c r="N66" s="135">
        <f>'将来負担比率（分子）の構造'!M$41</f>
        <v>9538</v>
      </c>
      <c r="O66" s="135"/>
      <c r="P66" s="135"/>
    </row>
    <row r="67" spans="1:16" x14ac:dyDescent="0.15">
      <c r="A67" s="135" t="s">
        <v>63</v>
      </c>
      <c r="B67" s="135" t="e">
        <f>NA()</f>
        <v>#N/A</v>
      </c>
      <c r="C67" s="135">
        <f>IF(ISNUMBER('将来負担比率（分子）の構造'!I$52), IF('将来負担比率（分子）の構造'!I$52 &lt; 0, 0, '将来負担比率（分子）の構造'!I$52), NA())</f>
        <v>1401</v>
      </c>
      <c r="D67" s="135" t="e">
        <f>NA()</f>
        <v>#N/A</v>
      </c>
      <c r="E67" s="135" t="e">
        <f>NA()</f>
        <v>#N/A</v>
      </c>
      <c r="F67" s="135">
        <f>IF(ISNUMBER('将来負担比率（分子）の構造'!J$52), IF('将来負担比率（分子）の構造'!J$52 &lt; 0, 0, '将来負担比率（分子）の構造'!J$52), NA())</f>
        <v>1468</v>
      </c>
      <c r="G67" s="135" t="e">
        <f>NA()</f>
        <v>#N/A</v>
      </c>
      <c r="H67" s="135" t="e">
        <f>NA()</f>
        <v>#N/A</v>
      </c>
      <c r="I67" s="135">
        <f>IF(ISNUMBER('将来負担比率（分子）の構造'!K$52), IF('将来負担比率（分子）の構造'!K$52 &lt; 0, 0, '将来負担比率（分子）の構造'!K$52), NA())</f>
        <v>965</v>
      </c>
      <c r="J67" s="135" t="e">
        <f>NA()</f>
        <v>#N/A</v>
      </c>
      <c r="K67" s="135" t="e">
        <f>NA()</f>
        <v>#N/A</v>
      </c>
      <c r="L67" s="135">
        <f>IF(ISNUMBER('将来負担比率（分子）の構造'!L$52), IF('将来負担比率（分子）の構造'!L$52 &lt; 0, 0, '将来負担比率（分子）の構造'!L$52), NA())</f>
        <v>2167</v>
      </c>
      <c r="M67" s="135" t="e">
        <f>NA()</f>
        <v>#N/A</v>
      </c>
      <c r="N67" s="135" t="e">
        <f>NA()</f>
        <v>#N/A</v>
      </c>
      <c r="O67" s="135">
        <f>IF(ISNUMBER('将来負担比率（分子）の構造'!M$52), IF('将来負担比率（分子）の構造'!M$52 &lt; 0, 0, '将来負担比率（分子）の構造'!M$52), NA())</f>
        <v>1918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CR34" sqref="CR34:CY3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1544368</v>
      </c>
      <c r="S5" s="639"/>
      <c r="T5" s="639"/>
      <c r="U5" s="639"/>
      <c r="V5" s="639"/>
      <c r="W5" s="639"/>
      <c r="X5" s="639"/>
      <c r="Y5" s="686"/>
      <c r="Z5" s="699">
        <v>17.7</v>
      </c>
      <c r="AA5" s="699"/>
      <c r="AB5" s="699"/>
      <c r="AC5" s="699"/>
      <c r="AD5" s="700">
        <v>1544368</v>
      </c>
      <c r="AE5" s="700"/>
      <c r="AF5" s="700"/>
      <c r="AG5" s="700"/>
      <c r="AH5" s="700"/>
      <c r="AI5" s="700"/>
      <c r="AJ5" s="700"/>
      <c r="AK5" s="700"/>
      <c r="AL5" s="687">
        <v>33.1</v>
      </c>
      <c r="AM5" s="656"/>
      <c r="AN5" s="656"/>
      <c r="AO5" s="688"/>
      <c r="AP5" s="675" t="s">
        <v>209</v>
      </c>
      <c r="AQ5" s="676"/>
      <c r="AR5" s="676"/>
      <c r="AS5" s="676"/>
      <c r="AT5" s="676"/>
      <c r="AU5" s="676"/>
      <c r="AV5" s="676"/>
      <c r="AW5" s="676"/>
      <c r="AX5" s="676"/>
      <c r="AY5" s="676"/>
      <c r="AZ5" s="676"/>
      <c r="BA5" s="676"/>
      <c r="BB5" s="676"/>
      <c r="BC5" s="676"/>
      <c r="BD5" s="676"/>
      <c r="BE5" s="676"/>
      <c r="BF5" s="677"/>
      <c r="BG5" s="588">
        <v>1457886</v>
      </c>
      <c r="BH5" s="589"/>
      <c r="BI5" s="589"/>
      <c r="BJ5" s="589"/>
      <c r="BK5" s="589"/>
      <c r="BL5" s="589"/>
      <c r="BM5" s="589"/>
      <c r="BN5" s="590"/>
      <c r="BO5" s="641">
        <v>94.4</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60568</v>
      </c>
      <c r="S6" s="589"/>
      <c r="T6" s="589"/>
      <c r="U6" s="589"/>
      <c r="V6" s="589"/>
      <c r="W6" s="589"/>
      <c r="X6" s="589"/>
      <c r="Y6" s="590"/>
      <c r="Z6" s="641">
        <v>0.7</v>
      </c>
      <c r="AA6" s="641"/>
      <c r="AB6" s="641"/>
      <c r="AC6" s="641"/>
      <c r="AD6" s="642">
        <v>60568</v>
      </c>
      <c r="AE6" s="642"/>
      <c r="AF6" s="642"/>
      <c r="AG6" s="642"/>
      <c r="AH6" s="642"/>
      <c r="AI6" s="642"/>
      <c r="AJ6" s="642"/>
      <c r="AK6" s="642"/>
      <c r="AL6" s="611">
        <v>1.3</v>
      </c>
      <c r="AM6" s="643"/>
      <c r="AN6" s="643"/>
      <c r="AO6" s="644"/>
      <c r="AP6" s="585" t="s">
        <v>215</v>
      </c>
      <c r="AQ6" s="586"/>
      <c r="AR6" s="586"/>
      <c r="AS6" s="586"/>
      <c r="AT6" s="586"/>
      <c r="AU6" s="586"/>
      <c r="AV6" s="586"/>
      <c r="AW6" s="586"/>
      <c r="AX6" s="586"/>
      <c r="AY6" s="586"/>
      <c r="AZ6" s="586"/>
      <c r="BA6" s="586"/>
      <c r="BB6" s="586"/>
      <c r="BC6" s="586"/>
      <c r="BD6" s="586"/>
      <c r="BE6" s="586"/>
      <c r="BF6" s="587"/>
      <c r="BG6" s="588">
        <v>1457886</v>
      </c>
      <c r="BH6" s="589"/>
      <c r="BI6" s="589"/>
      <c r="BJ6" s="589"/>
      <c r="BK6" s="589"/>
      <c r="BL6" s="589"/>
      <c r="BM6" s="589"/>
      <c r="BN6" s="590"/>
      <c r="BO6" s="641">
        <v>94.4</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87082</v>
      </c>
      <c r="CS6" s="589"/>
      <c r="CT6" s="589"/>
      <c r="CU6" s="589"/>
      <c r="CV6" s="589"/>
      <c r="CW6" s="589"/>
      <c r="CX6" s="589"/>
      <c r="CY6" s="590"/>
      <c r="CZ6" s="641">
        <v>1</v>
      </c>
      <c r="DA6" s="641"/>
      <c r="DB6" s="641"/>
      <c r="DC6" s="641"/>
      <c r="DD6" s="594" t="s">
        <v>216</v>
      </c>
      <c r="DE6" s="589"/>
      <c r="DF6" s="589"/>
      <c r="DG6" s="589"/>
      <c r="DH6" s="589"/>
      <c r="DI6" s="589"/>
      <c r="DJ6" s="589"/>
      <c r="DK6" s="589"/>
      <c r="DL6" s="589"/>
      <c r="DM6" s="589"/>
      <c r="DN6" s="589"/>
      <c r="DO6" s="589"/>
      <c r="DP6" s="590"/>
      <c r="DQ6" s="594">
        <v>87082</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4673</v>
      </c>
      <c r="S7" s="589"/>
      <c r="T7" s="589"/>
      <c r="U7" s="589"/>
      <c r="V7" s="589"/>
      <c r="W7" s="589"/>
      <c r="X7" s="589"/>
      <c r="Y7" s="590"/>
      <c r="Z7" s="641">
        <v>0.1</v>
      </c>
      <c r="AA7" s="641"/>
      <c r="AB7" s="641"/>
      <c r="AC7" s="641"/>
      <c r="AD7" s="642">
        <v>4673</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554854</v>
      </c>
      <c r="BH7" s="589"/>
      <c r="BI7" s="589"/>
      <c r="BJ7" s="589"/>
      <c r="BK7" s="589"/>
      <c r="BL7" s="589"/>
      <c r="BM7" s="589"/>
      <c r="BN7" s="590"/>
      <c r="BO7" s="641">
        <v>35.9</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1147632</v>
      </c>
      <c r="CS7" s="589"/>
      <c r="CT7" s="589"/>
      <c r="CU7" s="589"/>
      <c r="CV7" s="589"/>
      <c r="CW7" s="589"/>
      <c r="CX7" s="589"/>
      <c r="CY7" s="590"/>
      <c r="CZ7" s="641">
        <v>13.8</v>
      </c>
      <c r="DA7" s="641"/>
      <c r="DB7" s="641"/>
      <c r="DC7" s="641"/>
      <c r="DD7" s="594">
        <v>179823</v>
      </c>
      <c r="DE7" s="589"/>
      <c r="DF7" s="589"/>
      <c r="DG7" s="589"/>
      <c r="DH7" s="589"/>
      <c r="DI7" s="589"/>
      <c r="DJ7" s="589"/>
      <c r="DK7" s="589"/>
      <c r="DL7" s="589"/>
      <c r="DM7" s="589"/>
      <c r="DN7" s="589"/>
      <c r="DO7" s="589"/>
      <c r="DP7" s="590"/>
      <c r="DQ7" s="594">
        <v>837642</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15600</v>
      </c>
      <c r="S8" s="589"/>
      <c r="T8" s="589"/>
      <c r="U8" s="589"/>
      <c r="V8" s="589"/>
      <c r="W8" s="589"/>
      <c r="X8" s="589"/>
      <c r="Y8" s="590"/>
      <c r="Z8" s="641">
        <v>0.2</v>
      </c>
      <c r="AA8" s="641"/>
      <c r="AB8" s="641"/>
      <c r="AC8" s="641"/>
      <c r="AD8" s="642">
        <v>15600</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25047</v>
      </c>
      <c r="BH8" s="589"/>
      <c r="BI8" s="589"/>
      <c r="BJ8" s="589"/>
      <c r="BK8" s="589"/>
      <c r="BL8" s="589"/>
      <c r="BM8" s="589"/>
      <c r="BN8" s="590"/>
      <c r="BO8" s="641">
        <v>1.6</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2653835</v>
      </c>
      <c r="CS8" s="589"/>
      <c r="CT8" s="589"/>
      <c r="CU8" s="589"/>
      <c r="CV8" s="589"/>
      <c r="CW8" s="589"/>
      <c r="CX8" s="589"/>
      <c r="CY8" s="590"/>
      <c r="CZ8" s="641">
        <v>31.9</v>
      </c>
      <c r="DA8" s="641"/>
      <c r="DB8" s="641"/>
      <c r="DC8" s="641"/>
      <c r="DD8" s="594">
        <v>200640</v>
      </c>
      <c r="DE8" s="589"/>
      <c r="DF8" s="589"/>
      <c r="DG8" s="589"/>
      <c r="DH8" s="589"/>
      <c r="DI8" s="589"/>
      <c r="DJ8" s="589"/>
      <c r="DK8" s="589"/>
      <c r="DL8" s="589"/>
      <c r="DM8" s="589"/>
      <c r="DN8" s="589"/>
      <c r="DO8" s="589"/>
      <c r="DP8" s="590"/>
      <c r="DQ8" s="594">
        <v>1471056</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7431</v>
      </c>
      <c r="S9" s="589"/>
      <c r="T9" s="589"/>
      <c r="U9" s="589"/>
      <c r="V9" s="589"/>
      <c r="W9" s="589"/>
      <c r="X9" s="589"/>
      <c r="Y9" s="590"/>
      <c r="Z9" s="641">
        <v>0.1</v>
      </c>
      <c r="AA9" s="641"/>
      <c r="AB9" s="641"/>
      <c r="AC9" s="641"/>
      <c r="AD9" s="642">
        <v>7431</v>
      </c>
      <c r="AE9" s="642"/>
      <c r="AF9" s="642"/>
      <c r="AG9" s="642"/>
      <c r="AH9" s="642"/>
      <c r="AI9" s="642"/>
      <c r="AJ9" s="642"/>
      <c r="AK9" s="642"/>
      <c r="AL9" s="611">
        <v>0.2</v>
      </c>
      <c r="AM9" s="643"/>
      <c r="AN9" s="643"/>
      <c r="AO9" s="644"/>
      <c r="AP9" s="585" t="s">
        <v>226</v>
      </c>
      <c r="AQ9" s="586"/>
      <c r="AR9" s="586"/>
      <c r="AS9" s="586"/>
      <c r="AT9" s="586"/>
      <c r="AU9" s="586"/>
      <c r="AV9" s="586"/>
      <c r="AW9" s="586"/>
      <c r="AX9" s="586"/>
      <c r="AY9" s="586"/>
      <c r="AZ9" s="586"/>
      <c r="BA9" s="586"/>
      <c r="BB9" s="586"/>
      <c r="BC9" s="586"/>
      <c r="BD9" s="586"/>
      <c r="BE9" s="586"/>
      <c r="BF9" s="587"/>
      <c r="BG9" s="588">
        <v>465363</v>
      </c>
      <c r="BH9" s="589"/>
      <c r="BI9" s="589"/>
      <c r="BJ9" s="589"/>
      <c r="BK9" s="589"/>
      <c r="BL9" s="589"/>
      <c r="BM9" s="589"/>
      <c r="BN9" s="590"/>
      <c r="BO9" s="641">
        <v>30.1</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1008659</v>
      </c>
      <c r="CS9" s="589"/>
      <c r="CT9" s="589"/>
      <c r="CU9" s="589"/>
      <c r="CV9" s="589"/>
      <c r="CW9" s="589"/>
      <c r="CX9" s="589"/>
      <c r="CY9" s="590"/>
      <c r="CZ9" s="641">
        <v>12.1</v>
      </c>
      <c r="DA9" s="641"/>
      <c r="DB9" s="641"/>
      <c r="DC9" s="641"/>
      <c r="DD9" s="594">
        <v>20626</v>
      </c>
      <c r="DE9" s="589"/>
      <c r="DF9" s="589"/>
      <c r="DG9" s="589"/>
      <c r="DH9" s="589"/>
      <c r="DI9" s="589"/>
      <c r="DJ9" s="589"/>
      <c r="DK9" s="589"/>
      <c r="DL9" s="589"/>
      <c r="DM9" s="589"/>
      <c r="DN9" s="589"/>
      <c r="DO9" s="589"/>
      <c r="DP9" s="590"/>
      <c r="DQ9" s="594">
        <v>771540</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173554</v>
      </c>
      <c r="S10" s="589"/>
      <c r="T10" s="589"/>
      <c r="U10" s="589"/>
      <c r="V10" s="589"/>
      <c r="W10" s="589"/>
      <c r="X10" s="589"/>
      <c r="Y10" s="590"/>
      <c r="Z10" s="641">
        <v>2</v>
      </c>
      <c r="AA10" s="641"/>
      <c r="AB10" s="641"/>
      <c r="AC10" s="641"/>
      <c r="AD10" s="642">
        <v>173554</v>
      </c>
      <c r="AE10" s="642"/>
      <c r="AF10" s="642"/>
      <c r="AG10" s="642"/>
      <c r="AH10" s="642"/>
      <c r="AI10" s="642"/>
      <c r="AJ10" s="642"/>
      <c r="AK10" s="642"/>
      <c r="AL10" s="611">
        <v>3.7</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36223</v>
      </c>
      <c r="BH10" s="589"/>
      <c r="BI10" s="589"/>
      <c r="BJ10" s="589"/>
      <c r="BK10" s="589"/>
      <c r="BL10" s="589"/>
      <c r="BM10" s="589"/>
      <c r="BN10" s="590"/>
      <c r="BO10" s="641">
        <v>2.2999999999999998</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v>14991</v>
      </c>
      <c r="S11" s="589"/>
      <c r="T11" s="589"/>
      <c r="U11" s="589"/>
      <c r="V11" s="589"/>
      <c r="W11" s="589"/>
      <c r="X11" s="589"/>
      <c r="Y11" s="590"/>
      <c r="Z11" s="641">
        <v>0.2</v>
      </c>
      <c r="AA11" s="641"/>
      <c r="AB11" s="641"/>
      <c r="AC11" s="641"/>
      <c r="AD11" s="642">
        <v>14991</v>
      </c>
      <c r="AE11" s="642"/>
      <c r="AF11" s="642"/>
      <c r="AG11" s="642"/>
      <c r="AH11" s="642"/>
      <c r="AI11" s="642"/>
      <c r="AJ11" s="642"/>
      <c r="AK11" s="642"/>
      <c r="AL11" s="611">
        <v>0.3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28221</v>
      </c>
      <c r="BH11" s="589"/>
      <c r="BI11" s="589"/>
      <c r="BJ11" s="589"/>
      <c r="BK11" s="589"/>
      <c r="BL11" s="589"/>
      <c r="BM11" s="589"/>
      <c r="BN11" s="590"/>
      <c r="BO11" s="641">
        <v>1.8</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178730</v>
      </c>
      <c r="CS11" s="589"/>
      <c r="CT11" s="589"/>
      <c r="CU11" s="589"/>
      <c r="CV11" s="589"/>
      <c r="CW11" s="589"/>
      <c r="CX11" s="589"/>
      <c r="CY11" s="590"/>
      <c r="CZ11" s="641">
        <v>2.1</v>
      </c>
      <c r="DA11" s="641"/>
      <c r="DB11" s="641"/>
      <c r="DC11" s="641"/>
      <c r="DD11" s="594">
        <v>11869</v>
      </c>
      <c r="DE11" s="589"/>
      <c r="DF11" s="589"/>
      <c r="DG11" s="589"/>
      <c r="DH11" s="589"/>
      <c r="DI11" s="589"/>
      <c r="DJ11" s="589"/>
      <c r="DK11" s="589"/>
      <c r="DL11" s="589"/>
      <c r="DM11" s="589"/>
      <c r="DN11" s="589"/>
      <c r="DO11" s="589"/>
      <c r="DP11" s="590"/>
      <c r="DQ11" s="594">
        <v>105194</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741498</v>
      </c>
      <c r="BH12" s="589"/>
      <c r="BI12" s="589"/>
      <c r="BJ12" s="589"/>
      <c r="BK12" s="589"/>
      <c r="BL12" s="589"/>
      <c r="BM12" s="589"/>
      <c r="BN12" s="590"/>
      <c r="BO12" s="641">
        <v>48</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205946</v>
      </c>
      <c r="CS12" s="589"/>
      <c r="CT12" s="589"/>
      <c r="CU12" s="589"/>
      <c r="CV12" s="589"/>
      <c r="CW12" s="589"/>
      <c r="CX12" s="589"/>
      <c r="CY12" s="590"/>
      <c r="CZ12" s="641">
        <v>2.5</v>
      </c>
      <c r="DA12" s="641"/>
      <c r="DB12" s="641"/>
      <c r="DC12" s="641"/>
      <c r="DD12" s="594">
        <v>22439</v>
      </c>
      <c r="DE12" s="589"/>
      <c r="DF12" s="589"/>
      <c r="DG12" s="589"/>
      <c r="DH12" s="589"/>
      <c r="DI12" s="589"/>
      <c r="DJ12" s="589"/>
      <c r="DK12" s="589"/>
      <c r="DL12" s="589"/>
      <c r="DM12" s="589"/>
      <c r="DN12" s="589"/>
      <c r="DO12" s="589"/>
      <c r="DP12" s="590"/>
      <c r="DQ12" s="594">
        <v>172596</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7599</v>
      </c>
      <c r="S13" s="589"/>
      <c r="T13" s="589"/>
      <c r="U13" s="589"/>
      <c r="V13" s="589"/>
      <c r="W13" s="589"/>
      <c r="X13" s="589"/>
      <c r="Y13" s="590"/>
      <c r="Z13" s="641">
        <v>0.1</v>
      </c>
      <c r="AA13" s="641"/>
      <c r="AB13" s="641"/>
      <c r="AC13" s="641"/>
      <c r="AD13" s="642">
        <v>7599</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738876</v>
      </c>
      <c r="BH13" s="589"/>
      <c r="BI13" s="589"/>
      <c r="BJ13" s="589"/>
      <c r="BK13" s="589"/>
      <c r="BL13" s="589"/>
      <c r="BM13" s="589"/>
      <c r="BN13" s="590"/>
      <c r="BO13" s="641">
        <v>47.8</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991477</v>
      </c>
      <c r="CS13" s="589"/>
      <c r="CT13" s="589"/>
      <c r="CU13" s="589"/>
      <c r="CV13" s="589"/>
      <c r="CW13" s="589"/>
      <c r="CX13" s="589"/>
      <c r="CY13" s="590"/>
      <c r="CZ13" s="641">
        <v>11.9</v>
      </c>
      <c r="DA13" s="641"/>
      <c r="DB13" s="641"/>
      <c r="DC13" s="641"/>
      <c r="DD13" s="594">
        <v>781946</v>
      </c>
      <c r="DE13" s="589"/>
      <c r="DF13" s="589"/>
      <c r="DG13" s="589"/>
      <c r="DH13" s="589"/>
      <c r="DI13" s="589"/>
      <c r="DJ13" s="589"/>
      <c r="DK13" s="589"/>
      <c r="DL13" s="589"/>
      <c r="DM13" s="589"/>
      <c r="DN13" s="589"/>
      <c r="DO13" s="589"/>
      <c r="DP13" s="590"/>
      <c r="DQ13" s="594">
        <v>349452</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42540</v>
      </c>
      <c r="BH14" s="589"/>
      <c r="BI14" s="589"/>
      <c r="BJ14" s="589"/>
      <c r="BK14" s="589"/>
      <c r="BL14" s="589"/>
      <c r="BM14" s="589"/>
      <c r="BN14" s="590"/>
      <c r="BO14" s="641">
        <v>2.8</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540146</v>
      </c>
      <c r="CS14" s="589"/>
      <c r="CT14" s="589"/>
      <c r="CU14" s="589"/>
      <c r="CV14" s="589"/>
      <c r="CW14" s="589"/>
      <c r="CX14" s="589"/>
      <c r="CY14" s="590"/>
      <c r="CZ14" s="641">
        <v>6.5</v>
      </c>
      <c r="DA14" s="641"/>
      <c r="DB14" s="641"/>
      <c r="DC14" s="641"/>
      <c r="DD14" s="594">
        <v>169511</v>
      </c>
      <c r="DE14" s="589"/>
      <c r="DF14" s="589"/>
      <c r="DG14" s="589"/>
      <c r="DH14" s="589"/>
      <c r="DI14" s="589"/>
      <c r="DJ14" s="589"/>
      <c r="DK14" s="589"/>
      <c r="DL14" s="589"/>
      <c r="DM14" s="589"/>
      <c r="DN14" s="589"/>
      <c r="DO14" s="589"/>
      <c r="DP14" s="590"/>
      <c r="DQ14" s="594">
        <v>359976</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4160</v>
      </c>
      <c r="S15" s="589"/>
      <c r="T15" s="589"/>
      <c r="U15" s="589"/>
      <c r="V15" s="589"/>
      <c r="W15" s="589"/>
      <c r="X15" s="589"/>
      <c r="Y15" s="590"/>
      <c r="Z15" s="641">
        <v>0</v>
      </c>
      <c r="AA15" s="641"/>
      <c r="AB15" s="641"/>
      <c r="AC15" s="641"/>
      <c r="AD15" s="642">
        <v>4160</v>
      </c>
      <c r="AE15" s="642"/>
      <c r="AF15" s="642"/>
      <c r="AG15" s="642"/>
      <c r="AH15" s="642"/>
      <c r="AI15" s="642"/>
      <c r="AJ15" s="642"/>
      <c r="AK15" s="642"/>
      <c r="AL15" s="611">
        <v>0.1</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118994</v>
      </c>
      <c r="BH15" s="589"/>
      <c r="BI15" s="589"/>
      <c r="BJ15" s="589"/>
      <c r="BK15" s="589"/>
      <c r="BL15" s="589"/>
      <c r="BM15" s="589"/>
      <c r="BN15" s="590"/>
      <c r="BO15" s="641">
        <v>7.7</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594465</v>
      </c>
      <c r="CS15" s="589"/>
      <c r="CT15" s="589"/>
      <c r="CU15" s="589"/>
      <c r="CV15" s="589"/>
      <c r="CW15" s="589"/>
      <c r="CX15" s="589"/>
      <c r="CY15" s="590"/>
      <c r="CZ15" s="641">
        <v>7.1</v>
      </c>
      <c r="DA15" s="641"/>
      <c r="DB15" s="641"/>
      <c r="DC15" s="641"/>
      <c r="DD15" s="594">
        <v>224577</v>
      </c>
      <c r="DE15" s="589"/>
      <c r="DF15" s="589"/>
      <c r="DG15" s="589"/>
      <c r="DH15" s="589"/>
      <c r="DI15" s="589"/>
      <c r="DJ15" s="589"/>
      <c r="DK15" s="589"/>
      <c r="DL15" s="589"/>
      <c r="DM15" s="589"/>
      <c r="DN15" s="589"/>
      <c r="DO15" s="589"/>
      <c r="DP15" s="590"/>
      <c r="DQ15" s="594">
        <v>374650</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3100459</v>
      </c>
      <c r="S16" s="589"/>
      <c r="T16" s="589"/>
      <c r="U16" s="589"/>
      <c r="V16" s="589"/>
      <c r="W16" s="589"/>
      <c r="X16" s="589"/>
      <c r="Y16" s="590"/>
      <c r="Z16" s="641">
        <v>35.5</v>
      </c>
      <c r="AA16" s="641"/>
      <c r="AB16" s="641"/>
      <c r="AC16" s="641"/>
      <c r="AD16" s="642">
        <v>2643147</v>
      </c>
      <c r="AE16" s="642"/>
      <c r="AF16" s="642"/>
      <c r="AG16" s="642"/>
      <c r="AH16" s="642"/>
      <c r="AI16" s="642"/>
      <c r="AJ16" s="642"/>
      <c r="AK16" s="642"/>
      <c r="AL16" s="611">
        <v>56.7</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191901</v>
      </c>
      <c r="CS16" s="589"/>
      <c r="CT16" s="589"/>
      <c r="CU16" s="589"/>
      <c r="CV16" s="589"/>
      <c r="CW16" s="589"/>
      <c r="CX16" s="589"/>
      <c r="CY16" s="590"/>
      <c r="CZ16" s="641">
        <v>2.2999999999999998</v>
      </c>
      <c r="DA16" s="641"/>
      <c r="DB16" s="641"/>
      <c r="DC16" s="641"/>
      <c r="DD16" s="594" t="s">
        <v>223</v>
      </c>
      <c r="DE16" s="589"/>
      <c r="DF16" s="589"/>
      <c r="DG16" s="589"/>
      <c r="DH16" s="589"/>
      <c r="DI16" s="589"/>
      <c r="DJ16" s="589"/>
      <c r="DK16" s="589"/>
      <c r="DL16" s="589"/>
      <c r="DM16" s="589"/>
      <c r="DN16" s="589"/>
      <c r="DO16" s="589"/>
      <c r="DP16" s="590"/>
      <c r="DQ16" s="594">
        <v>119464</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2643147</v>
      </c>
      <c r="S17" s="589"/>
      <c r="T17" s="589"/>
      <c r="U17" s="589"/>
      <c r="V17" s="589"/>
      <c r="W17" s="589"/>
      <c r="X17" s="589"/>
      <c r="Y17" s="590"/>
      <c r="Z17" s="641">
        <v>30.3</v>
      </c>
      <c r="AA17" s="641"/>
      <c r="AB17" s="641"/>
      <c r="AC17" s="641"/>
      <c r="AD17" s="642">
        <v>2643147</v>
      </c>
      <c r="AE17" s="642"/>
      <c r="AF17" s="642"/>
      <c r="AG17" s="642"/>
      <c r="AH17" s="642"/>
      <c r="AI17" s="642"/>
      <c r="AJ17" s="642"/>
      <c r="AK17" s="642"/>
      <c r="AL17" s="611">
        <v>56.7</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730422</v>
      </c>
      <c r="CS17" s="589"/>
      <c r="CT17" s="589"/>
      <c r="CU17" s="589"/>
      <c r="CV17" s="589"/>
      <c r="CW17" s="589"/>
      <c r="CX17" s="589"/>
      <c r="CY17" s="590"/>
      <c r="CZ17" s="641">
        <v>8.8000000000000007</v>
      </c>
      <c r="DA17" s="641"/>
      <c r="DB17" s="641"/>
      <c r="DC17" s="641"/>
      <c r="DD17" s="594" t="s">
        <v>223</v>
      </c>
      <c r="DE17" s="589"/>
      <c r="DF17" s="589"/>
      <c r="DG17" s="589"/>
      <c r="DH17" s="589"/>
      <c r="DI17" s="589"/>
      <c r="DJ17" s="589"/>
      <c r="DK17" s="589"/>
      <c r="DL17" s="589"/>
      <c r="DM17" s="589"/>
      <c r="DN17" s="589"/>
      <c r="DO17" s="589"/>
      <c r="DP17" s="590"/>
      <c r="DQ17" s="594">
        <v>717805</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457312</v>
      </c>
      <c r="S18" s="589"/>
      <c r="T18" s="589"/>
      <c r="U18" s="589"/>
      <c r="V18" s="589"/>
      <c r="W18" s="589"/>
      <c r="X18" s="589"/>
      <c r="Y18" s="590"/>
      <c r="Z18" s="641">
        <v>5.2</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86482</v>
      </c>
      <c r="BH19" s="589"/>
      <c r="BI19" s="589"/>
      <c r="BJ19" s="589"/>
      <c r="BK19" s="589"/>
      <c r="BL19" s="589"/>
      <c r="BM19" s="589"/>
      <c r="BN19" s="590"/>
      <c r="BO19" s="641">
        <v>5.6</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4933403</v>
      </c>
      <c r="S20" s="589"/>
      <c r="T20" s="589"/>
      <c r="U20" s="589"/>
      <c r="V20" s="589"/>
      <c r="W20" s="589"/>
      <c r="X20" s="589"/>
      <c r="Y20" s="590"/>
      <c r="Z20" s="641">
        <v>56.5</v>
      </c>
      <c r="AA20" s="641"/>
      <c r="AB20" s="641"/>
      <c r="AC20" s="641"/>
      <c r="AD20" s="642">
        <v>4476091</v>
      </c>
      <c r="AE20" s="642"/>
      <c r="AF20" s="642"/>
      <c r="AG20" s="642"/>
      <c r="AH20" s="642"/>
      <c r="AI20" s="642"/>
      <c r="AJ20" s="642"/>
      <c r="AK20" s="642"/>
      <c r="AL20" s="611">
        <v>96</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86482</v>
      </c>
      <c r="BH20" s="589"/>
      <c r="BI20" s="589"/>
      <c r="BJ20" s="589"/>
      <c r="BK20" s="589"/>
      <c r="BL20" s="589"/>
      <c r="BM20" s="589"/>
      <c r="BN20" s="590"/>
      <c r="BO20" s="641">
        <v>5.6</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8330295</v>
      </c>
      <c r="CS20" s="589"/>
      <c r="CT20" s="589"/>
      <c r="CU20" s="589"/>
      <c r="CV20" s="589"/>
      <c r="CW20" s="589"/>
      <c r="CX20" s="589"/>
      <c r="CY20" s="590"/>
      <c r="CZ20" s="641">
        <v>100</v>
      </c>
      <c r="DA20" s="641"/>
      <c r="DB20" s="641"/>
      <c r="DC20" s="641"/>
      <c r="DD20" s="594">
        <v>1611431</v>
      </c>
      <c r="DE20" s="589"/>
      <c r="DF20" s="589"/>
      <c r="DG20" s="589"/>
      <c r="DH20" s="589"/>
      <c r="DI20" s="589"/>
      <c r="DJ20" s="589"/>
      <c r="DK20" s="589"/>
      <c r="DL20" s="589"/>
      <c r="DM20" s="589"/>
      <c r="DN20" s="589"/>
      <c r="DO20" s="589"/>
      <c r="DP20" s="590"/>
      <c r="DQ20" s="594">
        <v>5366457</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v>1828</v>
      </c>
      <c r="S21" s="589"/>
      <c r="T21" s="589"/>
      <c r="U21" s="589"/>
      <c r="V21" s="589"/>
      <c r="W21" s="589"/>
      <c r="X21" s="589"/>
      <c r="Y21" s="590"/>
      <c r="Z21" s="641">
        <v>0</v>
      </c>
      <c r="AA21" s="641"/>
      <c r="AB21" s="641"/>
      <c r="AC21" s="641"/>
      <c r="AD21" s="642">
        <v>1828</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86482</v>
      </c>
      <c r="BH21" s="589"/>
      <c r="BI21" s="589"/>
      <c r="BJ21" s="589"/>
      <c r="BK21" s="589"/>
      <c r="BL21" s="589"/>
      <c r="BM21" s="589"/>
      <c r="BN21" s="590"/>
      <c r="BO21" s="641">
        <v>5.6</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9417</v>
      </c>
      <c r="S22" s="589"/>
      <c r="T22" s="589"/>
      <c r="U22" s="589"/>
      <c r="V22" s="589"/>
      <c r="W22" s="589"/>
      <c r="X22" s="589"/>
      <c r="Y22" s="590"/>
      <c r="Z22" s="641">
        <v>0.1</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318511</v>
      </c>
      <c r="S23" s="589"/>
      <c r="T23" s="589"/>
      <c r="U23" s="589"/>
      <c r="V23" s="589"/>
      <c r="W23" s="589"/>
      <c r="X23" s="589"/>
      <c r="Y23" s="590"/>
      <c r="Z23" s="641">
        <v>3.6</v>
      </c>
      <c r="AA23" s="641"/>
      <c r="AB23" s="641"/>
      <c r="AC23" s="641"/>
      <c r="AD23" s="642">
        <v>164227</v>
      </c>
      <c r="AE23" s="642"/>
      <c r="AF23" s="642"/>
      <c r="AG23" s="642"/>
      <c r="AH23" s="642"/>
      <c r="AI23" s="642"/>
      <c r="AJ23" s="642"/>
      <c r="AK23" s="642"/>
      <c r="AL23" s="611">
        <v>3.5</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57599</v>
      </c>
      <c r="S24" s="589"/>
      <c r="T24" s="589"/>
      <c r="U24" s="589"/>
      <c r="V24" s="589"/>
      <c r="W24" s="589"/>
      <c r="X24" s="589"/>
      <c r="Y24" s="590"/>
      <c r="Z24" s="641">
        <v>0.7</v>
      </c>
      <c r="AA24" s="641"/>
      <c r="AB24" s="641"/>
      <c r="AC24" s="641"/>
      <c r="AD24" s="642">
        <v>1292</v>
      </c>
      <c r="AE24" s="642"/>
      <c r="AF24" s="642"/>
      <c r="AG24" s="642"/>
      <c r="AH24" s="642"/>
      <c r="AI24" s="642"/>
      <c r="AJ24" s="642"/>
      <c r="AK24" s="642"/>
      <c r="AL24" s="611">
        <v>0</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3085849</v>
      </c>
      <c r="CS24" s="639"/>
      <c r="CT24" s="639"/>
      <c r="CU24" s="639"/>
      <c r="CV24" s="639"/>
      <c r="CW24" s="639"/>
      <c r="CX24" s="639"/>
      <c r="CY24" s="686"/>
      <c r="CZ24" s="690">
        <v>37</v>
      </c>
      <c r="DA24" s="691"/>
      <c r="DB24" s="691"/>
      <c r="DC24" s="692"/>
      <c r="DD24" s="685">
        <v>2350172</v>
      </c>
      <c r="DE24" s="639"/>
      <c r="DF24" s="639"/>
      <c r="DG24" s="639"/>
      <c r="DH24" s="639"/>
      <c r="DI24" s="639"/>
      <c r="DJ24" s="639"/>
      <c r="DK24" s="686"/>
      <c r="DL24" s="685">
        <v>2254236</v>
      </c>
      <c r="DM24" s="639"/>
      <c r="DN24" s="639"/>
      <c r="DO24" s="639"/>
      <c r="DP24" s="639"/>
      <c r="DQ24" s="639"/>
      <c r="DR24" s="639"/>
      <c r="DS24" s="639"/>
      <c r="DT24" s="639"/>
      <c r="DU24" s="639"/>
      <c r="DV24" s="686"/>
      <c r="DW24" s="687">
        <v>45.4</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836462</v>
      </c>
      <c r="S25" s="589"/>
      <c r="T25" s="589"/>
      <c r="U25" s="589"/>
      <c r="V25" s="589"/>
      <c r="W25" s="589"/>
      <c r="X25" s="589"/>
      <c r="Y25" s="590"/>
      <c r="Z25" s="641">
        <v>9.6</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1511070</v>
      </c>
      <c r="CS25" s="607"/>
      <c r="CT25" s="607"/>
      <c r="CU25" s="607"/>
      <c r="CV25" s="607"/>
      <c r="CW25" s="607"/>
      <c r="CX25" s="607"/>
      <c r="CY25" s="608"/>
      <c r="CZ25" s="591">
        <v>18.100000000000001</v>
      </c>
      <c r="DA25" s="609"/>
      <c r="DB25" s="609"/>
      <c r="DC25" s="610"/>
      <c r="DD25" s="594">
        <v>1404224</v>
      </c>
      <c r="DE25" s="607"/>
      <c r="DF25" s="607"/>
      <c r="DG25" s="607"/>
      <c r="DH25" s="607"/>
      <c r="DI25" s="607"/>
      <c r="DJ25" s="607"/>
      <c r="DK25" s="608"/>
      <c r="DL25" s="594">
        <v>1308288</v>
      </c>
      <c r="DM25" s="607"/>
      <c r="DN25" s="607"/>
      <c r="DO25" s="607"/>
      <c r="DP25" s="607"/>
      <c r="DQ25" s="607"/>
      <c r="DR25" s="607"/>
      <c r="DS25" s="607"/>
      <c r="DT25" s="607"/>
      <c r="DU25" s="607"/>
      <c r="DV25" s="608"/>
      <c r="DW25" s="611">
        <v>26.4</v>
      </c>
      <c r="DX25" s="612"/>
      <c r="DY25" s="612"/>
      <c r="DZ25" s="612"/>
      <c r="EA25" s="612"/>
      <c r="EB25" s="612"/>
      <c r="EC25" s="613"/>
    </row>
    <row r="26" spans="2:133" ht="11.25" customHeight="1" x14ac:dyDescent="0.15">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947593</v>
      </c>
      <c r="CS26" s="589"/>
      <c r="CT26" s="589"/>
      <c r="CU26" s="589"/>
      <c r="CV26" s="589"/>
      <c r="CW26" s="589"/>
      <c r="CX26" s="589"/>
      <c r="CY26" s="590"/>
      <c r="CZ26" s="591">
        <v>11.4</v>
      </c>
      <c r="DA26" s="609"/>
      <c r="DB26" s="609"/>
      <c r="DC26" s="610"/>
      <c r="DD26" s="594">
        <v>854973</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665690</v>
      </c>
      <c r="S27" s="589"/>
      <c r="T27" s="589"/>
      <c r="U27" s="589"/>
      <c r="V27" s="589"/>
      <c r="W27" s="589"/>
      <c r="X27" s="589"/>
      <c r="Y27" s="590"/>
      <c r="Z27" s="641">
        <v>7.6</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1544368</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844357</v>
      </c>
      <c r="CS27" s="607"/>
      <c r="CT27" s="607"/>
      <c r="CU27" s="607"/>
      <c r="CV27" s="607"/>
      <c r="CW27" s="607"/>
      <c r="CX27" s="607"/>
      <c r="CY27" s="608"/>
      <c r="CZ27" s="591">
        <v>10.1</v>
      </c>
      <c r="DA27" s="609"/>
      <c r="DB27" s="609"/>
      <c r="DC27" s="610"/>
      <c r="DD27" s="594">
        <v>228143</v>
      </c>
      <c r="DE27" s="607"/>
      <c r="DF27" s="607"/>
      <c r="DG27" s="607"/>
      <c r="DH27" s="607"/>
      <c r="DI27" s="607"/>
      <c r="DJ27" s="607"/>
      <c r="DK27" s="608"/>
      <c r="DL27" s="594">
        <v>228143</v>
      </c>
      <c r="DM27" s="607"/>
      <c r="DN27" s="607"/>
      <c r="DO27" s="607"/>
      <c r="DP27" s="607"/>
      <c r="DQ27" s="607"/>
      <c r="DR27" s="607"/>
      <c r="DS27" s="607"/>
      <c r="DT27" s="607"/>
      <c r="DU27" s="607"/>
      <c r="DV27" s="608"/>
      <c r="DW27" s="611">
        <v>4.5999999999999996</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28012</v>
      </c>
      <c r="S28" s="589"/>
      <c r="T28" s="589"/>
      <c r="U28" s="589"/>
      <c r="V28" s="589"/>
      <c r="W28" s="589"/>
      <c r="X28" s="589"/>
      <c r="Y28" s="590"/>
      <c r="Z28" s="641">
        <v>0.3</v>
      </c>
      <c r="AA28" s="641"/>
      <c r="AB28" s="641"/>
      <c r="AC28" s="641"/>
      <c r="AD28" s="642">
        <v>17044</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730422</v>
      </c>
      <c r="CS28" s="589"/>
      <c r="CT28" s="589"/>
      <c r="CU28" s="589"/>
      <c r="CV28" s="589"/>
      <c r="CW28" s="589"/>
      <c r="CX28" s="589"/>
      <c r="CY28" s="590"/>
      <c r="CZ28" s="591">
        <v>8.8000000000000007</v>
      </c>
      <c r="DA28" s="609"/>
      <c r="DB28" s="609"/>
      <c r="DC28" s="610"/>
      <c r="DD28" s="594">
        <v>717805</v>
      </c>
      <c r="DE28" s="589"/>
      <c r="DF28" s="589"/>
      <c r="DG28" s="589"/>
      <c r="DH28" s="589"/>
      <c r="DI28" s="589"/>
      <c r="DJ28" s="589"/>
      <c r="DK28" s="590"/>
      <c r="DL28" s="594">
        <v>717805</v>
      </c>
      <c r="DM28" s="589"/>
      <c r="DN28" s="589"/>
      <c r="DO28" s="589"/>
      <c r="DP28" s="589"/>
      <c r="DQ28" s="589"/>
      <c r="DR28" s="589"/>
      <c r="DS28" s="589"/>
      <c r="DT28" s="589"/>
      <c r="DU28" s="589"/>
      <c r="DV28" s="590"/>
      <c r="DW28" s="611">
        <v>14.5</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44432</v>
      </c>
      <c r="S29" s="589"/>
      <c r="T29" s="589"/>
      <c r="U29" s="589"/>
      <c r="V29" s="589"/>
      <c r="W29" s="589"/>
      <c r="X29" s="589"/>
      <c r="Y29" s="590"/>
      <c r="Z29" s="641">
        <v>0.5</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730422</v>
      </c>
      <c r="CS29" s="607"/>
      <c r="CT29" s="607"/>
      <c r="CU29" s="607"/>
      <c r="CV29" s="607"/>
      <c r="CW29" s="607"/>
      <c r="CX29" s="607"/>
      <c r="CY29" s="608"/>
      <c r="CZ29" s="591">
        <v>8.8000000000000007</v>
      </c>
      <c r="DA29" s="609"/>
      <c r="DB29" s="609"/>
      <c r="DC29" s="610"/>
      <c r="DD29" s="594">
        <v>717805</v>
      </c>
      <c r="DE29" s="607"/>
      <c r="DF29" s="607"/>
      <c r="DG29" s="607"/>
      <c r="DH29" s="607"/>
      <c r="DI29" s="607"/>
      <c r="DJ29" s="607"/>
      <c r="DK29" s="608"/>
      <c r="DL29" s="594">
        <v>717805</v>
      </c>
      <c r="DM29" s="607"/>
      <c r="DN29" s="607"/>
      <c r="DO29" s="607"/>
      <c r="DP29" s="607"/>
      <c r="DQ29" s="607"/>
      <c r="DR29" s="607"/>
      <c r="DS29" s="607"/>
      <c r="DT29" s="607"/>
      <c r="DU29" s="607"/>
      <c r="DV29" s="608"/>
      <c r="DW29" s="611">
        <v>14.5</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266828</v>
      </c>
      <c r="S30" s="589"/>
      <c r="T30" s="589"/>
      <c r="U30" s="589"/>
      <c r="V30" s="589"/>
      <c r="W30" s="589"/>
      <c r="X30" s="589"/>
      <c r="Y30" s="590"/>
      <c r="Z30" s="641">
        <v>3.1</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98.2</v>
      </c>
      <c r="BH30" s="655"/>
      <c r="BI30" s="655"/>
      <c r="BJ30" s="655"/>
      <c r="BK30" s="655"/>
      <c r="BL30" s="655"/>
      <c r="BM30" s="656">
        <v>91</v>
      </c>
      <c r="BN30" s="655"/>
      <c r="BO30" s="655"/>
      <c r="BP30" s="655"/>
      <c r="BQ30" s="657"/>
      <c r="BR30" s="654">
        <v>98.1</v>
      </c>
      <c r="BS30" s="655"/>
      <c r="BT30" s="655"/>
      <c r="BU30" s="655"/>
      <c r="BV30" s="655"/>
      <c r="BW30" s="655"/>
      <c r="BX30" s="656">
        <v>89.9</v>
      </c>
      <c r="BY30" s="655"/>
      <c r="BZ30" s="655"/>
      <c r="CA30" s="655"/>
      <c r="CB30" s="657"/>
      <c r="CD30" s="660"/>
      <c r="CE30" s="661"/>
      <c r="CF30" s="625" t="s">
        <v>295</v>
      </c>
      <c r="CG30" s="622"/>
      <c r="CH30" s="622"/>
      <c r="CI30" s="622"/>
      <c r="CJ30" s="622"/>
      <c r="CK30" s="622"/>
      <c r="CL30" s="622"/>
      <c r="CM30" s="622"/>
      <c r="CN30" s="622"/>
      <c r="CO30" s="622"/>
      <c r="CP30" s="622"/>
      <c r="CQ30" s="623"/>
      <c r="CR30" s="588">
        <v>637333</v>
      </c>
      <c r="CS30" s="589"/>
      <c r="CT30" s="589"/>
      <c r="CU30" s="589"/>
      <c r="CV30" s="589"/>
      <c r="CW30" s="589"/>
      <c r="CX30" s="589"/>
      <c r="CY30" s="590"/>
      <c r="CZ30" s="591">
        <v>7.7</v>
      </c>
      <c r="DA30" s="609"/>
      <c r="DB30" s="609"/>
      <c r="DC30" s="610"/>
      <c r="DD30" s="594">
        <v>626630</v>
      </c>
      <c r="DE30" s="589"/>
      <c r="DF30" s="589"/>
      <c r="DG30" s="589"/>
      <c r="DH30" s="589"/>
      <c r="DI30" s="589"/>
      <c r="DJ30" s="589"/>
      <c r="DK30" s="590"/>
      <c r="DL30" s="594">
        <v>626630</v>
      </c>
      <c r="DM30" s="589"/>
      <c r="DN30" s="589"/>
      <c r="DO30" s="589"/>
      <c r="DP30" s="589"/>
      <c r="DQ30" s="589"/>
      <c r="DR30" s="589"/>
      <c r="DS30" s="589"/>
      <c r="DT30" s="589"/>
      <c r="DU30" s="589"/>
      <c r="DV30" s="590"/>
      <c r="DW30" s="611">
        <v>12.6</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274256</v>
      </c>
      <c r="S31" s="589"/>
      <c r="T31" s="589"/>
      <c r="U31" s="589"/>
      <c r="V31" s="589"/>
      <c r="W31" s="589"/>
      <c r="X31" s="589"/>
      <c r="Y31" s="590"/>
      <c r="Z31" s="641">
        <v>3.1</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98</v>
      </c>
      <c r="BH31" s="607"/>
      <c r="BI31" s="607"/>
      <c r="BJ31" s="607"/>
      <c r="BK31" s="607"/>
      <c r="BL31" s="607"/>
      <c r="BM31" s="643">
        <v>95.1</v>
      </c>
      <c r="BN31" s="653"/>
      <c r="BO31" s="653"/>
      <c r="BP31" s="653"/>
      <c r="BQ31" s="617"/>
      <c r="BR31" s="652">
        <v>98.1</v>
      </c>
      <c r="BS31" s="607"/>
      <c r="BT31" s="607"/>
      <c r="BU31" s="607"/>
      <c r="BV31" s="607"/>
      <c r="BW31" s="607"/>
      <c r="BX31" s="643">
        <v>94.6</v>
      </c>
      <c r="BY31" s="653"/>
      <c r="BZ31" s="653"/>
      <c r="CA31" s="653"/>
      <c r="CB31" s="617"/>
      <c r="CD31" s="660"/>
      <c r="CE31" s="661"/>
      <c r="CF31" s="625" t="s">
        <v>299</v>
      </c>
      <c r="CG31" s="622"/>
      <c r="CH31" s="622"/>
      <c r="CI31" s="622"/>
      <c r="CJ31" s="622"/>
      <c r="CK31" s="622"/>
      <c r="CL31" s="622"/>
      <c r="CM31" s="622"/>
      <c r="CN31" s="622"/>
      <c r="CO31" s="622"/>
      <c r="CP31" s="622"/>
      <c r="CQ31" s="623"/>
      <c r="CR31" s="588">
        <v>93089</v>
      </c>
      <c r="CS31" s="607"/>
      <c r="CT31" s="607"/>
      <c r="CU31" s="607"/>
      <c r="CV31" s="607"/>
      <c r="CW31" s="607"/>
      <c r="CX31" s="607"/>
      <c r="CY31" s="608"/>
      <c r="CZ31" s="591">
        <v>1.1000000000000001</v>
      </c>
      <c r="DA31" s="609"/>
      <c r="DB31" s="609"/>
      <c r="DC31" s="610"/>
      <c r="DD31" s="594">
        <v>91175</v>
      </c>
      <c r="DE31" s="607"/>
      <c r="DF31" s="607"/>
      <c r="DG31" s="607"/>
      <c r="DH31" s="607"/>
      <c r="DI31" s="607"/>
      <c r="DJ31" s="607"/>
      <c r="DK31" s="608"/>
      <c r="DL31" s="594">
        <v>91175</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100533</v>
      </c>
      <c r="S32" s="589"/>
      <c r="T32" s="589"/>
      <c r="U32" s="589"/>
      <c r="V32" s="589"/>
      <c r="W32" s="589"/>
      <c r="X32" s="589"/>
      <c r="Y32" s="590"/>
      <c r="Z32" s="641">
        <v>1.2</v>
      </c>
      <c r="AA32" s="641"/>
      <c r="AB32" s="641"/>
      <c r="AC32" s="641"/>
      <c r="AD32" s="642">
        <v>111</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97.9</v>
      </c>
      <c r="BH32" s="573"/>
      <c r="BI32" s="573"/>
      <c r="BJ32" s="573"/>
      <c r="BK32" s="573"/>
      <c r="BL32" s="573"/>
      <c r="BM32" s="636">
        <v>86</v>
      </c>
      <c r="BN32" s="573"/>
      <c r="BO32" s="573"/>
      <c r="BP32" s="573"/>
      <c r="BQ32" s="630"/>
      <c r="BR32" s="651">
        <v>97.7</v>
      </c>
      <c r="BS32" s="573"/>
      <c r="BT32" s="573"/>
      <c r="BU32" s="573"/>
      <c r="BV32" s="573"/>
      <c r="BW32" s="573"/>
      <c r="BX32" s="636">
        <v>84.6</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1189700</v>
      </c>
      <c r="S33" s="589"/>
      <c r="T33" s="589"/>
      <c r="U33" s="589"/>
      <c r="V33" s="589"/>
      <c r="W33" s="589"/>
      <c r="X33" s="589"/>
      <c r="Y33" s="590"/>
      <c r="Z33" s="641">
        <v>13.6</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3441114</v>
      </c>
      <c r="CS33" s="607"/>
      <c r="CT33" s="607"/>
      <c r="CU33" s="607"/>
      <c r="CV33" s="607"/>
      <c r="CW33" s="607"/>
      <c r="CX33" s="607"/>
      <c r="CY33" s="608"/>
      <c r="CZ33" s="591">
        <v>41.3</v>
      </c>
      <c r="DA33" s="609"/>
      <c r="DB33" s="609"/>
      <c r="DC33" s="610"/>
      <c r="DD33" s="594">
        <v>2587544</v>
      </c>
      <c r="DE33" s="607"/>
      <c r="DF33" s="607"/>
      <c r="DG33" s="607"/>
      <c r="DH33" s="607"/>
      <c r="DI33" s="607"/>
      <c r="DJ33" s="607"/>
      <c r="DK33" s="608"/>
      <c r="DL33" s="594">
        <v>2023612</v>
      </c>
      <c r="DM33" s="607"/>
      <c r="DN33" s="607"/>
      <c r="DO33" s="607"/>
      <c r="DP33" s="607"/>
      <c r="DQ33" s="607"/>
      <c r="DR33" s="607"/>
      <c r="DS33" s="607"/>
      <c r="DT33" s="607"/>
      <c r="DU33" s="607"/>
      <c r="DV33" s="608"/>
      <c r="DW33" s="611">
        <v>40.799999999999997</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1379475</v>
      </c>
      <c r="CS34" s="589"/>
      <c r="CT34" s="589"/>
      <c r="CU34" s="589"/>
      <c r="CV34" s="589"/>
      <c r="CW34" s="589"/>
      <c r="CX34" s="589"/>
      <c r="CY34" s="590"/>
      <c r="CZ34" s="591">
        <v>16.600000000000001</v>
      </c>
      <c r="DA34" s="609"/>
      <c r="DB34" s="609"/>
      <c r="DC34" s="610"/>
      <c r="DD34" s="594">
        <v>989928</v>
      </c>
      <c r="DE34" s="589"/>
      <c r="DF34" s="589"/>
      <c r="DG34" s="589"/>
      <c r="DH34" s="589"/>
      <c r="DI34" s="589"/>
      <c r="DJ34" s="589"/>
      <c r="DK34" s="590"/>
      <c r="DL34" s="594">
        <v>919390</v>
      </c>
      <c r="DM34" s="589"/>
      <c r="DN34" s="589"/>
      <c r="DO34" s="589"/>
      <c r="DP34" s="589"/>
      <c r="DQ34" s="589"/>
      <c r="DR34" s="589"/>
      <c r="DS34" s="589"/>
      <c r="DT34" s="589"/>
      <c r="DU34" s="589"/>
      <c r="DV34" s="590"/>
      <c r="DW34" s="611">
        <v>18.5</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299700</v>
      </c>
      <c r="S35" s="589"/>
      <c r="T35" s="589"/>
      <c r="U35" s="589"/>
      <c r="V35" s="589"/>
      <c r="W35" s="589"/>
      <c r="X35" s="589"/>
      <c r="Y35" s="590"/>
      <c r="Z35" s="641">
        <v>3.4</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1357622</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16169</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45158</v>
      </c>
      <c r="CS35" s="607"/>
      <c r="CT35" s="607"/>
      <c r="CU35" s="607"/>
      <c r="CV35" s="607"/>
      <c r="CW35" s="607"/>
      <c r="CX35" s="607"/>
      <c r="CY35" s="608"/>
      <c r="CZ35" s="591">
        <v>0.5</v>
      </c>
      <c r="DA35" s="609"/>
      <c r="DB35" s="609"/>
      <c r="DC35" s="610"/>
      <c r="DD35" s="594">
        <v>20075</v>
      </c>
      <c r="DE35" s="607"/>
      <c r="DF35" s="607"/>
      <c r="DG35" s="607"/>
      <c r="DH35" s="607"/>
      <c r="DI35" s="607"/>
      <c r="DJ35" s="607"/>
      <c r="DK35" s="608"/>
      <c r="DL35" s="594">
        <v>20075</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8726671</v>
      </c>
      <c r="S36" s="629"/>
      <c r="T36" s="629"/>
      <c r="U36" s="629"/>
      <c r="V36" s="629"/>
      <c r="W36" s="629"/>
      <c r="X36" s="629"/>
      <c r="Y36" s="632"/>
      <c r="Z36" s="633">
        <v>100</v>
      </c>
      <c r="AA36" s="633"/>
      <c r="AB36" s="633"/>
      <c r="AC36" s="633"/>
      <c r="AD36" s="634">
        <v>4660593</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353019</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-35761</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875928</v>
      </c>
      <c r="CS36" s="589"/>
      <c r="CT36" s="589"/>
      <c r="CU36" s="589"/>
      <c r="CV36" s="589"/>
      <c r="CW36" s="589"/>
      <c r="CX36" s="589"/>
      <c r="CY36" s="590"/>
      <c r="CZ36" s="591">
        <v>10.5</v>
      </c>
      <c r="DA36" s="609"/>
      <c r="DB36" s="609"/>
      <c r="DC36" s="610"/>
      <c r="DD36" s="594">
        <v>704449</v>
      </c>
      <c r="DE36" s="589"/>
      <c r="DF36" s="589"/>
      <c r="DG36" s="589"/>
      <c r="DH36" s="589"/>
      <c r="DI36" s="589"/>
      <c r="DJ36" s="589"/>
      <c r="DK36" s="590"/>
      <c r="DL36" s="594">
        <v>480596</v>
      </c>
      <c r="DM36" s="589"/>
      <c r="DN36" s="589"/>
      <c r="DO36" s="589"/>
      <c r="DP36" s="589"/>
      <c r="DQ36" s="589"/>
      <c r="DR36" s="589"/>
      <c r="DS36" s="589"/>
      <c r="DT36" s="589"/>
      <c r="DU36" s="589"/>
      <c r="DV36" s="590"/>
      <c r="DW36" s="611">
        <v>9.6999999999999993</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31336</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3695</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121860</v>
      </c>
      <c r="CS37" s="607"/>
      <c r="CT37" s="607"/>
      <c r="CU37" s="607"/>
      <c r="CV37" s="607"/>
      <c r="CW37" s="607"/>
      <c r="CX37" s="607"/>
      <c r="CY37" s="608"/>
      <c r="CZ37" s="591">
        <v>1.5</v>
      </c>
      <c r="DA37" s="609"/>
      <c r="DB37" s="609"/>
      <c r="DC37" s="610"/>
      <c r="DD37" s="594">
        <v>121860</v>
      </c>
      <c r="DE37" s="607"/>
      <c r="DF37" s="607"/>
      <c r="DG37" s="607"/>
      <c r="DH37" s="607"/>
      <c r="DI37" s="607"/>
      <c r="DJ37" s="607"/>
      <c r="DK37" s="608"/>
      <c r="DL37" s="594">
        <v>116497</v>
      </c>
      <c r="DM37" s="607"/>
      <c r="DN37" s="607"/>
      <c r="DO37" s="607"/>
      <c r="DP37" s="607"/>
      <c r="DQ37" s="607"/>
      <c r="DR37" s="607"/>
      <c r="DS37" s="607"/>
      <c r="DT37" s="607"/>
      <c r="DU37" s="607"/>
      <c r="DV37" s="608"/>
      <c r="DW37" s="611">
        <v>2.2999999999999998</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v>8563</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6135</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996851</v>
      </c>
      <c r="CS38" s="589"/>
      <c r="CT38" s="589"/>
      <c r="CU38" s="589"/>
      <c r="CV38" s="589"/>
      <c r="CW38" s="589"/>
      <c r="CX38" s="589"/>
      <c r="CY38" s="590"/>
      <c r="CZ38" s="591">
        <v>12</v>
      </c>
      <c r="DA38" s="609"/>
      <c r="DB38" s="609"/>
      <c r="DC38" s="610"/>
      <c r="DD38" s="594">
        <v>866333</v>
      </c>
      <c r="DE38" s="589"/>
      <c r="DF38" s="589"/>
      <c r="DG38" s="589"/>
      <c r="DH38" s="589"/>
      <c r="DI38" s="589"/>
      <c r="DJ38" s="589"/>
      <c r="DK38" s="590"/>
      <c r="DL38" s="594">
        <v>603471</v>
      </c>
      <c r="DM38" s="589"/>
      <c r="DN38" s="589"/>
      <c r="DO38" s="589"/>
      <c r="DP38" s="589"/>
      <c r="DQ38" s="589"/>
      <c r="DR38" s="589"/>
      <c r="DS38" s="589"/>
      <c r="DT38" s="589"/>
      <c r="DU38" s="589"/>
      <c r="DV38" s="590"/>
      <c r="DW38" s="611">
        <v>12.2</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v>7752</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69</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54022</v>
      </c>
      <c r="CS39" s="607"/>
      <c r="CT39" s="607"/>
      <c r="CU39" s="607"/>
      <c r="CV39" s="607"/>
      <c r="CW39" s="607"/>
      <c r="CX39" s="607"/>
      <c r="CY39" s="608"/>
      <c r="CZ39" s="591">
        <v>0.6</v>
      </c>
      <c r="DA39" s="609"/>
      <c r="DB39" s="609"/>
      <c r="DC39" s="610"/>
      <c r="DD39" s="594">
        <v>6679</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372936</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120</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89680</v>
      </c>
      <c r="CS40" s="589"/>
      <c r="CT40" s="589"/>
      <c r="CU40" s="589"/>
      <c r="CV40" s="589"/>
      <c r="CW40" s="589"/>
      <c r="CX40" s="589"/>
      <c r="CY40" s="590"/>
      <c r="CZ40" s="591">
        <v>1.1000000000000001</v>
      </c>
      <c r="DA40" s="609"/>
      <c r="DB40" s="609"/>
      <c r="DC40" s="610"/>
      <c r="DD40" s="594">
        <v>80</v>
      </c>
      <c r="DE40" s="589"/>
      <c r="DF40" s="589"/>
      <c r="DG40" s="589"/>
      <c r="DH40" s="589"/>
      <c r="DI40" s="589"/>
      <c r="DJ40" s="589"/>
      <c r="DK40" s="590"/>
      <c r="DL40" s="594">
        <v>80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584016</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308</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1803332</v>
      </c>
      <c r="CS42" s="589"/>
      <c r="CT42" s="589"/>
      <c r="CU42" s="589"/>
      <c r="CV42" s="589"/>
      <c r="CW42" s="589"/>
      <c r="CX42" s="589"/>
      <c r="CY42" s="590"/>
      <c r="CZ42" s="591">
        <v>21.6</v>
      </c>
      <c r="DA42" s="592"/>
      <c r="DB42" s="592"/>
      <c r="DC42" s="593"/>
      <c r="DD42" s="594">
        <v>428741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30120</v>
      </c>
      <c r="CS43" s="607"/>
      <c r="CT43" s="607"/>
      <c r="CU43" s="607"/>
      <c r="CV43" s="607"/>
      <c r="CW43" s="607"/>
      <c r="CX43" s="607"/>
      <c r="CY43" s="608"/>
      <c r="CZ43" s="591">
        <v>0.4</v>
      </c>
      <c r="DA43" s="609"/>
      <c r="DB43" s="609"/>
      <c r="DC43" s="610"/>
      <c r="DD43" s="594">
        <v>30120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290</v>
      </c>
      <c r="CE44" s="602"/>
      <c r="CF44" s="585" t="s">
        <v>339</v>
      </c>
      <c r="CG44" s="586"/>
      <c r="CH44" s="586"/>
      <c r="CI44" s="586"/>
      <c r="CJ44" s="586"/>
      <c r="CK44" s="586"/>
      <c r="CL44" s="586"/>
      <c r="CM44" s="586"/>
      <c r="CN44" s="586"/>
      <c r="CO44" s="586"/>
      <c r="CP44" s="586"/>
      <c r="CQ44" s="587"/>
      <c r="CR44" s="588">
        <v>1611431</v>
      </c>
      <c r="CS44" s="589"/>
      <c r="CT44" s="589"/>
      <c r="CU44" s="589"/>
      <c r="CV44" s="589"/>
      <c r="CW44" s="589"/>
      <c r="CX44" s="589"/>
      <c r="CY44" s="590"/>
      <c r="CZ44" s="591">
        <v>19.3</v>
      </c>
      <c r="DA44" s="592"/>
      <c r="DB44" s="592"/>
      <c r="DC44" s="593"/>
      <c r="DD44" s="594">
        <v>309277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334537</v>
      </c>
      <c r="CS45" s="607"/>
      <c r="CT45" s="607"/>
      <c r="CU45" s="607"/>
      <c r="CV45" s="607"/>
      <c r="CW45" s="607"/>
      <c r="CX45" s="607"/>
      <c r="CY45" s="608"/>
      <c r="CZ45" s="591">
        <v>4</v>
      </c>
      <c r="DA45" s="609"/>
      <c r="DB45" s="609"/>
      <c r="DC45" s="610"/>
      <c r="DD45" s="594">
        <v>35340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1183770</v>
      </c>
      <c r="CS46" s="589"/>
      <c r="CT46" s="589"/>
      <c r="CU46" s="589"/>
      <c r="CV46" s="589"/>
      <c r="CW46" s="589"/>
      <c r="CX46" s="589"/>
      <c r="CY46" s="590"/>
      <c r="CZ46" s="591">
        <v>14.2</v>
      </c>
      <c r="DA46" s="592"/>
      <c r="DB46" s="592"/>
      <c r="DC46" s="593"/>
      <c r="DD46" s="594">
        <v>269607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191901</v>
      </c>
      <c r="CS47" s="607"/>
      <c r="CT47" s="607"/>
      <c r="CU47" s="607"/>
      <c r="CV47" s="607"/>
      <c r="CW47" s="607"/>
      <c r="CX47" s="607"/>
      <c r="CY47" s="608"/>
      <c r="CZ47" s="591">
        <v>2.2999999999999998</v>
      </c>
      <c r="DA47" s="609"/>
      <c r="DB47" s="609"/>
      <c r="DC47" s="610"/>
      <c r="DD47" s="594">
        <v>119464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327</v>
      </c>
      <c r="CS48" s="589"/>
      <c r="CT48" s="589"/>
      <c r="CU48" s="589"/>
      <c r="CV48" s="589"/>
      <c r="CW48" s="589"/>
      <c r="CX48" s="589"/>
      <c r="CY48" s="590"/>
      <c r="CZ48" s="591" t="s">
        <v>327</v>
      </c>
      <c r="DA48" s="592"/>
      <c r="DB48" s="592"/>
      <c r="DC48" s="593"/>
      <c r="DD48" s="594" t="s">
        <v>327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8330295</v>
      </c>
      <c r="CS49" s="573"/>
      <c r="CT49" s="573"/>
      <c r="CU49" s="573"/>
      <c r="CV49" s="573"/>
      <c r="CW49" s="573"/>
      <c r="CX49" s="573"/>
      <c r="CY49" s="574"/>
      <c r="CZ49" s="575">
        <v>100</v>
      </c>
      <c r="DA49" s="576"/>
      <c r="DB49" s="576"/>
      <c r="DC49" s="577"/>
      <c r="DD49" s="578">
        <v>5366457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C1" zoomScale="70" zoomScaleNormal="70" zoomScaleSheetLayoutView="70" workbookViewId="0">
      <selection activeCell="AF22" sqref="AF22:AJ2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8885</v>
      </c>
      <c r="R7" s="1101"/>
      <c r="S7" s="1101"/>
      <c r="T7" s="1101"/>
      <c r="U7" s="1101"/>
      <c r="V7" s="1101">
        <v>8492</v>
      </c>
      <c r="W7" s="1101"/>
      <c r="X7" s="1101"/>
      <c r="Y7" s="1101"/>
      <c r="Z7" s="1101"/>
      <c r="AA7" s="1101">
        <v>393</v>
      </c>
      <c r="AB7" s="1101"/>
      <c r="AC7" s="1101"/>
      <c r="AD7" s="1101"/>
      <c r="AE7" s="1102"/>
      <c r="AF7" s="1103">
        <v>211</v>
      </c>
      <c r="AG7" s="1104"/>
      <c r="AH7" s="1104"/>
      <c r="AI7" s="1104"/>
      <c r="AJ7" s="1105"/>
      <c r="AK7" s="1087">
        <v>3</v>
      </c>
      <c r="AL7" s="1088"/>
      <c r="AM7" s="1088"/>
      <c r="AN7" s="1088"/>
      <c r="AO7" s="1088"/>
      <c r="AP7" s="1088">
        <v>9532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-5</v>
      </c>
      <c r="CI7" s="1085"/>
      <c r="CJ7" s="1085"/>
      <c r="CK7" s="1085"/>
      <c r="CL7" s="1086"/>
      <c r="CM7" s="1084">
        <v>76</v>
      </c>
      <c r="CN7" s="1085"/>
      <c r="CO7" s="1085"/>
      <c r="CP7" s="1085"/>
      <c r="CQ7" s="1086"/>
      <c r="CR7" s="1084">
        <v>52</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x14ac:dyDescent="0.15">
      <c r="A8" s="212">
        <v>2</v>
      </c>
      <c r="B8" s="1033" t="s">
        <v>368</v>
      </c>
      <c r="C8" s="1034"/>
      <c r="D8" s="1034"/>
      <c r="E8" s="1034"/>
      <c r="F8" s="1034"/>
      <c r="G8" s="1034"/>
      <c r="H8" s="1034"/>
      <c r="I8" s="1034"/>
      <c r="J8" s="1034"/>
      <c r="K8" s="1034"/>
      <c r="L8" s="1034"/>
      <c r="M8" s="1034"/>
      <c r="N8" s="1034"/>
      <c r="O8" s="1034"/>
      <c r="P8" s="1035"/>
      <c r="Q8" s="1039">
        <v>6</v>
      </c>
      <c r="R8" s="1040"/>
      <c r="S8" s="1040"/>
      <c r="T8" s="1040"/>
      <c r="U8" s="1040"/>
      <c r="V8" s="1040">
        <v>3</v>
      </c>
      <c r="W8" s="1040"/>
      <c r="X8" s="1040"/>
      <c r="Y8" s="1040"/>
      <c r="Z8" s="1040"/>
      <c r="AA8" s="1040">
        <v>3</v>
      </c>
      <c r="AB8" s="1040"/>
      <c r="AC8" s="1040"/>
      <c r="AD8" s="1040"/>
      <c r="AE8" s="1041"/>
      <c r="AF8" s="1015">
        <v>3</v>
      </c>
      <c r="AG8" s="1016"/>
      <c r="AH8" s="1016"/>
      <c r="AI8" s="1016"/>
      <c r="AJ8" s="1017"/>
      <c r="AK8" s="1082">
        <v>0</v>
      </c>
      <c r="AL8" s="1083"/>
      <c r="AM8" s="1083"/>
      <c r="AN8" s="1083"/>
      <c r="AO8" s="1083"/>
      <c r="AP8" s="1083">
        <v>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t="s">
        <v>369</v>
      </c>
      <c r="C9" s="1034"/>
      <c r="D9" s="1034"/>
      <c r="E9" s="1034"/>
      <c r="F9" s="1034"/>
      <c r="G9" s="1034"/>
      <c r="H9" s="1034"/>
      <c r="I9" s="1034"/>
      <c r="J9" s="1034"/>
      <c r="K9" s="1034"/>
      <c r="L9" s="1034"/>
      <c r="M9" s="1034"/>
      <c r="N9" s="1034"/>
      <c r="O9" s="1034"/>
      <c r="P9" s="1035"/>
      <c r="Q9" s="1039">
        <v>8</v>
      </c>
      <c r="R9" s="1040"/>
      <c r="S9" s="1040"/>
      <c r="T9" s="1040"/>
      <c r="U9" s="1040"/>
      <c r="V9" s="1040">
        <v>8</v>
      </c>
      <c r="W9" s="1040"/>
      <c r="X9" s="1040"/>
      <c r="Y9" s="1040"/>
      <c r="Z9" s="1040"/>
      <c r="AA9" s="1040">
        <v>0</v>
      </c>
      <c r="AB9" s="1040"/>
      <c r="AC9" s="1040"/>
      <c r="AD9" s="1040"/>
      <c r="AE9" s="1041"/>
      <c r="AF9" s="1015" t="s">
        <v>113</v>
      </c>
      <c r="AG9" s="1016"/>
      <c r="AH9" s="1016"/>
      <c r="AI9" s="1016"/>
      <c r="AJ9" s="1017"/>
      <c r="AK9" s="1082">
        <v>0</v>
      </c>
      <c r="AL9" s="1083"/>
      <c r="AM9" s="1083"/>
      <c r="AN9" s="1083"/>
      <c r="AO9" s="1083"/>
      <c r="AP9" s="1083" t="s">
        <v>554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t="s">
        <v>370</v>
      </c>
      <c r="C10" s="1034"/>
      <c r="D10" s="1034"/>
      <c r="E10" s="1034"/>
      <c r="F10" s="1034"/>
      <c r="G10" s="1034"/>
      <c r="H10" s="1034"/>
      <c r="I10" s="1034"/>
      <c r="J10" s="1034"/>
      <c r="K10" s="1034"/>
      <c r="L10" s="1034"/>
      <c r="M10" s="1034"/>
      <c r="N10" s="1034"/>
      <c r="O10" s="1034"/>
      <c r="P10" s="1035"/>
      <c r="Q10" s="1039">
        <v>7</v>
      </c>
      <c r="R10" s="1040"/>
      <c r="S10" s="1040"/>
      <c r="T10" s="1040"/>
      <c r="U10" s="1040"/>
      <c r="V10" s="1040">
        <v>7</v>
      </c>
      <c r="W10" s="1040"/>
      <c r="X10" s="1040"/>
      <c r="Y10" s="1040"/>
      <c r="Z10" s="1040"/>
      <c r="AA10" s="1040">
        <v>0</v>
      </c>
      <c r="AB10" s="1040"/>
      <c r="AC10" s="1040"/>
      <c r="AD10" s="1040"/>
      <c r="AE10" s="1041"/>
      <c r="AF10" s="1015">
        <v>0</v>
      </c>
      <c r="AG10" s="1016"/>
      <c r="AH10" s="1016"/>
      <c r="AI10" s="1016"/>
      <c r="AJ10" s="1017"/>
      <c r="AK10" s="1082">
        <v>3</v>
      </c>
      <c r="AL10" s="1083"/>
      <c r="AM10" s="1083"/>
      <c r="AN10" s="1083"/>
      <c r="AO10" s="1083"/>
      <c r="AP10" s="1083" t="s">
        <v>555</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372</v>
      </c>
      <c r="B23" s="940" t="s">
        <v>373</v>
      </c>
      <c r="C23" s="941"/>
      <c r="D23" s="941"/>
      <c r="E23" s="941"/>
      <c r="F23" s="941"/>
      <c r="G23" s="941"/>
      <c r="H23" s="941"/>
      <c r="I23" s="941"/>
      <c r="J23" s="941"/>
      <c r="K23" s="941"/>
      <c r="L23" s="941"/>
      <c r="M23" s="941"/>
      <c r="N23" s="941"/>
      <c r="O23" s="941"/>
      <c r="P23" s="942"/>
      <c r="Q23" s="1064">
        <v>8727</v>
      </c>
      <c r="R23" s="1065"/>
      <c r="S23" s="1065"/>
      <c r="T23" s="1065"/>
      <c r="U23" s="1065"/>
      <c r="V23" s="1065">
        <v>8330</v>
      </c>
      <c r="W23" s="1065"/>
      <c r="X23" s="1065"/>
      <c r="Y23" s="1065"/>
      <c r="Z23" s="1065"/>
      <c r="AA23" s="1065">
        <v>396</v>
      </c>
      <c r="AB23" s="1065"/>
      <c r="AC23" s="1065"/>
      <c r="AD23" s="1065"/>
      <c r="AE23" s="1066"/>
      <c r="AF23" s="1067">
        <v>214</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384</v>
      </c>
      <c r="C28" s="1047"/>
      <c r="D28" s="1047"/>
      <c r="E28" s="1047"/>
      <c r="F28" s="1047"/>
      <c r="G28" s="1047"/>
      <c r="H28" s="1047"/>
      <c r="I28" s="1047"/>
      <c r="J28" s="1047"/>
      <c r="K28" s="1047"/>
      <c r="L28" s="1047"/>
      <c r="M28" s="1047"/>
      <c r="N28" s="1047"/>
      <c r="O28" s="1047"/>
      <c r="P28" s="1048"/>
      <c r="Q28" s="1049">
        <v>2810</v>
      </c>
      <c r="R28" s="1050"/>
      <c r="S28" s="1050"/>
      <c r="T28" s="1050"/>
      <c r="U28" s="1050"/>
      <c r="V28" s="1050">
        <v>2794</v>
      </c>
      <c r="W28" s="1050"/>
      <c r="X28" s="1050"/>
      <c r="Y28" s="1050"/>
      <c r="Z28" s="1050"/>
      <c r="AA28" s="1050">
        <v>16</v>
      </c>
      <c r="AB28" s="1050"/>
      <c r="AC28" s="1050"/>
      <c r="AD28" s="1050"/>
      <c r="AE28" s="1051"/>
      <c r="AF28" s="1052">
        <v>16</v>
      </c>
      <c r="AG28" s="1050"/>
      <c r="AH28" s="1050"/>
      <c r="AI28" s="1050"/>
      <c r="AJ28" s="1053"/>
      <c r="AK28" s="1054">
        <v>375</v>
      </c>
      <c r="AL28" s="1042"/>
      <c r="AM28" s="1042"/>
      <c r="AN28" s="1042"/>
      <c r="AO28" s="1042"/>
      <c r="AP28" s="1042" t="s">
        <v>555</v>
      </c>
      <c r="AQ28" s="1042"/>
      <c r="AR28" s="1042"/>
      <c r="AS28" s="1042"/>
      <c r="AT28" s="1042"/>
      <c r="AU28" s="1042" t="s">
        <v>558</v>
      </c>
      <c r="AV28" s="1042"/>
      <c r="AW28" s="1042"/>
      <c r="AX28" s="1042"/>
      <c r="AY28" s="1042"/>
      <c r="AZ28" s="1043" t="s">
        <v>556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385</v>
      </c>
      <c r="C29" s="1034"/>
      <c r="D29" s="1034"/>
      <c r="E29" s="1034"/>
      <c r="F29" s="1034"/>
      <c r="G29" s="1034"/>
      <c r="H29" s="1034"/>
      <c r="I29" s="1034"/>
      <c r="J29" s="1034"/>
      <c r="K29" s="1034"/>
      <c r="L29" s="1034"/>
      <c r="M29" s="1034"/>
      <c r="N29" s="1034"/>
      <c r="O29" s="1034"/>
      <c r="P29" s="1035"/>
      <c r="Q29" s="1039">
        <v>420</v>
      </c>
      <c r="R29" s="1040"/>
      <c r="S29" s="1040"/>
      <c r="T29" s="1040"/>
      <c r="U29" s="1040"/>
      <c r="V29" s="1040">
        <v>420</v>
      </c>
      <c r="W29" s="1040"/>
      <c r="X29" s="1040"/>
      <c r="Y29" s="1040"/>
      <c r="Z29" s="1040"/>
      <c r="AA29" s="1040">
        <v>0</v>
      </c>
      <c r="AB29" s="1040"/>
      <c r="AC29" s="1040"/>
      <c r="AD29" s="1040"/>
      <c r="AE29" s="1041"/>
      <c r="AF29" s="1015">
        <v>0</v>
      </c>
      <c r="AG29" s="1016"/>
      <c r="AH29" s="1016"/>
      <c r="AI29" s="1016"/>
      <c r="AJ29" s="1017"/>
      <c r="AK29" s="976">
        <v>275</v>
      </c>
      <c r="AL29" s="967"/>
      <c r="AM29" s="967"/>
      <c r="AN29" s="967"/>
      <c r="AO29" s="967"/>
      <c r="AP29" s="967" t="s">
        <v>555</v>
      </c>
      <c r="AQ29" s="967"/>
      <c r="AR29" s="967"/>
      <c r="AS29" s="967"/>
      <c r="AT29" s="967"/>
      <c r="AU29" s="967" t="s">
        <v>558</v>
      </c>
      <c r="AV29" s="967"/>
      <c r="AW29" s="967"/>
      <c r="AX29" s="967"/>
      <c r="AY29" s="967"/>
      <c r="AZ29" s="1038" t="s">
        <v>555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386</v>
      </c>
      <c r="C30" s="1034"/>
      <c r="D30" s="1034"/>
      <c r="E30" s="1034"/>
      <c r="F30" s="1034"/>
      <c r="G30" s="1034"/>
      <c r="H30" s="1034"/>
      <c r="I30" s="1034"/>
      <c r="J30" s="1034"/>
      <c r="K30" s="1034"/>
      <c r="L30" s="1034"/>
      <c r="M30" s="1034"/>
      <c r="N30" s="1034"/>
      <c r="O30" s="1034"/>
      <c r="P30" s="1035"/>
      <c r="Q30" s="1039">
        <v>1928</v>
      </c>
      <c r="R30" s="1040"/>
      <c r="S30" s="1040"/>
      <c r="T30" s="1040"/>
      <c r="U30" s="1040"/>
      <c r="V30" s="1040">
        <v>1894</v>
      </c>
      <c r="W30" s="1040"/>
      <c r="X30" s="1040"/>
      <c r="Y30" s="1040"/>
      <c r="Z30" s="1040"/>
      <c r="AA30" s="1040">
        <v>34</v>
      </c>
      <c r="AB30" s="1040"/>
      <c r="AC30" s="1040"/>
      <c r="AD30" s="1040"/>
      <c r="AE30" s="1041"/>
      <c r="AF30" s="1015">
        <v>34</v>
      </c>
      <c r="AG30" s="1016"/>
      <c r="AH30" s="1016"/>
      <c r="AI30" s="1016"/>
      <c r="AJ30" s="1017"/>
      <c r="AK30" s="976">
        <v>286</v>
      </c>
      <c r="AL30" s="967"/>
      <c r="AM30" s="967"/>
      <c r="AN30" s="967"/>
      <c r="AO30" s="967"/>
      <c r="AP30" s="967" t="s">
        <v>556</v>
      </c>
      <c r="AQ30" s="967"/>
      <c r="AR30" s="967"/>
      <c r="AS30" s="967"/>
      <c r="AT30" s="967"/>
      <c r="AU30" s="967" t="s">
        <v>558</v>
      </c>
      <c r="AV30" s="967"/>
      <c r="AW30" s="967"/>
      <c r="AX30" s="967"/>
      <c r="AY30" s="967"/>
      <c r="AZ30" s="1038" t="s">
        <v>555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387</v>
      </c>
      <c r="C31" s="1034"/>
      <c r="D31" s="1034"/>
      <c r="E31" s="1034"/>
      <c r="F31" s="1034"/>
      <c r="G31" s="1034"/>
      <c r="H31" s="1034"/>
      <c r="I31" s="1034"/>
      <c r="J31" s="1034"/>
      <c r="K31" s="1034"/>
      <c r="L31" s="1034"/>
      <c r="M31" s="1034"/>
      <c r="N31" s="1034"/>
      <c r="O31" s="1034"/>
      <c r="P31" s="1035"/>
      <c r="Q31" s="1039">
        <v>7</v>
      </c>
      <c r="R31" s="1040"/>
      <c r="S31" s="1040"/>
      <c r="T31" s="1040"/>
      <c r="U31" s="1040"/>
      <c r="V31" s="1040">
        <v>7</v>
      </c>
      <c r="W31" s="1040"/>
      <c r="X31" s="1040"/>
      <c r="Y31" s="1040"/>
      <c r="Z31" s="1040"/>
      <c r="AA31" s="1040">
        <v>0</v>
      </c>
      <c r="AB31" s="1040"/>
      <c r="AC31" s="1040"/>
      <c r="AD31" s="1040"/>
      <c r="AE31" s="1041"/>
      <c r="AF31" s="1015" t="s">
        <v>113</v>
      </c>
      <c r="AG31" s="1016"/>
      <c r="AH31" s="1016"/>
      <c r="AI31" s="1016"/>
      <c r="AJ31" s="1017"/>
      <c r="AK31" s="976">
        <v>4</v>
      </c>
      <c r="AL31" s="967"/>
      <c r="AM31" s="967"/>
      <c r="AN31" s="967"/>
      <c r="AO31" s="967"/>
      <c r="AP31" s="967">
        <v>23</v>
      </c>
      <c r="AQ31" s="967"/>
      <c r="AR31" s="967"/>
      <c r="AS31" s="967"/>
      <c r="AT31" s="967"/>
      <c r="AU31" s="967">
        <v>14</v>
      </c>
      <c r="AV31" s="967"/>
      <c r="AW31" s="967"/>
      <c r="AX31" s="967"/>
      <c r="AY31" s="967"/>
      <c r="AZ31" s="1038" t="s">
        <v>555</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388</v>
      </c>
      <c r="C32" s="1034"/>
      <c r="D32" s="1034"/>
      <c r="E32" s="1034"/>
      <c r="F32" s="1034"/>
      <c r="G32" s="1034"/>
      <c r="H32" s="1034"/>
      <c r="I32" s="1034"/>
      <c r="J32" s="1034"/>
      <c r="K32" s="1034"/>
      <c r="L32" s="1034"/>
      <c r="M32" s="1034"/>
      <c r="N32" s="1034"/>
      <c r="O32" s="1034"/>
      <c r="P32" s="1035"/>
      <c r="Q32" s="1039">
        <v>3</v>
      </c>
      <c r="R32" s="1040"/>
      <c r="S32" s="1040"/>
      <c r="T32" s="1040"/>
      <c r="U32" s="1040"/>
      <c r="V32" s="1040">
        <v>3</v>
      </c>
      <c r="W32" s="1040"/>
      <c r="X32" s="1040"/>
      <c r="Y32" s="1040"/>
      <c r="Z32" s="1040"/>
      <c r="AA32" s="1040">
        <v>0</v>
      </c>
      <c r="AB32" s="1040"/>
      <c r="AC32" s="1040"/>
      <c r="AD32" s="1040"/>
      <c r="AE32" s="1041"/>
      <c r="AF32" s="1015" t="s">
        <v>113</v>
      </c>
      <c r="AG32" s="1016"/>
      <c r="AH32" s="1016"/>
      <c r="AI32" s="1016"/>
      <c r="AJ32" s="1017"/>
      <c r="AK32" s="976">
        <v>2</v>
      </c>
      <c r="AL32" s="967"/>
      <c r="AM32" s="967"/>
      <c r="AN32" s="967"/>
      <c r="AO32" s="967"/>
      <c r="AP32" s="967" t="s">
        <v>555</v>
      </c>
      <c r="AQ32" s="967"/>
      <c r="AR32" s="967"/>
      <c r="AS32" s="967"/>
      <c r="AT32" s="967"/>
      <c r="AU32" s="967" t="s">
        <v>559</v>
      </c>
      <c r="AV32" s="967"/>
      <c r="AW32" s="967"/>
      <c r="AX32" s="967"/>
      <c r="AY32" s="967"/>
      <c r="AZ32" s="1038" t="s">
        <v>557</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389</v>
      </c>
      <c r="C33" s="1034"/>
      <c r="D33" s="1034"/>
      <c r="E33" s="1034"/>
      <c r="F33" s="1034"/>
      <c r="G33" s="1034"/>
      <c r="H33" s="1034"/>
      <c r="I33" s="1034"/>
      <c r="J33" s="1034"/>
      <c r="K33" s="1034"/>
      <c r="L33" s="1034"/>
      <c r="M33" s="1034"/>
      <c r="N33" s="1034"/>
      <c r="O33" s="1034"/>
      <c r="P33" s="1035"/>
      <c r="Q33" s="1039">
        <v>371</v>
      </c>
      <c r="R33" s="1040"/>
      <c r="S33" s="1040"/>
      <c r="T33" s="1040"/>
      <c r="U33" s="1040"/>
      <c r="V33" s="1040">
        <v>358</v>
      </c>
      <c r="W33" s="1040"/>
      <c r="X33" s="1040"/>
      <c r="Y33" s="1040"/>
      <c r="Z33" s="1040"/>
      <c r="AA33" s="1040">
        <v>13</v>
      </c>
      <c r="AB33" s="1040"/>
      <c r="AC33" s="1040"/>
      <c r="AD33" s="1040"/>
      <c r="AE33" s="1041"/>
      <c r="AF33" s="1015">
        <v>406</v>
      </c>
      <c r="AG33" s="1016"/>
      <c r="AH33" s="1016"/>
      <c r="AI33" s="1016"/>
      <c r="AJ33" s="1017"/>
      <c r="AK33" s="976">
        <v>6</v>
      </c>
      <c r="AL33" s="967"/>
      <c r="AM33" s="967"/>
      <c r="AN33" s="967"/>
      <c r="AO33" s="967"/>
      <c r="AP33" s="967">
        <v>2841</v>
      </c>
      <c r="AQ33" s="967"/>
      <c r="AR33" s="967"/>
      <c r="AS33" s="967"/>
      <c r="AT33" s="967"/>
      <c r="AU33" s="967">
        <v>15</v>
      </c>
      <c r="AV33" s="967"/>
      <c r="AW33" s="967"/>
      <c r="AX33" s="967"/>
      <c r="AY33" s="967"/>
      <c r="AZ33" s="1038" t="s">
        <v>557</v>
      </c>
      <c r="BA33" s="1038"/>
      <c r="BB33" s="1038"/>
      <c r="BC33" s="1038"/>
      <c r="BD33" s="1038"/>
      <c r="BE33" s="1028" t="s">
        <v>390</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391</v>
      </c>
      <c r="C34" s="1034"/>
      <c r="D34" s="1034"/>
      <c r="E34" s="1034"/>
      <c r="F34" s="1034"/>
      <c r="G34" s="1034"/>
      <c r="H34" s="1034"/>
      <c r="I34" s="1034"/>
      <c r="J34" s="1034"/>
      <c r="K34" s="1034"/>
      <c r="L34" s="1034"/>
      <c r="M34" s="1034"/>
      <c r="N34" s="1034"/>
      <c r="O34" s="1034"/>
      <c r="P34" s="1035"/>
      <c r="Q34" s="1039">
        <v>2041</v>
      </c>
      <c r="R34" s="1040"/>
      <c r="S34" s="1040"/>
      <c r="T34" s="1040"/>
      <c r="U34" s="1040"/>
      <c r="V34" s="1040">
        <v>2923</v>
      </c>
      <c r="W34" s="1040"/>
      <c r="X34" s="1040"/>
      <c r="Y34" s="1040"/>
      <c r="Z34" s="1040"/>
      <c r="AA34" s="1040">
        <v>-881</v>
      </c>
      <c r="AB34" s="1040"/>
      <c r="AC34" s="1040"/>
      <c r="AD34" s="1040"/>
      <c r="AE34" s="1041"/>
      <c r="AF34" s="1015">
        <v>391</v>
      </c>
      <c r="AG34" s="1016"/>
      <c r="AH34" s="1016"/>
      <c r="AI34" s="1016"/>
      <c r="AJ34" s="1017"/>
      <c r="AK34" s="976">
        <v>253</v>
      </c>
      <c r="AL34" s="967"/>
      <c r="AM34" s="967"/>
      <c r="AN34" s="967"/>
      <c r="AO34" s="967"/>
      <c r="AP34" s="967">
        <v>533</v>
      </c>
      <c r="AQ34" s="967"/>
      <c r="AR34" s="967"/>
      <c r="AS34" s="967"/>
      <c r="AT34" s="967"/>
      <c r="AU34" s="967">
        <v>274</v>
      </c>
      <c r="AV34" s="967"/>
      <c r="AW34" s="967"/>
      <c r="AX34" s="967"/>
      <c r="AY34" s="967"/>
      <c r="AZ34" s="1038" t="s">
        <v>555</v>
      </c>
      <c r="BA34" s="1038"/>
      <c r="BB34" s="1038"/>
      <c r="BC34" s="1038"/>
      <c r="BD34" s="1038"/>
      <c r="BE34" s="1028" t="s">
        <v>390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392</v>
      </c>
      <c r="C35" s="1034"/>
      <c r="D35" s="1034"/>
      <c r="E35" s="1034"/>
      <c r="F35" s="1034"/>
      <c r="G35" s="1034"/>
      <c r="H35" s="1034"/>
      <c r="I35" s="1034"/>
      <c r="J35" s="1034"/>
      <c r="K35" s="1034"/>
      <c r="L35" s="1034"/>
      <c r="M35" s="1034"/>
      <c r="N35" s="1034"/>
      <c r="O35" s="1034"/>
      <c r="P35" s="1035"/>
      <c r="Q35" s="1039">
        <v>374</v>
      </c>
      <c r="R35" s="1040"/>
      <c r="S35" s="1040"/>
      <c r="T35" s="1040"/>
      <c r="U35" s="1040"/>
      <c r="V35" s="1040">
        <v>333</v>
      </c>
      <c r="W35" s="1040"/>
      <c r="X35" s="1040"/>
      <c r="Y35" s="1040"/>
      <c r="Z35" s="1040"/>
      <c r="AA35" s="1040">
        <v>41</v>
      </c>
      <c r="AB35" s="1040"/>
      <c r="AC35" s="1040"/>
      <c r="AD35" s="1040"/>
      <c r="AE35" s="1041"/>
      <c r="AF35" s="1015">
        <v>41</v>
      </c>
      <c r="AG35" s="1016"/>
      <c r="AH35" s="1016"/>
      <c r="AI35" s="1016"/>
      <c r="AJ35" s="1017"/>
      <c r="AK35" s="976">
        <v>97</v>
      </c>
      <c r="AL35" s="967"/>
      <c r="AM35" s="967"/>
      <c r="AN35" s="967"/>
      <c r="AO35" s="967"/>
      <c r="AP35" s="967">
        <v>573</v>
      </c>
      <c r="AQ35" s="967"/>
      <c r="AR35" s="967"/>
      <c r="AS35" s="967"/>
      <c r="AT35" s="967"/>
      <c r="AU35" s="967">
        <v>305</v>
      </c>
      <c r="AV35" s="967"/>
      <c r="AW35" s="967"/>
      <c r="AX35" s="967"/>
      <c r="AY35" s="967"/>
      <c r="AZ35" s="1038" t="s">
        <v>555</v>
      </c>
      <c r="BA35" s="1038"/>
      <c r="BB35" s="1038"/>
      <c r="BC35" s="1038"/>
      <c r="BD35" s="1038"/>
      <c r="BE35" s="1028" t="s">
        <v>393</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394</v>
      </c>
      <c r="C36" s="1034"/>
      <c r="D36" s="1034"/>
      <c r="E36" s="1034"/>
      <c r="F36" s="1034"/>
      <c r="G36" s="1034"/>
      <c r="H36" s="1034"/>
      <c r="I36" s="1034"/>
      <c r="J36" s="1034"/>
      <c r="K36" s="1034"/>
      <c r="L36" s="1034"/>
      <c r="M36" s="1034"/>
      <c r="N36" s="1034"/>
      <c r="O36" s="1034"/>
      <c r="P36" s="1035"/>
      <c r="Q36" s="1039">
        <v>34</v>
      </c>
      <c r="R36" s="1040"/>
      <c r="S36" s="1040"/>
      <c r="T36" s="1040"/>
      <c r="U36" s="1040"/>
      <c r="V36" s="1040">
        <v>34</v>
      </c>
      <c r="W36" s="1040"/>
      <c r="X36" s="1040"/>
      <c r="Y36" s="1040"/>
      <c r="Z36" s="1040"/>
      <c r="AA36" s="1040">
        <v>0</v>
      </c>
      <c r="AB36" s="1040"/>
      <c r="AC36" s="1040"/>
      <c r="AD36" s="1040"/>
      <c r="AE36" s="1041"/>
      <c r="AF36" s="1015" t="s">
        <v>113</v>
      </c>
      <c r="AG36" s="1016"/>
      <c r="AH36" s="1016"/>
      <c r="AI36" s="1016"/>
      <c r="AJ36" s="1017"/>
      <c r="AK36" s="976">
        <v>31</v>
      </c>
      <c r="AL36" s="967"/>
      <c r="AM36" s="967"/>
      <c r="AN36" s="967"/>
      <c r="AO36" s="967"/>
      <c r="AP36" s="967">
        <v>185</v>
      </c>
      <c r="AQ36" s="967"/>
      <c r="AR36" s="967"/>
      <c r="AS36" s="967"/>
      <c r="AT36" s="967"/>
      <c r="AU36" s="967">
        <v>185</v>
      </c>
      <c r="AV36" s="967"/>
      <c r="AW36" s="967"/>
      <c r="AX36" s="967"/>
      <c r="AY36" s="967"/>
      <c r="AZ36" s="1038" t="s">
        <v>556</v>
      </c>
      <c r="BA36" s="1038"/>
      <c r="BB36" s="1038"/>
      <c r="BC36" s="1038"/>
      <c r="BD36" s="1038"/>
      <c r="BE36" s="1028" t="s">
        <v>393</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372</v>
      </c>
      <c r="B63" s="940" t="s">
        <v>396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888</v>
      </c>
      <c r="AG63" s="955"/>
      <c r="AH63" s="955"/>
      <c r="AI63" s="955"/>
      <c r="AJ63" s="1026"/>
      <c r="AK63" s="1027"/>
      <c r="AL63" s="959"/>
      <c r="AM63" s="959"/>
      <c r="AN63" s="959"/>
      <c r="AO63" s="959"/>
      <c r="AP63" s="955">
        <f>AP31+AP33+AP34+AP35+AP36</f>
        <v>4155</v>
      </c>
      <c r="AQ63" s="955"/>
      <c r="AR63" s="955"/>
      <c r="AS63" s="955"/>
      <c r="AT63" s="955"/>
      <c r="AU63" s="955">
        <f>AU31+AU33+AU34+AU35+AU36</f>
        <v>793</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398</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399</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9277</v>
      </c>
      <c r="R68" s="978"/>
      <c r="S68" s="978"/>
      <c r="T68" s="978"/>
      <c r="U68" s="978"/>
      <c r="V68" s="978">
        <v>7391</v>
      </c>
      <c r="W68" s="978"/>
      <c r="X68" s="978"/>
      <c r="Y68" s="978"/>
      <c r="Z68" s="978"/>
      <c r="AA68" s="978">
        <v>1886</v>
      </c>
      <c r="AB68" s="978"/>
      <c r="AC68" s="978"/>
      <c r="AD68" s="978"/>
      <c r="AE68" s="978"/>
      <c r="AF68" s="978">
        <v>1886</v>
      </c>
      <c r="AG68" s="978"/>
      <c r="AH68" s="978"/>
      <c r="AI68" s="978"/>
      <c r="AJ68" s="978"/>
      <c r="AK68" s="978">
        <v>0</v>
      </c>
      <c r="AL68" s="978"/>
      <c r="AM68" s="978"/>
      <c r="AN68" s="978"/>
      <c r="AO68" s="978"/>
      <c r="AP68" s="978">
        <v>0</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126</v>
      </c>
      <c r="R69" s="967"/>
      <c r="S69" s="967"/>
      <c r="T69" s="967"/>
      <c r="U69" s="967"/>
      <c r="V69" s="967">
        <v>124</v>
      </c>
      <c r="W69" s="967"/>
      <c r="X69" s="967"/>
      <c r="Y69" s="967"/>
      <c r="Z69" s="967"/>
      <c r="AA69" s="967">
        <v>2</v>
      </c>
      <c r="AB69" s="967"/>
      <c r="AC69" s="967"/>
      <c r="AD69" s="967"/>
      <c r="AE69" s="967"/>
      <c r="AF69" s="967">
        <v>2</v>
      </c>
      <c r="AG69" s="967"/>
      <c r="AH69" s="967"/>
      <c r="AI69" s="967"/>
      <c r="AJ69" s="967"/>
      <c r="AK69" s="967">
        <v>0</v>
      </c>
      <c r="AL69" s="967"/>
      <c r="AM69" s="967"/>
      <c r="AN69" s="967"/>
      <c r="AO69" s="967"/>
      <c r="AP69" s="967">
        <v>0</v>
      </c>
      <c r="AQ69" s="967"/>
      <c r="AR69" s="967"/>
      <c r="AS69" s="967"/>
      <c r="AT69" s="967"/>
      <c r="AU69" s="967" t="s">
        <v>549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153</v>
      </c>
      <c r="R70" s="967"/>
      <c r="S70" s="967"/>
      <c r="T70" s="967"/>
      <c r="U70" s="967"/>
      <c r="V70" s="967">
        <v>149</v>
      </c>
      <c r="W70" s="967"/>
      <c r="X70" s="967"/>
      <c r="Y70" s="967"/>
      <c r="Z70" s="967"/>
      <c r="AA70" s="967">
        <v>4</v>
      </c>
      <c r="AB70" s="967"/>
      <c r="AC70" s="967"/>
      <c r="AD70" s="967"/>
      <c r="AE70" s="967"/>
      <c r="AF70" s="967">
        <v>4</v>
      </c>
      <c r="AG70" s="967"/>
      <c r="AH70" s="967"/>
      <c r="AI70" s="967"/>
      <c r="AJ70" s="967"/>
      <c r="AK70" s="967">
        <v>0</v>
      </c>
      <c r="AL70" s="967"/>
      <c r="AM70" s="967"/>
      <c r="AN70" s="967"/>
      <c r="AO70" s="967"/>
      <c r="AP70" s="967">
        <v>0</v>
      </c>
      <c r="AQ70" s="967"/>
      <c r="AR70" s="967"/>
      <c r="AS70" s="967"/>
      <c r="AT70" s="967"/>
      <c r="AU70" s="967" t="s">
        <v>549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388</v>
      </c>
      <c r="R71" s="967"/>
      <c r="S71" s="967"/>
      <c r="T71" s="967"/>
      <c r="U71" s="967"/>
      <c r="V71" s="967">
        <v>382</v>
      </c>
      <c r="W71" s="967"/>
      <c r="X71" s="967"/>
      <c r="Y71" s="967"/>
      <c r="Z71" s="967"/>
      <c r="AA71" s="967">
        <v>33</v>
      </c>
      <c r="AB71" s="967"/>
      <c r="AC71" s="967"/>
      <c r="AD71" s="967"/>
      <c r="AE71" s="967"/>
      <c r="AF71" s="967">
        <v>33</v>
      </c>
      <c r="AG71" s="967"/>
      <c r="AH71" s="967"/>
      <c r="AI71" s="967"/>
      <c r="AJ71" s="967"/>
      <c r="AK71" s="967" t="s">
        <v>549</v>
      </c>
      <c r="AL71" s="967"/>
      <c r="AM71" s="967"/>
      <c r="AN71" s="967"/>
      <c r="AO71" s="967"/>
      <c r="AP71" s="967">
        <v>649</v>
      </c>
      <c r="AQ71" s="967"/>
      <c r="AR71" s="967"/>
      <c r="AS71" s="967"/>
      <c r="AT71" s="967"/>
      <c r="AU71" s="967" t="s">
        <v>549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542</v>
      </c>
      <c r="C72" s="971"/>
      <c r="D72" s="971"/>
      <c r="E72" s="971"/>
      <c r="F72" s="971"/>
      <c r="G72" s="971"/>
      <c r="H72" s="971"/>
      <c r="I72" s="971"/>
      <c r="J72" s="971"/>
      <c r="K72" s="971"/>
      <c r="L72" s="971"/>
      <c r="M72" s="971"/>
      <c r="N72" s="971"/>
      <c r="O72" s="971"/>
      <c r="P72" s="972"/>
      <c r="Q72" s="973">
        <v>110</v>
      </c>
      <c r="R72" s="967"/>
      <c r="S72" s="967"/>
      <c r="T72" s="967"/>
      <c r="U72" s="967"/>
      <c r="V72" s="967">
        <v>110</v>
      </c>
      <c r="W72" s="967"/>
      <c r="X72" s="967"/>
      <c r="Y72" s="967"/>
      <c r="Z72" s="967"/>
      <c r="AA72" s="967">
        <v>0</v>
      </c>
      <c r="AB72" s="967"/>
      <c r="AC72" s="967"/>
      <c r="AD72" s="967"/>
      <c r="AE72" s="967"/>
      <c r="AF72" s="967">
        <v>0</v>
      </c>
      <c r="AG72" s="967"/>
      <c r="AH72" s="967"/>
      <c r="AI72" s="967"/>
      <c r="AJ72" s="967"/>
      <c r="AK72" s="967">
        <v>0</v>
      </c>
      <c r="AL72" s="967"/>
      <c r="AM72" s="967"/>
      <c r="AN72" s="967"/>
      <c r="AO72" s="967"/>
      <c r="AP72" s="967">
        <v>0</v>
      </c>
      <c r="AQ72" s="967"/>
      <c r="AR72" s="967"/>
      <c r="AS72" s="967"/>
      <c r="AT72" s="967"/>
      <c r="AU72" s="967" t="s">
        <v>550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c r="D73" s="971"/>
      <c r="E73" s="971"/>
      <c r="F73" s="971"/>
      <c r="G73" s="971"/>
      <c r="H73" s="971"/>
      <c r="I73" s="971"/>
      <c r="J73" s="971"/>
      <c r="K73" s="971"/>
      <c r="L73" s="971"/>
      <c r="M73" s="971"/>
      <c r="N73" s="971"/>
      <c r="O73" s="971"/>
      <c r="P73" s="972"/>
      <c r="Q73" s="974">
        <v>8</v>
      </c>
      <c r="R73" s="975"/>
      <c r="S73" s="975"/>
      <c r="T73" s="975"/>
      <c r="U73" s="976"/>
      <c r="V73" s="977">
        <v>8</v>
      </c>
      <c r="W73" s="975"/>
      <c r="X73" s="975"/>
      <c r="Y73" s="975"/>
      <c r="Z73" s="976"/>
      <c r="AA73" s="977">
        <v>1</v>
      </c>
      <c r="AB73" s="975"/>
      <c r="AC73" s="975"/>
      <c r="AD73" s="975"/>
      <c r="AE73" s="976"/>
      <c r="AF73" s="977">
        <v>1</v>
      </c>
      <c r="AG73" s="975"/>
      <c r="AH73" s="975"/>
      <c r="AI73" s="975"/>
      <c r="AJ73" s="976"/>
      <c r="AK73" s="977">
        <v>0</v>
      </c>
      <c r="AL73" s="975"/>
      <c r="AM73" s="975"/>
      <c r="AN73" s="975"/>
      <c r="AO73" s="976"/>
      <c r="AP73" s="977">
        <v>0</v>
      </c>
      <c r="AQ73" s="975"/>
      <c r="AR73" s="975"/>
      <c r="AS73" s="975"/>
      <c r="AT73" s="976"/>
      <c r="AU73" s="977" t="s">
        <v>549</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c r="D74" s="971"/>
      <c r="E74" s="971"/>
      <c r="F74" s="971"/>
      <c r="G74" s="971"/>
      <c r="H74" s="971"/>
      <c r="I74" s="971"/>
      <c r="J74" s="971"/>
      <c r="K74" s="971"/>
      <c r="L74" s="971"/>
      <c r="M74" s="971"/>
      <c r="N74" s="971"/>
      <c r="O74" s="971"/>
      <c r="P74" s="972"/>
      <c r="Q74" s="973">
        <v>64</v>
      </c>
      <c r="R74" s="967"/>
      <c r="S74" s="967"/>
      <c r="T74" s="967"/>
      <c r="U74" s="967"/>
      <c r="V74" s="967">
        <v>62</v>
      </c>
      <c r="W74" s="967"/>
      <c r="X74" s="967"/>
      <c r="Y74" s="967"/>
      <c r="Z74" s="967"/>
      <c r="AA74" s="967">
        <v>7</v>
      </c>
      <c r="AB74" s="967"/>
      <c r="AC74" s="967"/>
      <c r="AD74" s="967"/>
      <c r="AE74" s="967"/>
      <c r="AF74" s="967">
        <v>7</v>
      </c>
      <c r="AG74" s="967"/>
      <c r="AH74" s="967"/>
      <c r="AI74" s="967"/>
      <c r="AJ74" s="967"/>
      <c r="AK74" s="967" t="s">
        <v>551</v>
      </c>
      <c r="AL74" s="967"/>
      <c r="AM74" s="967"/>
      <c r="AN74" s="967"/>
      <c r="AO74" s="967"/>
      <c r="AP74" s="967">
        <v>0</v>
      </c>
      <c r="AQ74" s="967"/>
      <c r="AR74" s="967"/>
      <c r="AS74" s="967"/>
      <c r="AT74" s="967"/>
      <c r="AU74" s="967" t="s">
        <v>549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c r="D75" s="971"/>
      <c r="E75" s="971"/>
      <c r="F75" s="971"/>
      <c r="G75" s="971"/>
      <c r="H75" s="971"/>
      <c r="I75" s="971"/>
      <c r="J75" s="971"/>
      <c r="K75" s="971"/>
      <c r="L75" s="971"/>
      <c r="M75" s="971"/>
      <c r="N75" s="971"/>
      <c r="O75" s="971"/>
      <c r="P75" s="972"/>
      <c r="Q75" s="974">
        <v>157</v>
      </c>
      <c r="R75" s="975"/>
      <c r="S75" s="975"/>
      <c r="T75" s="975"/>
      <c r="U75" s="976"/>
      <c r="V75" s="977">
        <v>128</v>
      </c>
      <c r="W75" s="975"/>
      <c r="X75" s="975"/>
      <c r="Y75" s="975"/>
      <c r="Z75" s="976"/>
      <c r="AA75" s="977">
        <v>29</v>
      </c>
      <c r="AB75" s="975"/>
      <c r="AC75" s="975"/>
      <c r="AD75" s="975"/>
      <c r="AE75" s="976"/>
      <c r="AF75" s="977">
        <v>29</v>
      </c>
      <c r="AG75" s="975"/>
      <c r="AH75" s="975"/>
      <c r="AI75" s="975"/>
      <c r="AJ75" s="976"/>
      <c r="AK75" s="977">
        <v>0</v>
      </c>
      <c r="AL75" s="975"/>
      <c r="AM75" s="975"/>
      <c r="AN75" s="975"/>
      <c r="AO75" s="976"/>
      <c r="AP75" s="977">
        <v>0</v>
      </c>
      <c r="AQ75" s="975"/>
      <c r="AR75" s="975"/>
      <c r="AS75" s="975"/>
      <c r="AT75" s="976"/>
      <c r="AU75" s="977" t="s">
        <v>551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546</v>
      </c>
      <c r="C76" s="971"/>
      <c r="D76" s="971"/>
      <c r="E76" s="971"/>
      <c r="F76" s="971"/>
      <c r="G76" s="971"/>
      <c r="H76" s="971"/>
      <c r="I76" s="971"/>
      <c r="J76" s="971"/>
      <c r="K76" s="971"/>
      <c r="L76" s="971"/>
      <c r="M76" s="971"/>
      <c r="N76" s="971"/>
      <c r="O76" s="971"/>
      <c r="P76" s="972"/>
      <c r="Q76" s="974">
        <v>940</v>
      </c>
      <c r="R76" s="975"/>
      <c r="S76" s="975"/>
      <c r="T76" s="975"/>
      <c r="U76" s="976"/>
      <c r="V76" s="977">
        <v>934</v>
      </c>
      <c r="W76" s="975"/>
      <c r="X76" s="975"/>
      <c r="Y76" s="975"/>
      <c r="Z76" s="976"/>
      <c r="AA76" s="977">
        <v>6</v>
      </c>
      <c r="AB76" s="975"/>
      <c r="AC76" s="975"/>
      <c r="AD76" s="975"/>
      <c r="AE76" s="976"/>
      <c r="AF76" s="977">
        <v>6</v>
      </c>
      <c r="AG76" s="975"/>
      <c r="AH76" s="975"/>
      <c r="AI76" s="975"/>
      <c r="AJ76" s="976"/>
      <c r="AK76" s="977">
        <v>0</v>
      </c>
      <c r="AL76" s="975"/>
      <c r="AM76" s="975"/>
      <c r="AN76" s="975"/>
      <c r="AO76" s="976"/>
      <c r="AP76" s="977">
        <v>0</v>
      </c>
      <c r="AQ76" s="975"/>
      <c r="AR76" s="975"/>
      <c r="AS76" s="975"/>
      <c r="AT76" s="976"/>
      <c r="AU76" s="977" t="s">
        <v>552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547</v>
      </c>
      <c r="C77" s="971"/>
      <c r="D77" s="971"/>
      <c r="E77" s="971"/>
      <c r="F77" s="971"/>
      <c r="G77" s="971"/>
      <c r="H77" s="971"/>
      <c r="I77" s="971"/>
      <c r="J77" s="971"/>
      <c r="K77" s="971"/>
      <c r="L77" s="971"/>
      <c r="M77" s="971"/>
      <c r="N77" s="971"/>
      <c r="O77" s="971"/>
      <c r="P77" s="972"/>
      <c r="Q77" s="974">
        <v>135517</v>
      </c>
      <c r="R77" s="975"/>
      <c r="S77" s="975"/>
      <c r="T77" s="975"/>
      <c r="U77" s="976"/>
      <c r="V77" s="977">
        <v>131403</v>
      </c>
      <c r="W77" s="975"/>
      <c r="X77" s="975"/>
      <c r="Y77" s="975"/>
      <c r="Z77" s="976"/>
      <c r="AA77" s="977">
        <v>4114</v>
      </c>
      <c r="AB77" s="975"/>
      <c r="AC77" s="975"/>
      <c r="AD77" s="975"/>
      <c r="AE77" s="976"/>
      <c r="AF77" s="977">
        <v>4114</v>
      </c>
      <c r="AG77" s="975"/>
      <c r="AH77" s="975"/>
      <c r="AI77" s="975"/>
      <c r="AJ77" s="976"/>
      <c r="AK77" s="977">
        <v>909</v>
      </c>
      <c r="AL77" s="975"/>
      <c r="AM77" s="975"/>
      <c r="AN77" s="975"/>
      <c r="AO77" s="976"/>
      <c r="AP77" s="977" t="s">
        <v>549</v>
      </c>
      <c r="AQ77" s="975"/>
      <c r="AR77" s="975"/>
      <c r="AS77" s="975"/>
      <c r="AT77" s="976"/>
      <c r="AU77" s="977" t="s">
        <v>549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548</v>
      </c>
      <c r="C78" s="971"/>
      <c r="D78" s="971"/>
      <c r="E78" s="971"/>
      <c r="F78" s="971"/>
      <c r="G78" s="971"/>
      <c r="H78" s="971"/>
      <c r="I78" s="971"/>
      <c r="J78" s="971"/>
      <c r="K78" s="971"/>
      <c r="L78" s="971"/>
      <c r="M78" s="971"/>
      <c r="N78" s="971"/>
      <c r="O78" s="971"/>
      <c r="P78" s="972"/>
      <c r="Q78" s="973">
        <v>143</v>
      </c>
      <c r="R78" s="967"/>
      <c r="S78" s="967"/>
      <c r="T78" s="967"/>
      <c r="U78" s="967"/>
      <c r="V78" s="967">
        <v>143</v>
      </c>
      <c r="W78" s="967"/>
      <c r="X78" s="967"/>
      <c r="Y78" s="967"/>
      <c r="Z78" s="967"/>
      <c r="AA78" s="967">
        <v>0</v>
      </c>
      <c r="AB78" s="967"/>
      <c r="AC78" s="967"/>
      <c r="AD78" s="967"/>
      <c r="AE78" s="967"/>
      <c r="AF78" s="967">
        <v>0</v>
      </c>
      <c r="AG78" s="967"/>
      <c r="AH78" s="967"/>
      <c r="AI78" s="967"/>
      <c r="AJ78" s="967"/>
      <c r="AK78" s="967">
        <v>0</v>
      </c>
      <c r="AL78" s="967"/>
      <c r="AM78" s="967"/>
      <c r="AN78" s="967"/>
      <c r="AO78" s="967"/>
      <c r="AP78" s="967">
        <v>0</v>
      </c>
      <c r="AQ78" s="967"/>
      <c r="AR78" s="967"/>
      <c r="AS78" s="967"/>
      <c r="AT78" s="967"/>
      <c r="AU78" s="967" t="s">
        <v>549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372</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AF68+AF69+AF70+AF71+AF72+AF73+AF74+AF75+AF76+AF77+AF78</f>
        <v>6082</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289</v>
      </c>
      <c r="AG109" s="888"/>
      <c r="AH109" s="888"/>
      <c r="AI109" s="888"/>
      <c r="AJ109" s="889"/>
      <c r="AK109" s="890" t="s">
        <v>288</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289</v>
      </c>
      <c r="BW109" s="888"/>
      <c r="BX109" s="888"/>
      <c r="BY109" s="888"/>
      <c r="BZ109" s="889"/>
      <c r="CA109" s="890" t="s">
        <v>288</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289</v>
      </c>
      <c r="DM109" s="888"/>
      <c r="DN109" s="888"/>
      <c r="DO109" s="888"/>
      <c r="DP109" s="889"/>
      <c r="DQ109" s="890" t="s">
        <v>288</v>
      </c>
      <c r="DR109" s="888"/>
      <c r="DS109" s="888"/>
      <c r="DT109" s="888"/>
      <c r="DU109" s="889"/>
      <c r="DV109" s="890" t="s">
        <v>410</v>
      </c>
      <c r="DW109" s="888"/>
      <c r="DX109" s="888"/>
      <c r="DY109" s="888"/>
      <c r="DZ109" s="919"/>
    </row>
    <row r="110" spans="1:131" s="197" customFormat="1" ht="26.25" customHeight="1" x14ac:dyDescent="0.15">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630634</v>
      </c>
      <c r="AB110" s="873"/>
      <c r="AC110" s="873"/>
      <c r="AD110" s="873"/>
      <c r="AE110" s="874"/>
      <c r="AF110" s="875">
        <v>681341</v>
      </c>
      <c r="AG110" s="873"/>
      <c r="AH110" s="873"/>
      <c r="AI110" s="873"/>
      <c r="AJ110" s="874"/>
      <c r="AK110" s="875">
        <v>730422</v>
      </c>
      <c r="AL110" s="873"/>
      <c r="AM110" s="873"/>
      <c r="AN110" s="873"/>
      <c r="AO110" s="874"/>
      <c r="AP110" s="876">
        <v>17.8</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6996771</v>
      </c>
      <c r="BR110" s="800"/>
      <c r="BS110" s="800"/>
      <c r="BT110" s="800"/>
      <c r="BU110" s="800"/>
      <c r="BV110" s="800">
        <v>8607152</v>
      </c>
      <c r="BW110" s="800"/>
      <c r="BX110" s="800"/>
      <c r="BY110" s="800"/>
      <c r="BZ110" s="800"/>
      <c r="CA110" s="800">
        <v>9538480</v>
      </c>
      <c r="CB110" s="800"/>
      <c r="CC110" s="800"/>
      <c r="CD110" s="800"/>
      <c r="CE110" s="800"/>
      <c r="CF110" s="861">
        <v>232.4</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374728</v>
      </c>
      <c r="BR112" s="771"/>
      <c r="BS112" s="771"/>
      <c r="BT112" s="771"/>
      <c r="BU112" s="771"/>
      <c r="BV112" s="771">
        <v>393222</v>
      </c>
      <c r="BW112" s="771"/>
      <c r="BX112" s="771"/>
      <c r="BY112" s="771"/>
      <c r="BZ112" s="771"/>
      <c r="CA112" s="771">
        <v>564000</v>
      </c>
      <c r="CB112" s="771"/>
      <c r="CC112" s="771"/>
      <c r="CD112" s="771"/>
      <c r="CE112" s="771"/>
      <c r="CF112" s="848">
        <v>13.7</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46834</v>
      </c>
      <c r="AB113" s="909"/>
      <c r="AC113" s="909"/>
      <c r="AD113" s="909"/>
      <c r="AE113" s="910"/>
      <c r="AF113" s="911">
        <v>31865</v>
      </c>
      <c r="AG113" s="909"/>
      <c r="AH113" s="909"/>
      <c r="AI113" s="909"/>
      <c r="AJ113" s="910"/>
      <c r="AK113" s="911">
        <v>39224</v>
      </c>
      <c r="AL113" s="909"/>
      <c r="AM113" s="909"/>
      <c r="AN113" s="909"/>
      <c r="AO113" s="910"/>
      <c r="AP113" s="912">
        <v>1</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t="s">
        <v>113</v>
      </c>
      <c r="BR113" s="771"/>
      <c r="BS113" s="771"/>
      <c r="BT113" s="771"/>
      <c r="BU113" s="771"/>
      <c r="BV113" s="771">
        <v>209660</v>
      </c>
      <c r="BW113" s="771"/>
      <c r="BX113" s="771"/>
      <c r="BY113" s="771"/>
      <c r="BZ113" s="771"/>
      <c r="CA113" s="771">
        <v>209660</v>
      </c>
      <c r="CB113" s="771"/>
      <c r="CC113" s="771"/>
      <c r="CD113" s="771"/>
      <c r="CE113" s="771"/>
      <c r="CF113" s="848">
        <v>5.0999999999999996</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113</v>
      </c>
      <c r="AB114" s="784"/>
      <c r="AC114" s="784"/>
      <c r="AD114" s="784"/>
      <c r="AE114" s="785"/>
      <c r="AF114" s="786" t="s">
        <v>113</v>
      </c>
      <c r="AG114" s="784"/>
      <c r="AH114" s="784"/>
      <c r="AI114" s="784"/>
      <c r="AJ114" s="785"/>
      <c r="AK114" s="786" t="s">
        <v>113</v>
      </c>
      <c r="AL114" s="784"/>
      <c r="AM114" s="784"/>
      <c r="AN114" s="784"/>
      <c r="AO114" s="785"/>
      <c r="AP114" s="754" t="s">
        <v>113</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2112710</v>
      </c>
      <c r="BR114" s="771"/>
      <c r="BS114" s="771"/>
      <c r="BT114" s="771"/>
      <c r="BU114" s="771"/>
      <c r="BV114" s="771">
        <v>2033522</v>
      </c>
      <c r="BW114" s="771"/>
      <c r="BX114" s="771"/>
      <c r="BY114" s="771"/>
      <c r="BZ114" s="771"/>
      <c r="CA114" s="771">
        <v>1747057</v>
      </c>
      <c r="CB114" s="771"/>
      <c r="CC114" s="771"/>
      <c r="CD114" s="771"/>
      <c r="CE114" s="771"/>
      <c r="CF114" s="848">
        <v>42.6</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48</v>
      </c>
      <c r="AB115" s="909"/>
      <c r="AC115" s="909"/>
      <c r="AD115" s="909"/>
      <c r="AE115" s="910"/>
      <c r="AF115" s="911">
        <v>41</v>
      </c>
      <c r="AG115" s="909"/>
      <c r="AH115" s="909"/>
      <c r="AI115" s="909"/>
      <c r="AJ115" s="910"/>
      <c r="AK115" s="911">
        <v>9</v>
      </c>
      <c r="AL115" s="909"/>
      <c r="AM115" s="909"/>
      <c r="AN115" s="909"/>
      <c r="AO115" s="910"/>
      <c r="AP115" s="912">
        <v>0</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677516</v>
      </c>
      <c r="AB117" s="895"/>
      <c r="AC117" s="895"/>
      <c r="AD117" s="895"/>
      <c r="AE117" s="896"/>
      <c r="AF117" s="898">
        <v>713247</v>
      </c>
      <c r="AG117" s="895"/>
      <c r="AH117" s="895"/>
      <c r="AI117" s="895"/>
      <c r="AJ117" s="896"/>
      <c r="AK117" s="898">
        <v>769655</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289</v>
      </c>
      <c r="AG118" s="888"/>
      <c r="AH118" s="888"/>
      <c r="AI118" s="888"/>
      <c r="AJ118" s="889"/>
      <c r="AK118" s="890" t="s">
        <v>288</v>
      </c>
      <c r="AL118" s="888"/>
      <c r="AM118" s="888"/>
      <c r="AN118" s="888"/>
      <c r="AO118" s="889"/>
      <c r="AP118" s="891" t="s">
        <v>410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438</v>
      </c>
      <c r="BP118" s="838"/>
      <c r="BQ118" s="857">
        <v>9484209</v>
      </c>
      <c r="BR118" s="858"/>
      <c r="BS118" s="858"/>
      <c r="BT118" s="858"/>
      <c r="BU118" s="858"/>
      <c r="BV118" s="858">
        <v>11243556</v>
      </c>
      <c r="BW118" s="858"/>
      <c r="BX118" s="858"/>
      <c r="BY118" s="858"/>
      <c r="BZ118" s="858"/>
      <c r="CA118" s="858">
        <v>12059197</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2616242</v>
      </c>
      <c r="BR119" s="800"/>
      <c r="BS119" s="800"/>
      <c r="BT119" s="800"/>
      <c r="BU119" s="800"/>
      <c r="BV119" s="800">
        <v>3156959</v>
      </c>
      <c r="BW119" s="800"/>
      <c r="BX119" s="800"/>
      <c r="BY119" s="800"/>
      <c r="BZ119" s="800"/>
      <c r="CA119" s="800">
        <v>2963326</v>
      </c>
      <c r="CB119" s="800"/>
      <c r="CC119" s="800"/>
      <c r="CD119" s="800"/>
      <c r="CE119" s="800"/>
      <c r="CF119" s="861">
        <v>72.2</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44301</v>
      </c>
      <c r="BR120" s="771"/>
      <c r="BS120" s="771"/>
      <c r="BT120" s="771"/>
      <c r="BU120" s="771"/>
      <c r="BV120" s="771">
        <v>33040</v>
      </c>
      <c r="BW120" s="771"/>
      <c r="BX120" s="771"/>
      <c r="BY120" s="771"/>
      <c r="BZ120" s="771"/>
      <c r="CA120" s="771">
        <v>21999</v>
      </c>
      <c r="CB120" s="771"/>
      <c r="CC120" s="771"/>
      <c r="CD120" s="771"/>
      <c r="CE120" s="771"/>
      <c r="CF120" s="848">
        <v>0.5</v>
      </c>
      <c r="CG120" s="849"/>
      <c r="CH120" s="849"/>
      <c r="CI120" s="849"/>
      <c r="CJ120" s="849"/>
      <c r="CK120" s="850" t="s">
        <v>444</v>
      </c>
      <c r="CL120" s="810"/>
      <c r="CM120" s="810"/>
      <c r="CN120" s="810"/>
      <c r="CO120" s="811"/>
      <c r="CP120" s="854" t="s">
        <v>391</v>
      </c>
      <c r="CQ120" s="855"/>
      <c r="CR120" s="855"/>
      <c r="CS120" s="855"/>
      <c r="CT120" s="855"/>
      <c r="CU120" s="855"/>
      <c r="CV120" s="855"/>
      <c r="CW120" s="855"/>
      <c r="CX120" s="855"/>
      <c r="CY120" s="855"/>
      <c r="CZ120" s="855"/>
      <c r="DA120" s="855"/>
      <c r="DB120" s="855"/>
      <c r="DC120" s="855"/>
      <c r="DD120" s="855"/>
      <c r="DE120" s="855"/>
      <c r="DF120" s="856"/>
      <c r="DG120" s="799">
        <v>138488</v>
      </c>
      <c r="DH120" s="800"/>
      <c r="DI120" s="800"/>
      <c r="DJ120" s="800"/>
      <c r="DK120" s="800"/>
      <c r="DL120" s="800">
        <v>179655</v>
      </c>
      <c r="DM120" s="800"/>
      <c r="DN120" s="800"/>
      <c r="DO120" s="800"/>
      <c r="DP120" s="800"/>
      <c r="DQ120" s="800">
        <v>265973</v>
      </c>
      <c r="DR120" s="800"/>
      <c r="DS120" s="800"/>
      <c r="DT120" s="800"/>
      <c r="DU120" s="800"/>
      <c r="DV120" s="801">
        <v>6.5</v>
      </c>
      <c r="DW120" s="801"/>
      <c r="DX120" s="801"/>
      <c r="DY120" s="801"/>
      <c r="DZ120" s="802"/>
    </row>
    <row r="121" spans="1:130" s="197" customFormat="1" ht="26.25" customHeight="1" x14ac:dyDescent="0.15">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5859079</v>
      </c>
      <c r="BR121" s="858"/>
      <c r="BS121" s="858"/>
      <c r="BT121" s="858"/>
      <c r="BU121" s="858"/>
      <c r="BV121" s="858">
        <v>5886817</v>
      </c>
      <c r="BW121" s="858"/>
      <c r="BX121" s="858"/>
      <c r="BY121" s="858"/>
      <c r="BZ121" s="858"/>
      <c r="CA121" s="858">
        <v>7156049</v>
      </c>
      <c r="CB121" s="858"/>
      <c r="CC121" s="858"/>
      <c r="CD121" s="858"/>
      <c r="CE121" s="858"/>
      <c r="CF121" s="859">
        <v>174.3</v>
      </c>
      <c r="CG121" s="860"/>
      <c r="CH121" s="860"/>
      <c r="CI121" s="860"/>
      <c r="CJ121" s="860"/>
      <c r="CK121" s="851"/>
      <c r="CL121" s="812"/>
      <c r="CM121" s="812"/>
      <c r="CN121" s="812"/>
      <c r="CO121" s="813"/>
      <c r="CP121" s="828" t="s">
        <v>394</v>
      </c>
      <c r="CQ121" s="829"/>
      <c r="CR121" s="829"/>
      <c r="CS121" s="829"/>
      <c r="CT121" s="829"/>
      <c r="CU121" s="829"/>
      <c r="CV121" s="829"/>
      <c r="CW121" s="829"/>
      <c r="CX121" s="829"/>
      <c r="CY121" s="829"/>
      <c r="CZ121" s="829"/>
      <c r="DA121" s="829"/>
      <c r="DB121" s="829"/>
      <c r="DC121" s="829"/>
      <c r="DD121" s="829"/>
      <c r="DE121" s="829"/>
      <c r="DF121" s="830"/>
      <c r="DG121" s="770">
        <v>213046</v>
      </c>
      <c r="DH121" s="771"/>
      <c r="DI121" s="771"/>
      <c r="DJ121" s="771"/>
      <c r="DK121" s="771"/>
      <c r="DL121" s="771">
        <v>199403</v>
      </c>
      <c r="DM121" s="771"/>
      <c r="DN121" s="771"/>
      <c r="DO121" s="771"/>
      <c r="DP121" s="771"/>
      <c r="DQ121" s="771">
        <v>185375</v>
      </c>
      <c r="DR121" s="771"/>
      <c r="DS121" s="771"/>
      <c r="DT121" s="771"/>
      <c r="DU121" s="771"/>
      <c r="DV121" s="823">
        <v>4.5</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447</v>
      </c>
      <c r="BP122" s="838"/>
      <c r="BQ122" s="839">
        <v>8519622</v>
      </c>
      <c r="BR122" s="840"/>
      <c r="BS122" s="840"/>
      <c r="BT122" s="840"/>
      <c r="BU122" s="840"/>
      <c r="BV122" s="840">
        <v>9076816</v>
      </c>
      <c r="BW122" s="840"/>
      <c r="BX122" s="840"/>
      <c r="BY122" s="840"/>
      <c r="BZ122" s="840"/>
      <c r="CA122" s="840">
        <v>10141374</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t="s">
        <v>113</v>
      </c>
      <c r="DH122" s="771"/>
      <c r="DI122" s="771"/>
      <c r="DJ122" s="771"/>
      <c r="DK122" s="771"/>
      <c r="DL122" s="771" t="s">
        <v>113</v>
      </c>
      <c r="DM122" s="771"/>
      <c r="DN122" s="771"/>
      <c r="DO122" s="771"/>
      <c r="DP122" s="771"/>
      <c r="DQ122" s="771">
        <v>80214</v>
      </c>
      <c r="DR122" s="771"/>
      <c r="DS122" s="771"/>
      <c r="DT122" s="771"/>
      <c r="DU122" s="771"/>
      <c r="DV122" s="823">
        <v>2</v>
      </c>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22.9</v>
      </c>
      <c r="BR123" s="832"/>
      <c r="BS123" s="832"/>
      <c r="BT123" s="832"/>
      <c r="BU123" s="832"/>
      <c r="BV123" s="832">
        <v>51.8</v>
      </c>
      <c r="BW123" s="832"/>
      <c r="BX123" s="832"/>
      <c r="BY123" s="832"/>
      <c r="BZ123" s="832"/>
      <c r="CA123" s="832">
        <v>46.7</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t="s">
        <v>113</v>
      </c>
      <c r="DH123" s="784"/>
      <c r="DI123" s="784"/>
      <c r="DJ123" s="784"/>
      <c r="DK123" s="785"/>
      <c r="DL123" s="786" t="s">
        <v>113</v>
      </c>
      <c r="DM123" s="784"/>
      <c r="DN123" s="784"/>
      <c r="DO123" s="784"/>
      <c r="DP123" s="785"/>
      <c r="DQ123" s="786">
        <v>22726</v>
      </c>
      <c r="DR123" s="784"/>
      <c r="DS123" s="784"/>
      <c r="DT123" s="784"/>
      <c r="DU123" s="785"/>
      <c r="DV123" s="754">
        <v>0.6</v>
      </c>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48</v>
      </c>
      <c r="AB127" s="784"/>
      <c r="AC127" s="784"/>
      <c r="AD127" s="784"/>
      <c r="AE127" s="785"/>
      <c r="AF127" s="786">
        <v>41</v>
      </c>
      <c r="AG127" s="784"/>
      <c r="AH127" s="784"/>
      <c r="AI127" s="784"/>
      <c r="AJ127" s="785"/>
      <c r="AK127" s="786">
        <v>9</v>
      </c>
      <c r="AL127" s="784"/>
      <c r="AM127" s="784"/>
      <c r="AN127" s="784"/>
      <c r="AO127" s="785"/>
      <c r="AP127" s="754">
        <v>0</v>
      </c>
      <c r="AQ127" s="755"/>
      <c r="AR127" s="755"/>
      <c r="AS127" s="755"/>
      <c r="AT127" s="756"/>
      <c r="AU127" s="233"/>
      <c r="AV127" s="233"/>
      <c r="AW127" s="233"/>
      <c r="AX127" s="757" t="s">
        <v>458</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11882</v>
      </c>
      <c r="AB128" s="724"/>
      <c r="AC128" s="724"/>
      <c r="AD128" s="724"/>
      <c r="AE128" s="725"/>
      <c r="AF128" s="726">
        <v>11760</v>
      </c>
      <c r="AG128" s="724"/>
      <c r="AH128" s="724"/>
      <c r="AI128" s="724"/>
      <c r="AJ128" s="725"/>
      <c r="AK128" s="726">
        <v>10940</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4699848</v>
      </c>
      <c r="AB129" s="784"/>
      <c r="AC129" s="784"/>
      <c r="AD129" s="784"/>
      <c r="AE129" s="785"/>
      <c r="AF129" s="786">
        <v>4700580</v>
      </c>
      <c r="AG129" s="784"/>
      <c r="AH129" s="784"/>
      <c r="AI129" s="784"/>
      <c r="AJ129" s="785"/>
      <c r="AK129" s="786">
        <v>4680870</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4.2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498550</v>
      </c>
      <c r="AB130" s="784"/>
      <c r="AC130" s="784"/>
      <c r="AD130" s="784"/>
      <c r="AE130" s="785"/>
      <c r="AF130" s="786">
        <v>520612</v>
      </c>
      <c r="AG130" s="784"/>
      <c r="AH130" s="784"/>
      <c r="AI130" s="784"/>
      <c r="AJ130" s="785"/>
      <c r="AK130" s="786">
        <v>576065</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46.7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4201298</v>
      </c>
      <c r="AB131" s="717"/>
      <c r="AC131" s="717"/>
      <c r="AD131" s="717"/>
      <c r="AE131" s="718"/>
      <c r="AF131" s="719">
        <v>4179968</v>
      </c>
      <c r="AG131" s="717"/>
      <c r="AH131" s="717"/>
      <c r="AI131" s="717"/>
      <c r="AJ131" s="718"/>
      <c r="AK131" s="719">
        <v>4104805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3.976961406</v>
      </c>
      <c r="AB132" s="740"/>
      <c r="AC132" s="740"/>
      <c r="AD132" s="740"/>
      <c r="AE132" s="741"/>
      <c r="AF132" s="742">
        <v>4.3271862370000003</v>
      </c>
      <c r="AG132" s="740"/>
      <c r="AH132" s="740"/>
      <c r="AI132" s="740"/>
      <c r="AJ132" s="741"/>
      <c r="AK132" s="742">
        <v>4.4496632600000003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5.5</v>
      </c>
      <c r="AB133" s="749"/>
      <c r="AC133" s="749"/>
      <c r="AD133" s="749"/>
      <c r="AE133" s="750"/>
      <c r="AF133" s="748">
        <v>4.5</v>
      </c>
      <c r="AG133" s="749"/>
      <c r="AH133" s="749"/>
      <c r="AI133" s="749"/>
      <c r="AJ133" s="750"/>
      <c r="AK133" s="748">
        <v>4.2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 zoomScale="70" zoomScaleNormal="85" zoomScaleSheetLayoutView="70" workbookViewId="0">
      <selection activeCell="Q76" sqref="Q76"/>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16"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9" t="s">
        <v>474</v>
      </c>
      <c r="L7" s="254"/>
      <c r="M7" s="255" t="s">
        <v>475</v>
      </c>
      <c r="N7" s="256"/>
    </row>
    <row r="8" spans="1:16" x14ac:dyDescent="0.15">
      <c r="A8" s="248"/>
      <c r="B8" s="244"/>
      <c r="C8" s="244"/>
      <c r="D8" s="244"/>
      <c r="E8" s="244"/>
      <c r="F8" s="244"/>
      <c r="G8" s="257"/>
      <c r="H8" s="258"/>
      <c r="I8" s="258"/>
      <c r="J8" s="259"/>
      <c r="K8" s="1120"/>
      <c r="L8" s="260" t="s">
        <v>476</v>
      </c>
      <c r="M8" s="261" t="s">
        <v>477</v>
      </c>
      <c r="N8" s="262" t="s">
        <v>478</v>
      </c>
    </row>
    <row r="9" spans="1:16" x14ac:dyDescent="0.15">
      <c r="A9" s="248"/>
      <c r="B9" s="244"/>
      <c r="C9" s="244"/>
      <c r="D9" s="244"/>
      <c r="E9" s="244"/>
      <c r="F9" s="244"/>
      <c r="G9" s="1133" t="s">
        <v>479</v>
      </c>
      <c r="H9" s="1134"/>
      <c r="I9" s="1134"/>
      <c r="J9" s="1135"/>
      <c r="K9" s="263">
        <v>1511070</v>
      </c>
      <c r="L9" s="264">
        <v>91177</v>
      </c>
      <c r="M9" s="265">
        <v>77799</v>
      </c>
      <c r="N9" s="266">
        <v>17.2</v>
      </c>
    </row>
    <row r="10" spans="1:16" x14ac:dyDescent="0.15">
      <c r="A10" s="248"/>
      <c r="B10" s="244"/>
      <c r="C10" s="244"/>
      <c r="D10" s="244"/>
      <c r="E10" s="244"/>
      <c r="F10" s="244"/>
      <c r="G10" s="1133" t="s">
        <v>480</v>
      </c>
      <c r="H10" s="1134"/>
      <c r="I10" s="1134"/>
      <c r="J10" s="1135"/>
      <c r="K10" s="267">
        <v>252020</v>
      </c>
      <c r="L10" s="268">
        <v>15207</v>
      </c>
      <c r="M10" s="269">
        <v>8141</v>
      </c>
      <c r="N10" s="270">
        <v>86.8</v>
      </c>
    </row>
    <row r="11" spans="1:16" ht="13.5" customHeight="1" x14ac:dyDescent="0.15">
      <c r="A11" s="248"/>
      <c r="B11" s="244"/>
      <c r="C11" s="244"/>
      <c r="D11" s="244"/>
      <c r="E11" s="244"/>
      <c r="F11" s="244"/>
      <c r="G11" s="1133" t="s">
        <v>481</v>
      </c>
      <c r="H11" s="1134"/>
      <c r="I11" s="1134"/>
      <c r="J11" s="1135"/>
      <c r="K11" s="267">
        <v>60259</v>
      </c>
      <c r="L11" s="268">
        <v>3636</v>
      </c>
      <c r="M11" s="269">
        <v>11503</v>
      </c>
      <c r="N11" s="270">
        <v>-68.400000000000006</v>
      </c>
    </row>
    <row r="12" spans="1:16" ht="13.5" customHeight="1" x14ac:dyDescent="0.15">
      <c r="A12" s="248"/>
      <c r="B12" s="244"/>
      <c r="C12" s="244"/>
      <c r="D12" s="244"/>
      <c r="E12" s="244"/>
      <c r="F12" s="244"/>
      <c r="G12" s="1133" t="s">
        <v>482</v>
      </c>
      <c r="H12" s="1134"/>
      <c r="I12" s="1134"/>
      <c r="J12" s="1135"/>
      <c r="K12" s="267">
        <v>139332</v>
      </c>
      <c r="L12" s="268">
        <v>8407</v>
      </c>
      <c r="M12" s="269">
        <v>578</v>
      </c>
      <c r="N12" s="270">
        <v>1354.5</v>
      </c>
    </row>
    <row r="13" spans="1:16" ht="13.5" customHeight="1" x14ac:dyDescent="0.15">
      <c r="A13" s="248"/>
      <c r="B13" s="244"/>
      <c r="C13" s="244"/>
      <c r="D13" s="244"/>
      <c r="E13" s="244"/>
      <c r="F13" s="244"/>
      <c r="G13" s="1133" t="s">
        <v>483</v>
      </c>
      <c r="H13" s="1134"/>
      <c r="I13" s="1134"/>
      <c r="J13" s="1135"/>
      <c r="K13" s="267" t="s">
        <v>484</v>
      </c>
      <c r="L13" s="268" t="s">
        <v>484</v>
      </c>
      <c r="M13" s="269" t="s">
        <v>484</v>
      </c>
      <c r="N13" s="270" t="s">
        <v>484</v>
      </c>
    </row>
    <row r="14" spans="1:16" ht="13.5" customHeight="1" x14ac:dyDescent="0.15">
      <c r="A14" s="248"/>
      <c r="B14" s="244"/>
      <c r="C14" s="244"/>
      <c r="D14" s="244"/>
      <c r="E14" s="244"/>
      <c r="F14" s="244"/>
      <c r="G14" s="1133" t="s">
        <v>485</v>
      </c>
      <c r="H14" s="1134"/>
      <c r="I14" s="1134"/>
      <c r="J14" s="1135"/>
      <c r="K14" s="267">
        <v>55366</v>
      </c>
      <c r="L14" s="268">
        <v>3341</v>
      </c>
      <c r="M14" s="269">
        <v>3404</v>
      </c>
      <c r="N14" s="270">
        <v>-1.9</v>
      </c>
    </row>
    <row r="15" spans="1:16" ht="13.5" customHeight="1" x14ac:dyDescent="0.15">
      <c r="A15" s="248"/>
      <c r="B15" s="244"/>
      <c r="C15" s="244"/>
      <c r="D15" s="244"/>
      <c r="E15" s="244"/>
      <c r="F15" s="244"/>
      <c r="G15" s="1133" t="s">
        <v>486</v>
      </c>
      <c r="H15" s="1134"/>
      <c r="I15" s="1134"/>
      <c r="J15" s="1135"/>
      <c r="K15" s="267">
        <v>30120</v>
      </c>
      <c r="L15" s="268">
        <v>1817</v>
      </c>
      <c r="M15" s="269">
        <v>1859</v>
      </c>
      <c r="N15" s="270">
        <v>-2.2999999999999998</v>
      </c>
    </row>
    <row r="16" spans="1:16" x14ac:dyDescent="0.15">
      <c r="A16" s="248"/>
      <c r="B16" s="244"/>
      <c r="C16" s="244"/>
      <c r="D16" s="244"/>
      <c r="E16" s="244"/>
      <c r="F16" s="244"/>
      <c r="G16" s="1136" t="s">
        <v>487</v>
      </c>
      <c r="H16" s="1137"/>
      <c r="I16" s="1137"/>
      <c r="J16" s="1138"/>
      <c r="K16" s="268">
        <v>-219659</v>
      </c>
      <c r="L16" s="268">
        <v>-13254</v>
      </c>
      <c r="M16" s="269">
        <v>-8484</v>
      </c>
      <c r="N16" s="270">
        <v>56.2</v>
      </c>
    </row>
    <row r="17" spans="1:16" x14ac:dyDescent="0.15">
      <c r="A17" s="248"/>
      <c r="B17" s="244"/>
      <c r="C17" s="244"/>
      <c r="D17" s="244"/>
      <c r="E17" s="244"/>
      <c r="F17" s="244"/>
      <c r="G17" s="1136" t="s">
        <v>171</v>
      </c>
      <c r="H17" s="1137"/>
      <c r="I17" s="1137"/>
      <c r="J17" s="1138"/>
      <c r="K17" s="268">
        <v>1828508</v>
      </c>
      <c r="L17" s="268">
        <v>110331</v>
      </c>
      <c r="M17" s="269">
        <v>94801</v>
      </c>
      <c r="N17" s="270">
        <v>16.399999999999999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0" t="s">
        <v>492</v>
      </c>
      <c r="H21" s="1131"/>
      <c r="I21" s="1131"/>
      <c r="J21" s="1132"/>
      <c r="K21" s="280">
        <v>11.22</v>
      </c>
      <c r="L21" s="281">
        <v>8.7799999999999994</v>
      </c>
      <c r="M21" s="282">
        <v>2.44</v>
      </c>
      <c r="N21" s="249"/>
      <c r="O21" s="283"/>
      <c r="P21" s="279"/>
    </row>
    <row r="22" spans="1:16" s="284" customFormat="1" x14ac:dyDescent="0.15">
      <c r="A22" s="279"/>
      <c r="B22" s="249"/>
      <c r="C22" s="249"/>
      <c r="D22" s="249"/>
      <c r="E22" s="249"/>
      <c r="F22" s="249"/>
      <c r="G22" s="1130" t="s">
        <v>493</v>
      </c>
      <c r="H22" s="1131"/>
      <c r="I22" s="1131"/>
      <c r="J22" s="1132"/>
      <c r="K22" s="285">
        <v>97.4</v>
      </c>
      <c r="L22" s="286">
        <v>96.7</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9" t="s">
        <v>474</v>
      </c>
      <c r="L30" s="254"/>
      <c r="M30" s="255" t="s">
        <v>475</v>
      </c>
      <c r="N30" s="256"/>
    </row>
    <row r="31" spans="1:16" x14ac:dyDescent="0.15">
      <c r="A31" s="248"/>
      <c r="B31" s="244"/>
      <c r="C31" s="244"/>
      <c r="D31" s="244"/>
      <c r="E31" s="244"/>
      <c r="F31" s="244"/>
      <c r="G31" s="257"/>
      <c r="H31" s="258"/>
      <c r="I31" s="258"/>
      <c r="J31" s="259"/>
      <c r="K31" s="1120"/>
      <c r="L31" s="260" t="s">
        <v>476</v>
      </c>
      <c r="M31" s="261" t="s">
        <v>477</v>
      </c>
      <c r="N31" s="262" t="s">
        <v>478</v>
      </c>
    </row>
    <row r="32" spans="1:16" ht="27" customHeight="1" x14ac:dyDescent="0.15">
      <c r="A32" s="248"/>
      <c r="B32" s="244"/>
      <c r="C32" s="244"/>
      <c r="D32" s="244"/>
      <c r="E32" s="244"/>
      <c r="F32" s="244"/>
      <c r="G32" s="1121" t="s">
        <v>496</v>
      </c>
      <c r="H32" s="1122"/>
      <c r="I32" s="1122"/>
      <c r="J32" s="1123"/>
      <c r="K32" s="294">
        <v>730422</v>
      </c>
      <c r="L32" s="294">
        <v>44073</v>
      </c>
      <c r="M32" s="295">
        <v>52939</v>
      </c>
      <c r="N32" s="296">
        <v>-16.7</v>
      </c>
    </row>
    <row r="33" spans="1:16" ht="13.5" customHeight="1" x14ac:dyDescent="0.15">
      <c r="A33" s="248"/>
      <c r="B33" s="244"/>
      <c r="C33" s="244"/>
      <c r="D33" s="244"/>
      <c r="E33" s="244"/>
      <c r="F33" s="244"/>
      <c r="G33" s="1121" t="s">
        <v>497</v>
      </c>
      <c r="H33" s="1122"/>
      <c r="I33" s="1122"/>
      <c r="J33" s="1123"/>
      <c r="K33" s="294" t="s">
        <v>484</v>
      </c>
      <c r="L33" s="294" t="s">
        <v>484</v>
      </c>
      <c r="M33" s="295" t="s">
        <v>484</v>
      </c>
      <c r="N33" s="296" t="s">
        <v>484</v>
      </c>
    </row>
    <row r="34" spans="1:16" ht="27" customHeight="1" x14ac:dyDescent="0.15">
      <c r="A34" s="248"/>
      <c r="B34" s="244"/>
      <c r="C34" s="244"/>
      <c r="D34" s="244"/>
      <c r="E34" s="244"/>
      <c r="F34" s="244"/>
      <c r="G34" s="1121" t="s">
        <v>498</v>
      </c>
      <c r="H34" s="1122"/>
      <c r="I34" s="1122"/>
      <c r="J34" s="1123"/>
      <c r="K34" s="294" t="s">
        <v>484</v>
      </c>
      <c r="L34" s="294" t="s">
        <v>484</v>
      </c>
      <c r="M34" s="295">
        <v>6</v>
      </c>
      <c r="N34" s="296" t="s">
        <v>484</v>
      </c>
    </row>
    <row r="35" spans="1:16" ht="27" customHeight="1" x14ac:dyDescent="0.15">
      <c r="A35" s="248"/>
      <c r="B35" s="244"/>
      <c r="C35" s="244"/>
      <c r="D35" s="244"/>
      <c r="E35" s="244"/>
      <c r="F35" s="244"/>
      <c r="G35" s="1121" t="s">
        <v>499</v>
      </c>
      <c r="H35" s="1122"/>
      <c r="I35" s="1122"/>
      <c r="J35" s="1123"/>
      <c r="K35" s="294">
        <v>39224</v>
      </c>
      <c r="L35" s="294">
        <v>2367</v>
      </c>
      <c r="M35" s="295">
        <v>16218</v>
      </c>
      <c r="N35" s="296">
        <v>-85.4</v>
      </c>
    </row>
    <row r="36" spans="1:16" ht="27" customHeight="1" x14ac:dyDescent="0.15">
      <c r="A36" s="248"/>
      <c r="B36" s="244"/>
      <c r="C36" s="244"/>
      <c r="D36" s="244"/>
      <c r="E36" s="244"/>
      <c r="F36" s="244"/>
      <c r="G36" s="1121" t="s">
        <v>500</v>
      </c>
      <c r="H36" s="1122"/>
      <c r="I36" s="1122"/>
      <c r="J36" s="1123"/>
      <c r="K36" s="294" t="s">
        <v>484</v>
      </c>
      <c r="L36" s="294" t="s">
        <v>484</v>
      </c>
      <c r="M36" s="295">
        <v>3341</v>
      </c>
      <c r="N36" s="296" t="s">
        <v>484</v>
      </c>
    </row>
    <row r="37" spans="1:16" ht="13.5" customHeight="1" x14ac:dyDescent="0.15">
      <c r="A37" s="248"/>
      <c r="B37" s="244"/>
      <c r="C37" s="244"/>
      <c r="D37" s="244"/>
      <c r="E37" s="244"/>
      <c r="F37" s="244"/>
      <c r="G37" s="1121" t="s">
        <v>501</v>
      </c>
      <c r="H37" s="1122"/>
      <c r="I37" s="1122"/>
      <c r="J37" s="1123"/>
      <c r="K37" s="294">
        <v>9</v>
      </c>
      <c r="L37" s="294">
        <v>1</v>
      </c>
      <c r="M37" s="295">
        <v>1023</v>
      </c>
      <c r="N37" s="296">
        <v>-99.9</v>
      </c>
    </row>
    <row r="38" spans="1:16" ht="27" customHeight="1" x14ac:dyDescent="0.15">
      <c r="A38" s="248"/>
      <c r="B38" s="244"/>
      <c r="C38" s="244"/>
      <c r="D38" s="244"/>
      <c r="E38" s="244"/>
      <c r="F38" s="244"/>
      <c r="G38" s="1124" t="s">
        <v>502</v>
      </c>
      <c r="H38" s="1125"/>
      <c r="I38" s="1125"/>
      <c r="J38" s="1126"/>
      <c r="K38" s="297" t="s">
        <v>484</v>
      </c>
      <c r="L38" s="297" t="s">
        <v>484</v>
      </c>
      <c r="M38" s="298">
        <v>7</v>
      </c>
      <c r="N38" s="299" t="s">
        <v>484</v>
      </c>
      <c r="O38" s="293"/>
    </row>
    <row r="39" spans="1:16" x14ac:dyDescent="0.15">
      <c r="A39" s="248"/>
      <c r="B39" s="244"/>
      <c r="C39" s="244"/>
      <c r="D39" s="244"/>
      <c r="E39" s="244"/>
      <c r="F39" s="244"/>
      <c r="G39" s="1124" t="s">
        <v>503</v>
      </c>
      <c r="H39" s="1125"/>
      <c r="I39" s="1125"/>
      <c r="J39" s="1126"/>
      <c r="K39" s="300">
        <v>-10940</v>
      </c>
      <c r="L39" s="300">
        <v>-660</v>
      </c>
      <c r="M39" s="301">
        <v>-3044</v>
      </c>
      <c r="N39" s="302">
        <v>-78.3</v>
      </c>
      <c r="O39" s="293"/>
    </row>
    <row r="40" spans="1:16" ht="27" customHeight="1" x14ac:dyDescent="0.15">
      <c r="A40" s="248"/>
      <c r="B40" s="244"/>
      <c r="C40" s="244"/>
      <c r="D40" s="244"/>
      <c r="E40" s="244"/>
      <c r="F40" s="244"/>
      <c r="G40" s="1121" t="s">
        <v>504</v>
      </c>
      <c r="H40" s="1122"/>
      <c r="I40" s="1122"/>
      <c r="J40" s="1123"/>
      <c r="K40" s="300">
        <v>-576065</v>
      </c>
      <c r="L40" s="300">
        <v>-34759</v>
      </c>
      <c r="M40" s="301">
        <v>-47792</v>
      </c>
      <c r="N40" s="302">
        <v>-27.3</v>
      </c>
      <c r="O40" s="293"/>
    </row>
    <row r="41" spans="1:16" x14ac:dyDescent="0.15">
      <c r="A41" s="248"/>
      <c r="B41" s="244"/>
      <c r="C41" s="244"/>
      <c r="D41" s="244"/>
      <c r="E41" s="244"/>
      <c r="F41" s="244"/>
      <c r="G41" s="1127" t="s">
        <v>283</v>
      </c>
      <c r="H41" s="1128"/>
      <c r="I41" s="1128"/>
      <c r="J41" s="1129"/>
      <c r="K41" s="294">
        <v>182650</v>
      </c>
      <c r="L41" s="300">
        <v>11021</v>
      </c>
      <c r="M41" s="301">
        <v>22698</v>
      </c>
      <c r="N41" s="302">
        <v>-51.4</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4" t="s">
        <v>474</v>
      </c>
      <c r="J49" s="1116" t="s">
        <v>508</v>
      </c>
      <c r="K49" s="1117"/>
      <c r="L49" s="1117"/>
      <c r="M49" s="1117"/>
      <c r="N49" s="1118"/>
    </row>
    <row r="50" spans="1:14" x14ac:dyDescent="0.15">
      <c r="A50" s="248"/>
      <c r="B50" s="244"/>
      <c r="C50" s="244"/>
      <c r="D50" s="244"/>
      <c r="E50" s="244"/>
      <c r="F50" s="244"/>
      <c r="G50" s="312"/>
      <c r="H50" s="313"/>
      <c r="I50" s="1115"/>
      <c r="J50" s="314" t="s">
        <v>509</v>
      </c>
      <c r="K50" s="315" t="s">
        <v>510</v>
      </c>
      <c r="L50" s="316" t="s">
        <v>511</v>
      </c>
      <c r="M50" s="317" t="s">
        <v>512</v>
      </c>
      <c r="N50" s="318" t="s">
        <v>513</v>
      </c>
    </row>
    <row r="51" spans="1:14" x14ac:dyDescent="0.15">
      <c r="A51" s="248"/>
      <c r="B51" s="244"/>
      <c r="C51" s="244"/>
      <c r="D51" s="244"/>
      <c r="E51" s="244"/>
      <c r="F51" s="244"/>
      <c r="G51" s="310" t="s">
        <v>514</v>
      </c>
      <c r="H51" s="311"/>
      <c r="I51" s="319">
        <v>781987</v>
      </c>
      <c r="J51" s="320">
        <v>44688</v>
      </c>
      <c r="K51" s="321">
        <v>-56.1</v>
      </c>
      <c r="L51" s="322">
        <v>64717</v>
      </c>
      <c r="M51" s="323">
        <v>-1.2</v>
      </c>
      <c r="N51" s="324">
        <v>-54.9</v>
      </c>
    </row>
    <row r="52" spans="1:14" x14ac:dyDescent="0.15">
      <c r="A52" s="248"/>
      <c r="B52" s="244"/>
      <c r="C52" s="244"/>
      <c r="D52" s="244"/>
      <c r="E52" s="244"/>
      <c r="F52" s="244"/>
      <c r="G52" s="325"/>
      <c r="H52" s="326" t="s">
        <v>515</v>
      </c>
      <c r="I52" s="327">
        <v>477776</v>
      </c>
      <c r="J52" s="328">
        <v>27303</v>
      </c>
      <c r="K52" s="329">
        <v>-42.9</v>
      </c>
      <c r="L52" s="330">
        <v>31931</v>
      </c>
      <c r="M52" s="331">
        <v>-2.8</v>
      </c>
      <c r="N52" s="332">
        <v>-40.1</v>
      </c>
    </row>
    <row r="53" spans="1:14" x14ac:dyDescent="0.15">
      <c r="A53" s="248"/>
      <c r="B53" s="244"/>
      <c r="C53" s="244"/>
      <c r="D53" s="244"/>
      <c r="E53" s="244"/>
      <c r="F53" s="244"/>
      <c r="G53" s="310" t="s">
        <v>516</v>
      </c>
      <c r="H53" s="311"/>
      <c r="I53" s="319">
        <v>752814</v>
      </c>
      <c r="J53" s="320">
        <v>43870</v>
      </c>
      <c r="K53" s="321">
        <v>-1.8</v>
      </c>
      <c r="L53" s="322">
        <v>61557</v>
      </c>
      <c r="M53" s="323">
        <v>-4.9000000000000004</v>
      </c>
      <c r="N53" s="324">
        <v>3.1</v>
      </c>
    </row>
    <row r="54" spans="1:14" x14ac:dyDescent="0.15">
      <c r="A54" s="248"/>
      <c r="B54" s="244"/>
      <c r="C54" s="244"/>
      <c r="D54" s="244"/>
      <c r="E54" s="244"/>
      <c r="F54" s="244"/>
      <c r="G54" s="325"/>
      <c r="H54" s="326" t="s">
        <v>515</v>
      </c>
      <c r="I54" s="327">
        <v>398490</v>
      </c>
      <c r="J54" s="328">
        <v>23222</v>
      </c>
      <c r="K54" s="329">
        <v>-14.9</v>
      </c>
      <c r="L54" s="330">
        <v>32497</v>
      </c>
      <c r="M54" s="331">
        <v>1.8</v>
      </c>
      <c r="N54" s="332">
        <v>-16.7</v>
      </c>
    </row>
    <row r="55" spans="1:14" x14ac:dyDescent="0.15">
      <c r="A55" s="248"/>
      <c r="B55" s="244"/>
      <c r="C55" s="244"/>
      <c r="D55" s="244"/>
      <c r="E55" s="244"/>
      <c r="F55" s="244"/>
      <c r="G55" s="310" t="s">
        <v>517</v>
      </c>
      <c r="H55" s="311"/>
      <c r="I55" s="319">
        <v>727427</v>
      </c>
      <c r="J55" s="320">
        <v>42667</v>
      </c>
      <c r="K55" s="321">
        <v>-2.7</v>
      </c>
      <c r="L55" s="322">
        <v>69806</v>
      </c>
      <c r="M55" s="323">
        <v>13.4</v>
      </c>
      <c r="N55" s="324">
        <v>-16.100000000000001</v>
      </c>
    </row>
    <row r="56" spans="1:14" x14ac:dyDescent="0.15">
      <c r="A56" s="248"/>
      <c r="B56" s="244"/>
      <c r="C56" s="244"/>
      <c r="D56" s="244"/>
      <c r="E56" s="244"/>
      <c r="F56" s="244"/>
      <c r="G56" s="325"/>
      <c r="H56" s="326" t="s">
        <v>515</v>
      </c>
      <c r="I56" s="327">
        <v>351450</v>
      </c>
      <c r="J56" s="328">
        <v>20614</v>
      </c>
      <c r="K56" s="329">
        <v>-11.2</v>
      </c>
      <c r="L56" s="330">
        <v>32823</v>
      </c>
      <c r="M56" s="331">
        <v>1</v>
      </c>
      <c r="N56" s="332">
        <v>-12.2</v>
      </c>
    </row>
    <row r="57" spans="1:14" x14ac:dyDescent="0.15">
      <c r="A57" s="248"/>
      <c r="B57" s="244"/>
      <c r="C57" s="244"/>
      <c r="D57" s="244"/>
      <c r="E57" s="244"/>
      <c r="F57" s="244"/>
      <c r="G57" s="310" t="s">
        <v>518</v>
      </c>
      <c r="H57" s="311"/>
      <c r="I57" s="319">
        <v>2246380</v>
      </c>
      <c r="J57" s="320">
        <v>133237</v>
      </c>
      <c r="K57" s="321">
        <v>212.3</v>
      </c>
      <c r="L57" s="322">
        <v>74444</v>
      </c>
      <c r="M57" s="323">
        <v>6.6</v>
      </c>
      <c r="N57" s="324">
        <v>205.7</v>
      </c>
    </row>
    <row r="58" spans="1:14" x14ac:dyDescent="0.15">
      <c r="A58" s="248"/>
      <c r="B58" s="244"/>
      <c r="C58" s="244"/>
      <c r="D58" s="244"/>
      <c r="E58" s="244"/>
      <c r="F58" s="244"/>
      <c r="G58" s="325"/>
      <c r="H58" s="326" t="s">
        <v>515</v>
      </c>
      <c r="I58" s="327">
        <v>1253626</v>
      </c>
      <c r="J58" s="328">
        <v>74355</v>
      </c>
      <c r="K58" s="329">
        <v>260.7</v>
      </c>
      <c r="L58" s="330">
        <v>34175</v>
      </c>
      <c r="M58" s="331">
        <v>4.0999999999999996</v>
      </c>
      <c r="N58" s="332">
        <v>256.60000000000002</v>
      </c>
    </row>
    <row r="59" spans="1:14" x14ac:dyDescent="0.15">
      <c r="A59" s="248"/>
      <c r="B59" s="244"/>
      <c r="C59" s="244"/>
      <c r="D59" s="244"/>
      <c r="E59" s="244"/>
      <c r="F59" s="244"/>
      <c r="G59" s="310" t="s">
        <v>519</v>
      </c>
      <c r="H59" s="311"/>
      <c r="I59" s="319">
        <v>1611431</v>
      </c>
      <c r="J59" s="320">
        <v>97232</v>
      </c>
      <c r="K59" s="321">
        <v>-27</v>
      </c>
      <c r="L59" s="322">
        <v>85205</v>
      </c>
      <c r="M59" s="323">
        <v>14.5</v>
      </c>
      <c r="N59" s="324">
        <v>-41.5</v>
      </c>
    </row>
    <row r="60" spans="1:14" x14ac:dyDescent="0.15">
      <c r="A60" s="248"/>
      <c r="B60" s="244"/>
      <c r="C60" s="244"/>
      <c r="D60" s="244"/>
      <c r="E60" s="244"/>
      <c r="F60" s="244"/>
      <c r="G60" s="325"/>
      <c r="H60" s="326" t="s">
        <v>515</v>
      </c>
      <c r="I60" s="333">
        <v>1183770</v>
      </c>
      <c r="J60" s="328">
        <v>71428</v>
      </c>
      <c r="K60" s="329">
        <v>-3.9</v>
      </c>
      <c r="L60" s="330">
        <v>38847</v>
      </c>
      <c r="M60" s="331">
        <v>13.7</v>
      </c>
      <c r="N60" s="332">
        <v>-17.600000000000001</v>
      </c>
    </row>
    <row r="61" spans="1:14" x14ac:dyDescent="0.15">
      <c r="A61" s="248"/>
      <c r="B61" s="244"/>
      <c r="C61" s="244"/>
      <c r="D61" s="244"/>
      <c r="E61" s="244"/>
      <c r="F61" s="244"/>
      <c r="G61" s="310" t="s">
        <v>520</v>
      </c>
      <c r="H61" s="334"/>
      <c r="I61" s="335">
        <v>1224008</v>
      </c>
      <c r="J61" s="336">
        <v>72339</v>
      </c>
      <c r="K61" s="337">
        <v>24.9</v>
      </c>
      <c r="L61" s="338">
        <v>71146</v>
      </c>
      <c r="M61" s="339">
        <v>5.7</v>
      </c>
      <c r="N61" s="324">
        <v>19.2</v>
      </c>
    </row>
    <row r="62" spans="1:14" x14ac:dyDescent="0.15">
      <c r="A62" s="248"/>
      <c r="B62" s="244"/>
      <c r="C62" s="244"/>
      <c r="D62" s="244"/>
      <c r="E62" s="244"/>
      <c r="F62" s="244"/>
      <c r="G62" s="325"/>
      <c r="H62" s="326" t="s">
        <v>515</v>
      </c>
      <c r="I62" s="327">
        <v>733022</v>
      </c>
      <c r="J62" s="328">
        <v>43384</v>
      </c>
      <c r="K62" s="329">
        <v>37.6</v>
      </c>
      <c r="L62" s="330">
        <v>34055</v>
      </c>
      <c r="M62" s="331">
        <v>3.6</v>
      </c>
      <c r="N62" s="332">
        <v>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9" zoomScale="85" zoomScaleNormal="85"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13.52</v>
      </c>
      <c r="G47" s="12">
        <v>11.96</v>
      </c>
      <c r="H47" s="12">
        <v>14.34</v>
      </c>
      <c r="I47" s="12">
        <v>17.54</v>
      </c>
      <c r="J47" s="13">
        <v>17.62</v>
      </c>
    </row>
    <row r="48" spans="2:10" ht="57.75" customHeight="1" x14ac:dyDescent="0.15">
      <c r="B48" s="14"/>
      <c r="C48" s="1141" t="s">
        <v>4</v>
      </c>
      <c r="D48" s="1141"/>
      <c r="E48" s="1142"/>
      <c r="F48" s="15">
        <v>2.72</v>
      </c>
      <c r="G48" s="16">
        <v>3.92</v>
      </c>
      <c r="H48" s="16">
        <v>2.82</v>
      </c>
      <c r="I48" s="16">
        <v>3.52</v>
      </c>
      <c r="J48" s="17">
        <v>4.57</v>
      </c>
    </row>
    <row r="49" spans="2:10" ht="57.75" customHeight="1" thickBot="1" x14ac:dyDescent="0.2">
      <c r="B49" s="18"/>
      <c r="C49" s="1143" t="s">
        <v>5</v>
      </c>
      <c r="D49" s="1143"/>
      <c r="E49" s="1144"/>
      <c r="F49" s="19">
        <v>4.62</v>
      </c>
      <c r="G49" s="20" t="s">
        <v>527</v>
      </c>
      <c r="H49" s="20">
        <v>0.96</v>
      </c>
      <c r="I49" s="20">
        <v>3.9</v>
      </c>
      <c r="J49" s="21">
        <v>1.04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528</v>
      </c>
      <c r="D34" s="1151"/>
      <c r="E34" s="1152"/>
      <c r="F34" s="32">
        <v>1.28</v>
      </c>
      <c r="G34" s="33">
        <v>1.06</v>
      </c>
      <c r="H34" s="33">
        <v>4.07</v>
      </c>
      <c r="I34" s="33">
        <v>5.82</v>
      </c>
      <c r="J34" s="34">
        <v>8.66</v>
      </c>
      <c r="K34" s="22"/>
      <c r="L34" s="22"/>
      <c r="M34" s="22"/>
      <c r="N34" s="22"/>
      <c r="O34" s="22"/>
      <c r="P34" s="22"/>
    </row>
    <row r="35" spans="1:16" ht="39" customHeight="1" x14ac:dyDescent="0.15">
      <c r="A35" s="22"/>
      <c r="B35" s="35"/>
      <c r="C35" s="1145" t="s">
        <v>529</v>
      </c>
      <c r="D35" s="1146"/>
      <c r="E35" s="1147"/>
      <c r="F35" s="36">
        <v>9.89</v>
      </c>
      <c r="G35" s="37">
        <v>9.76</v>
      </c>
      <c r="H35" s="37">
        <v>8.1300000000000008</v>
      </c>
      <c r="I35" s="37">
        <v>8.83</v>
      </c>
      <c r="J35" s="38">
        <v>8.35</v>
      </c>
      <c r="K35" s="22"/>
      <c r="L35" s="22"/>
      <c r="M35" s="22"/>
      <c r="N35" s="22"/>
      <c r="O35" s="22"/>
      <c r="P35" s="22"/>
    </row>
    <row r="36" spans="1:16" ht="39" customHeight="1" x14ac:dyDescent="0.15">
      <c r="A36" s="22"/>
      <c r="B36" s="35"/>
      <c r="C36" s="1145" t="s">
        <v>530</v>
      </c>
      <c r="D36" s="1146"/>
      <c r="E36" s="1147"/>
      <c r="F36" s="36">
        <v>2.4700000000000002</v>
      </c>
      <c r="G36" s="37">
        <v>3.9</v>
      </c>
      <c r="H36" s="37">
        <v>2.81</v>
      </c>
      <c r="I36" s="37">
        <v>3.44</v>
      </c>
      <c r="J36" s="38">
        <v>4.5</v>
      </c>
      <c r="K36" s="22"/>
      <c r="L36" s="22"/>
      <c r="M36" s="22"/>
      <c r="N36" s="22"/>
      <c r="O36" s="22"/>
      <c r="P36" s="22"/>
    </row>
    <row r="37" spans="1:16" ht="39" customHeight="1" x14ac:dyDescent="0.15">
      <c r="A37" s="22"/>
      <c r="B37" s="35"/>
      <c r="C37" s="1145" t="s">
        <v>531</v>
      </c>
      <c r="D37" s="1146"/>
      <c r="E37" s="1147"/>
      <c r="F37" s="36">
        <v>2.16</v>
      </c>
      <c r="G37" s="37">
        <v>1.05</v>
      </c>
      <c r="H37" s="37">
        <v>1.28</v>
      </c>
      <c r="I37" s="37">
        <v>1.3</v>
      </c>
      <c r="J37" s="38">
        <v>0.88</v>
      </c>
      <c r="K37" s="22"/>
      <c r="L37" s="22"/>
      <c r="M37" s="22"/>
      <c r="N37" s="22"/>
      <c r="O37" s="22"/>
      <c r="P37" s="22"/>
    </row>
    <row r="38" spans="1:16" ht="39" customHeight="1" x14ac:dyDescent="0.15">
      <c r="A38" s="22"/>
      <c r="B38" s="35"/>
      <c r="C38" s="1145" t="s">
        <v>532</v>
      </c>
      <c r="D38" s="1146"/>
      <c r="E38" s="1147"/>
      <c r="F38" s="36">
        <v>0.1</v>
      </c>
      <c r="G38" s="37">
        <v>0.16</v>
      </c>
      <c r="H38" s="37">
        <v>0.23</v>
      </c>
      <c r="I38" s="37">
        <v>0.11</v>
      </c>
      <c r="J38" s="38">
        <v>0.72</v>
      </c>
      <c r="K38" s="22"/>
      <c r="L38" s="22"/>
      <c r="M38" s="22"/>
      <c r="N38" s="22"/>
      <c r="O38" s="22"/>
      <c r="P38" s="22"/>
    </row>
    <row r="39" spans="1:16" ht="39" customHeight="1" x14ac:dyDescent="0.15">
      <c r="A39" s="22"/>
      <c r="B39" s="35"/>
      <c r="C39" s="1145" t="s">
        <v>533</v>
      </c>
      <c r="D39" s="1146"/>
      <c r="E39" s="1147"/>
      <c r="F39" s="36">
        <v>0.01</v>
      </c>
      <c r="G39" s="37">
        <v>0.01</v>
      </c>
      <c r="H39" s="37">
        <v>0</v>
      </c>
      <c r="I39" s="37">
        <v>0.37</v>
      </c>
      <c r="J39" s="38">
        <v>0.34</v>
      </c>
      <c r="K39" s="22"/>
      <c r="L39" s="22"/>
      <c r="M39" s="22"/>
      <c r="N39" s="22"/>
      <c r="O39" s="22"/>
      <c r="P39" s="22"/>
    </row>
    <row r="40" spans="1:16" ht="39" customHeight="1" x14ac:dyDescent="0.15">
      <c r="A40" s="22"/>
      <c r="B40" s="35"/>
      <c r="C40" s="1145" t="s">
        <v>534</v>
      </c>
      <c r="D40" s="1146"/>
      <c r="E40" s="1147"/>
      <c r="F40" s="36">
        <v>0</v>
      </c>
      <c r="G40" s="37">
        <v>0</v>
      </c>
      <c r="H40" s="37">
        <v>0</v>
      </c>
      <c r="I40" s="37">
        <v>0.06</v>
      </c>
      <c r="J40" s="38">
        <v>0.05</v>
      </c>
      <c r="K40" s="22"/>
      <c r="L40" s="22"/>
      <c r="M40" s="22"/>
      <c r="N40" s="22"/>
      <c r="O40" s="22"/>
      <c r="P40" s="22"/>
    </row>
    <row r="41" spans="1:16" ht="39" customHeight="1" x14ac:dyDescent="0.15">
      <c r="A41" s="22"/>
      <c r="B41" s="35"/>
      <c r="C41" s="1145" t="s">
        <v>535</v>
      </c>
      <c r="D41" s="1146"/>
      <c r="E41" s="1147"/>
      <c r="F41" s="36">
        <v>0</v>
      </c>
      <c r="G41" s="37">
        <v>0.01</v>
      </c>
      <c r="H41" s="37">
        <v>0.01</v>
      </c>
      <c r="I41" s="37">
        <v>0</v>
      </c>
      <c r="J41" s="38">
        <v>0</v>
      </c>
      <c r="K41" s="22"/>
      <c r="L41" s="22"/>
      <c r="M41" s="22"/>
      <c r="N41" s="22"/>
      <c r="O41" s="22"/>
      <c r="P41" s="22"/>
    </row>
    <row r="42" spans="1:16" ht="39" customHeight="1" x14ac:dyDescent="0.15">
      <c r="A42" s="22"/>
      <c r="B42" s="39"/>
      <c r="C42" s="1145" t="s">
        <v>536</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537</v>
      </c>
      <c r="D43" s="1149"/>
      <c r="E43" s="1150"/>
      <c r="F43" s="41">
        <v>0.09</v>
      </c>
      <c r="G43" s="42">
        <v>0.13</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55" zoomScaleNormal="55" zoomScaleSheetLayoutView="55" workbookViewId="0">
      <selection activeCell="O53" sqref="O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701</v>
      </c>
      <c r="L45" s="60">
        <v>689</v>
      </c>
      <c r="M45" s="60">
        <v>631</v>
      </c>
      <c r="N45" s="60">
        <v>681</v>
      </c>
      <c r="O45" s="61">
        <v>730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x14ac:dyDescent="0.15">
      <c r="A48" s="48"/>
      <c r="B48" s="1163"/>
      <c r="C48" s="1164"/>
      <c r="D48" s="62"/>
      <c r="E48" s="1155" t="s">
        <v>15</v>
      </c>
      <c r="F48" s="1155"/>
      <c r="G48" s="1155"/>
      <c r="H48" s="1155"/>
      <c r="I48" s="1155"/>
      <c r="J48" s="1156"/>
      <c r="K48" s="63">
        <v>58</v>
      </c>
      <c r="L48" s="64">
        <v>47</v>
      </c>
      <c r="M48" s="64">
        <v>40</v>
      </c>
      <c r="N48" s="64">
        <v>31</v>
      </c>
      <c r="O48" s="65">
        <v>39</v>
      </c>
      <c r="P48" s="48"/>
      <c r="Q48" s="48"/>
      <c r="R48" s="48"/>
      <c r="S48" s="48"/>
      <c r="T48" s="48"/>
      <c r="U48" s="48"/>
    </row>
    <row r="49" spans="1:21" ht="30.75" customHeight="1" x14ac:dyDescent="0.15">
      <c r="A49" s="48"/>
      <c r="B49" s="1163"/>
      <c r="C49" s="1164"/>
      <c r="D49" s="62"/>
      <c r="E49" s="1155" t="s">
        <v>16</v>
      </c>
      <c r="F49" s="1155"/>
      <c r="G49" s="1155"/>
      <c r="H49" s="1155"/>
      <c r="I49" s="1155"/>
      <c r="J49" s="1156"/>
      <c r="K49" s="63">
        <v>48</v>
      </c>
      <c r="L49" s="64" t="s">
        <v>484</v>
      </c>
      <c r="M49" s="64" t="s">
        <v>484</v>
      </c>
      <c r="N49" s="64" t="s">
        <v>484</v>
      </c>
      <c r="O49" s="65" t="s">
        <v>484</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491</v>
      </c>
      <c r="L52" s="64">
        <v>496</v>
      </c>
      <c r="M52" s="64">
        <v>511</v>
      </c>
      <c r="N52" s="64">
        <v>532</v>
      </c>
      <c r="O52" s="65">
        <v>588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316</v>
      </c>
      <c r="L53" s="69">
        <v>240</v>
      </c>
      <c r="M53" s="69">
        <v>160</v>
      </c>
      <c r="N53" s="69">
        <v>180</v>
      </c>
      <c r="O53" s="70">
        <v>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2016-05-02T09:18:31Z</cp:lastPrinted>
  <dcterms:created xsi:type="dcterms:W3CDTF">2016-02-15T01:55:13Z</dcterms:created>
  <dcterms:modified xsi:type="dcterms:W3CDTF">2016-05-06T02:09:18Z</dcterms:modified>
</cp:coreProperties>
</file>