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0総務政策課\財政・情報システムG\財政\その他の調査関係\新年度当初予算等に関する調\財政状況資料集の作成及び提出について\Ｈ２７\"/>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AM36" i="9"/>
  <c r="CO35" i="9"/>
  <c r="AM35" i="9"/>
  <c r="C35" i="9"/>
  <c r="CO34" i="9"/>
  <c r="BW34" i="9"/>
  <c r="BW35" i="9" s="1"/>
  <c r="BW36" i="9" s="1"/>
  <c r="BW37" i="9" s="1"/>
  <c r="BW38" i="9" s="1"/>
  <c r="BW39" i="9" s="1"/>
  <c r="BW40" i="9" s="1"/>
  <c r="BW41" i="9" s="1"/>
  <c r="BW42" i="9" s="1"/>
  <c r="BW43" i="9" s="1"/>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U34" i="9" l="1"/>
  <c r="U35" i="9" s="1"/>
  <c r="U36" i="9" s="1"/>
  <c r="BE34" i="9"/>
  <c r="BE35" i="9" s="1"/>
  <c r="BE36" i="9" s="1"/>
  <c r="AM34" i="9"/>
</calcChain>
</file>

<file path=xl/sharedStrings.xml><?xml version="1.0" encoding="utf-8"?>
<sst xmlns="http://schemas.openxmlformats.org/spreadsheetml/2006/main" count="1071" uniqueCount="557">
  <si>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</si>
  <si>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</si>
  <si>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</si>
  <si>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</si>
  <si>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</si>
  <si>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</si>
  <si>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</si>
  <si>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</si>
  <si>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</si>
  <si>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</si>
  <si>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</si>
  <si>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</si>
  <si>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</si>
  <si>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</si>
  <si>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</si>
  <si>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</si>
  <si>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</si>
  <si>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</si>
  <si>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</si>
  <si>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</si>
  <si>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</si>
  <si>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</si>
  <si>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</si>
  <si>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</si>
  <si>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</si>
  <si>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</si>
  <si>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</si>
  <si>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</si>
  <si>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</si>
  <si>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</si>
  <si>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</si>
  <si>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</si>
  <si>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</si>
  <si>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</si>
  <si>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</si>
  <si>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</si>
  <si>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</si>
  <si>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</si>
  <si>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</si>
  <si>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</si>
  <si>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</si>
  <si>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</si>
  <si>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</si>
  <si>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</si>
  <si>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</si>
  <si>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</si>
  <si>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</si>
  <si>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</si>
  <si>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</si>
  <si>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</si>
  <si>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</si>
  <si>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</si>
  <si>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</si>
  <si>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</si>
  <si>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</si>
  <si>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</si>
  <si>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</si>
  <si>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</si>
  <si>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</si>
  <si>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</si>
  <si>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</si>
  <si>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</si>
  <si>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</si>
  <si>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</si>
  <si>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</si>
  <si>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</si>
  <si>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</si>
  <si>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</si>
  <si>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</si>
  <si>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</si>
  <si>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</si>
  <si>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</si>
  <si>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</si>
  <si>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</si>
  <si>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</si>
  <si>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</si>
  <si>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</si>
  <si>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</si>
  <si>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</si>
  <si>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</si>
  <si>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</si>
  <si>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上富田町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</si>
  <si>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</si>
  <si>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</si>
  <si>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</si>
  <si>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</si>
  <si>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</si>
  <si>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</si>
  <si>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</si>
  <si>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</si>
  <si>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</si>
  <si>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</si>
  <si>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</si>
  <si>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</si>
  <si>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</si>
  <si>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</si>
  <si>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</si>
  <si>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</si>
  <si>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</si>
  <si>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</si>
  <si>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</si>
  <si>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</si>
  <si>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</si>
  <si>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</si>
  <si>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</si>
  <si>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</si>
  <si>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</si>
  <si>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</si>
  <si>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</si>
  <si>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</si>
  <si>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</si>
  <si>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</si>
  <si>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</si>
  <si>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</si>
  <si>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</si>
  <si>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</si>
  <si>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</si>
  <si>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</si>
  <si>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</si>
  <si>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</si>
  <si>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</si>
  <si>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</si>
  <si>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</si>
  <si>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</si>
  <si>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</si>
  <si>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</si>
  <si>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</si>
  <si>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</si>
  <si>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</si>
  <si>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</si>
  <si>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</si>
  <si>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</si>
  <si>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</si>
  <si>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</si>
  <si>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</si>
  <si>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</si>
  <si>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</si>
  <si>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</si>
  <si>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</si>
  <si>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</si>
  <si>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</si>
  <si>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</si>
  <si>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</si>
  <si>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</si>
  <si>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</si>
  <si>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</si>
  <si>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</si>
  <si>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</si>
  <si>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</si>
  <si>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</si>
  <si>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</si>
  <si>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</si>
  <si>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</si>
  <si>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</si>
  <si>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</si>
  <si>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</si>
  <si>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</si>
  <si>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</si>
  <si>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</si>
  <si>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</si>
  <si>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</si>
  <si>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</si>
  <si>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</si>
  <si>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</si>
  <si>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</si>
  <si>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</si>
  <si>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</si>
  <si>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</si>
  <si>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</si>
  <si>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</si>
  <si>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</si>
  <si>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</si>
  <si>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</si>
  <si>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</si>
  <si>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</si>
  <si>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</si>
  <si>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</si>
  <si>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</si>
  <si>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</si>
  <si>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</si>
  <si>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</si>
  <si>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</si>
  <si>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</si>
  <si>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</si>
  <si>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</si>
  <si>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</si>
  <si>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</si>
  <si>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</si>
  <si>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</si>
  <si>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</si>
  <si>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</si>
  <si>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</si>
  <si>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</si>
  <si>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</si>
  <si>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</si>
  <si>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和歌山県上富田町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</si>
  <si>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</si>
  <si>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</si>
  <si>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</si>
  <si>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</si>
  <si>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</si>
  <si>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</si>
  <si>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</si>
  <si>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</si>
  <si>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</si>
  <si>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</si>
  <si>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</si>
  <si>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</si>
  <si>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</si>
  <si>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</si>
  <si>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</si>
  <si>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</si>
  <si>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</si>
  <si>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</si>
  <si>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</si>
  <si>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</si>
  <si>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</si>
  <si>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</si>
  <si>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</si>
  <si>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</si>
  <si>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</si>
  <si>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</si>
  <si>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</si>
  <si>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</si>
  <si>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</si>
  <si>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</si>
  <si>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</si>
  <si>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</si>
  <si>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</si>
  <si>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</si>
  <si>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</si>
  <si>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</si>
  <si>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</si>
  <si>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</si>
  <si>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</si>
  <si>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</si>
  <si>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</si>
  <si>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</si>
  <si>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</si>
  <si>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</si>
  <si>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</si>
  <si>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</si>
  <si>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</si>
  <si>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</si>
  <si>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</si>
  <si>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</si>
  <si>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</si>
  <si>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</si>
  <si>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</si>
  <si>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</si>
  <si>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</si>
  <si>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</si>
  <si>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</si>
  <si>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</si>
  <si>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</si>
  <si>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</si>
  <si>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</si>
  <si>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</si>
  <si>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</si>
  <si>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</si>
  <si>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</si>
  <si>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</si>
  <si>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</si>
  <si>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</si>
  <si>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</si>
  <si>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</si>
  <si>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</si>
  <si>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</si>
  <si>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</si>
  <si>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</si>
  <si>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</si>
  <si>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</si>
  <si>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</si>
  <si>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</si>
  <si>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</si>
  <si>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</si>
  <si>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</si>
  <si>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</si>
  <si>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</si>
  <si>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</si>
  <si>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</si>
  <si>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</si>
  <si>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</si>
  <si>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</si>
  <si>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</si>
  <si>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</si>
  <si>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</si>
  <si>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</si>
  <si>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</si>
  <si>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</si>
  <si>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</si>
  <si>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</si>
  <si>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</si>
  <si>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</si>
  <si>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</si>
  <si>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</si>
  <si>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</si>
  <si>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</si>
  <si>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</si>
  <si>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</si>
  <si>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</si>
  <si>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</si>
  <si>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</si>
  <si>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</si>
  <si>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</si>
  <si>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</si>
  <si>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</si>
  <si>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</si>
  <si>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</si>
  <si>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</si>
  <si>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</si>
  <si>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</si>
  <si>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</si>
  <si>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</si>
  <si>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</si>
  <si>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</si>
  <si>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</si>
  <si>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</si>
  <si>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</si>
  <si>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</si>
  <si>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</si>
  <si>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</si>
  <si>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</si>
  <si>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</si>
  <si>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</si>
  <si>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</si>
  <si>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</si>
  <si>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</si>
  <si>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</si>
  <si>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</si>
  <si>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</si>
  <si>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</si>
  <si>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</si>
  <si>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</si>
  <si>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</si>
  <si>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</si>
  <si>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</si>
  <si>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</si>
  <si>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</si>
  <si>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</si>
  <si>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</si>
  <si>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</si>
  <si>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</si>
  <si>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</si>
  <si>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和歌山県上富田町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</si>
  <si>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</si>
  <si>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</si>
  <si>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</si>
  <si>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</si>
  <si>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</si>
  <si>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</si>
  <si>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</si>
  <si>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</si>
  <si>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</si>
  <si>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</si>
  <si>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</si>
  <si>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</si>
  <si>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</si>
  <si>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</si>
  <si>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</si>
  <si>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</si>
  <si>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</si>
  <si>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</si>
  <si>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</si>
  <si>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</si>
  <si>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宅地取得資金貸付事業</t>
    <phoneticPr fontId="5"/>
  </si>
  <si>
    <t>住宅新築資金貸付事業</t>
    <phoneticPr fontId="5"/>
  </si>
  <si>
    <t>奨学事業</t>
    <phoneticPr fontId="5"/>
  </si>
  <si>
    <t>-</t>
    <phoneticPr fontId="5"/>
  </si>
  <si>
    <t>診療所事業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</si>
  <si>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</si>
  <si>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</si>
  <si>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</si>
  <si>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</si>
  <si>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</si>
  <si>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</si>
  <si>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</si>
  <si>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</si>
  <si>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</si>
  <si>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</si>
  <si>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</si>
  <si>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</si>
  <si>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国民健康保険事業</t>
    <phoneticPr fontId="5"/>
  </si>
  <si>
    <t>介護保険</t>
    <phoneticPr fontId="5"/>
  </si>
  <si>
    <t>後期高齢者医療</t>
    <phoneticPr fontId="5"/>
  </si>
  <si>
    <t>水道事業</t>
    <phoneticPr fontId="5"/>
  </si>
  <si>
    <t>法適用企業</t>
    <phoneticPr fontId="5"/>
  </si>
  <si>
    <t>公共下水道事業</t>
    <phoneticPr fontId="5"/>
  </si>
  <si>
    <t>法非適用企業</t>
    <phoneticPr fontId="5"/>
  </si>
  <si>
    <t>農業集落排水事業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</si>
  <si>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</si>
  <si>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</si>
  <si>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</si>
  <si>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</si>
  <si>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</si>
  <si>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</si>
  <si>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</si>
  <si>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</si>
  <si>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</si>
  <si>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</si>
  <si>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</si>
  <si>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</si>
  <si>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</si>
  <si>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</si>
  <si>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</si>
  <si>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</si>
  <si>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</si>
  <si>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</si>
  <si>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</si>
  <si>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</si>
  <si>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</si>
  <si>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</si>
  <si>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</si>
  <si>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</si>
  <si>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</si>
  <si>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</si>
  <si>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</si>
  <si>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</si>
  <si>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</si>
  <si>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</si>
  <si>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</si>
  <si>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</si>
  <si>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</si>
  <si>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</si>
  <si>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</si>
  <si>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</si>
  <si>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</si>
  <si>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</si>
  <si>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</si>
  <si>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</si>
  <si>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</si>
  <si>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</si>
  <si>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</si>
  <si>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</si>
  <si>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</si>
  <si>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</si>
  <si>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</si>
  <si>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</si>
  <si>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</si>
  <si>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</si>
  <si>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</si>
  <si>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</si>
  <si>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</si>
  <si>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</si>
  <si>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</si>
  <si>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</si>
  <si>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</si>
  <si>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</si>
  <si>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</si>
  <si>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</si>
  <si>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</si>
  <si>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</si>
  <si>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</si>
  <si>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</si>
  <si>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</si>
  <si>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</si>
  <si>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</si>
  <si>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</si>
  <si>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</si>
  <si>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</si>
  <si>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</si>
  <si>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</si>
  <si>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</si>
  <si>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</si>
  <si>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</si>
  <si>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</si>
  <si>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</si>
  <si>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</si>
  <si>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</si>
  <si>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</si>
  <si>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</si>
  <si>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</si>
  <si>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</si>
  <si>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</si>
  <si>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</si>
  <si>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</si>
  <si>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</si>
  <si>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</si>
  <si>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</si>
  <si>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</si>
  <si>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</si>
  <si>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</si>
  <si>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</si>
  <si>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</si>
  <si>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</si>
  <si>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</si>
  <si>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</si>
  <si>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</si>
  <si>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</si>
  <si>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</si>
  <si>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</si>
  <si>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</si>
  <si>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</si>
  <si>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</si>
  <si>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</si>
  <si>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</si>
  <si>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</si>
  <si>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</si>
  <si>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</si>
  <si>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</si>
  <si>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</si>
  <si>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</si>
  <si>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</si>
  <si>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</si>
  <si>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</si>
  <si>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</si>
  <si>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</si>
  <si>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</si>
  <si>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</si>
  <si>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</si>
  <si>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</si>
  <si>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</si>
  <si>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</si>
  <si>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</si>
  <si>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</si>
  <si>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</si>
  <si>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</si>
  <si>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</si>
  <si>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</si>
  <si>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</si>
  <si>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</si>
  <si>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</si>
  <si>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</si>
  <si>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0.02</t>
  </si>
  <si>
    <t>▲ 1.35</t>
  </si>
  <si>
    <t>住宅新築資金貸付事業</t>
  </si>
  <si>
    <t>▲ 1.20</t>
  </si>
  <si>
    <t>▲ 1.18</t>
  </si>
  <si>
    <t>▲ 1.13</t>
  </si>
  <si>
    <t>▲ 1.05</t>
  </si>
  <si>
    <t>宅地取得資金貸付事業</t>
  </si>
  <si>
    <t>▲ 0.15</t>
  </si>
  <si>
    <t>▲ 0.16</t>
  </si>
  <si>
    <t>▲ 0.10</t>
  </si>
  <si>
    <t>介護保険</t>
  </si>
  <si>
    <t>水道事業</t>
  </si>
  <si>
    <t>一般会計</t>
  </si>
  <si>
    <t>国民健康保険事業</t>
  </si>
  <si>
    <t>宅地造成事業</t>
  </si>
  <si>
    <t>後期高齢者医療</t>
  </si>
  <si>
    <t>その他会計（赤字）</t>
  </si>
  <si>
    <t>その他会計（黒字）</t>
  </si>
  <si>
    <t>左のうち
一般会計等
繰入見込額</t>
    <phoneticPr fontId="5"/>
  </si>
  <si>
    <t>和歌山県市町村総合事務組合</t>
  </si>
  <si>
    <t>紀南地方老人福祉施設組合（普通会計）</t>
  </si>
  <si>
    <t>紀南地方老人福祉施設組合（公営企業会計）</t>
  </si>
  <si>
    <t>富田川治水組合</t>
  </si>
  <si>
    <t>紀南地方児童福祉施設組合</t>
  </si>
  <si>
    <t>田辺周辺広域市町村圏組合</t>
  </si>
  <si>
    <t>上大中清掃施設組合</t>
  </si>
  <si>
    <t>富田川衛生施設組合</t>
  </si>
  <si>
    <t>和歌山地方税回収機構</t>
  </si>
  <si>
    <t>和歌山県後期高齢者医療広域連合（普通会計）</t>
  </si>
  <si>
    <t>和歌山県後期高齢者医療広域連合（特別会計）</t>
  </si>
  <si>
    <t>和歌山県住宅新築資金等貸付金回収管理組合</t>
  </si>
  <si>
    <t>公立紀南病院組合</t>
  </si>
  <si>
    <t>紀南環境広域施設組合</t>
    <rPh sb="0" eb="2">
      <t>キナン</t>
    </rPh>
    <rPh sb="2" eb="4">
      <t>カンキョウ</t>
    </rPh>
    <rPh sb="4" eb="6">
      <t>コウイキ</t>
    </rPh>
    <rPh sb="6" eb="8">
      <t>シセツ</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</si>
</sst>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67194</c:v>
                </c:pt>
                <c:pt idx="1">
                  <c:v>48405</c:v>
                </c:pt>
                <c:pt idx="2">
                  <c:v>46284</c:v>
                </c:pt>
                <c:pt idx="3">
                  <c:v>63391</c:v>
                </c:pt>
                <c:pt idx="4">
                  <c:v>53579</c:v>
                </c:pt>
              </c:numCache>
            </c:numRef>
          </c:val>
          <c:smooth val="0"/>
        </c:ser>
        <c:dLbls>
          <c:showLegendKey val="0"/>
          <c:showVal val="0"/>
          <c:showCatName val="0"/>
          <c:showSerName val="0"/>
          <c:showPercent val="0"/>
          <c:showBubbleSize val="0"/>
        </c:dLbls>
        <c:marker val="1"/>
        <c:smooth val="0"/>
        <c:axId val="213351864"/>
        <c:axId val="339379792"/>
      </c:lineChart>
      <c:catAx>
        <c:axId val="213351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379792"/>
        <c:crosses val="autoZero"/>
        <c:auto val="1"/>
        <c:lblAlgn val="ctr"/>
        <c:lblOffset val="100"/>
        <c:tickLblSkip val="1"/>
        <c:tickMarkSkip val="1"/>
        <c:noMultiLvlLbl val="0"/>
      </c:catAx>
      <c:valAx>
        <c:axId val="339379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351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1.35</c:v>
                </c:pt>
                <c:pt idx="1">
                  <c:v>1.34</c:v>
                </c:pt>
                <c:pt idx="2">
                  <c:v>1.59</c:v>
                </c:pt>
                <c:pt idx="3">
                  <c:v>4.4400000000000004</c:v>
                </c:pt>
                <c:pt idx="4">
                  <c:v>1.56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11.32</c:v>
                </c:pt>
                <c:pt idx="1">
                  <c:v>11.36</c:v>
                </c:pt>
                <c:pt idx="2">
                  <c:v>9.75</c:v>
                </c:pt>
                <c:pt idx="3">
                  <c:v>8.33</c:v>
                </c:pt>
                <c:pt idx="4">
                  <c:v>16.239999999999998</c:v>
                </c:pt>
              </c:numCache>
            </c:numRef>
          </c:val>
        </c:ser>
        <c:dLbls>
          <c:showLegendKey val="0"/>
          <c:showVal val="0"/>
          <c:showCatName val="0"/>
          <c:showSerName val="0"/>
          <c:showPercent val="0"/>
          <c:showBubbleSize val="0"/>
        </c:dLbls>
        <c:gapWidth val="250"/>
        <c:overlap val="100"/>
        <c:axId val="174972496"/>
        <c:axId val="340651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5.56</c:v>
                </c:pt>
                <c:pt idx="1">
                  <c:v>-0.02</c:v>
                </c:pt>
                <c:pt idx="2">
                  <c:v>-1.35</c:v>
                </c:pt>
                <c:pt idx="3">
                  <c:v>1.55</c:v>
                </c:pt>
                <c:pt idx="4">
                  <c:v>5</c:v>
                </c:pt>
              </c:numCache>
            </c:numRef>
          </c:val>
          <c:smooth val="0"/>
        </c:ser>
        <c:dLbls>
          <c:showLegendKey val="0"/>
          <c:showVal val="0"/>
          <c:showCatName val="0"/>
          <c:showSerName val="0"/>
          <c:showPercent val="0"/>
          <c:showBubbleSize val="0"/>
        </c:dLbls>
        <c:marker val="1"/>
        <c:smooth val="0"/>
        <c:axId val="174972496"/>
        <c:axId val="340651032"/>
      </c:lineChart>
      <c:catAx>
        <c:axId val="17497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0651032"/>
        <c:crosses val="autoZero"/>
        <c:auto val="1"/>
        <c:lblAlgn val="ctr"/>
        <c:lblOffset val="100"/>
        <c:tickLblSkip val="1"/>
        <c:tickMarkSkip val="1"/>
        <c:noMultiLvlLbl val="0"/>
      </c:catAx>
      <c:valAx>
        <c:axId val="340651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97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0.04</c:v>
                </c:pt>
                <c:pt idx="4">
                  <c:v>#N/A</c:v>
                </c:pt>
                <c:pt idx="5">
                  <c:v>0.04</c:v>
                </c:pt>
                <c:pt idx="6">
                  <c:v>#N/A</c:v>
                </c:pt>
                <c:pt idx="7">
                  <c:v>0.04</c:v>
                </c:pt>
                <c:pt idx="8">
                  <c:v>#N/A</c:v>
                </c:pt>
                <c:pt idx="9">
                  <c:v>0.05</c:v>
                </c:pt>
              </c:numCache>
            </c:numRef>
          </c:val>
        </c:ser>
        <c:ser>
          <c:idx val="3"/>
          <c:order val="3"/>
          <c:tx>
            <c:strRef>
              <c:f>データシート!$A$30</c:f>
              <c:strCache>
                <c:ptCount val="1"/>
                <c:pt idx="0">
                  <c:v>宅地造成事業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1.66</c:v>
                </c:pt>
                <c:pt idx="2">
                  <c:v>#N/A</c:v>
                </c:pt>
                <c:pt idx="3">
                  <c:v>0.44</c:v>
                </c:pt>
                <c:pt idx="4">
                  <c:v>#N/A</c:v>
                </c:pt>
                <c:pt idx="5">
                  <c:v>0.85</c:v>
                </c:pt>
                <c:pt idx="6">
                  <c:v>#N/A</c:v>
                </c:pt>
                <c:pt idx="7">
                  <c:v>0.92</c:v>
                </c:pt>
                <c:pt idx="8">
                  <c:v>#N/A</c:v>
                </c:pt>
                <c:pt idx="9">
                  <c:v>0.44</c:v>
                </c:pt>
              </c:numCache>
            </c:numRef>
          </c:val>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c:v>
                </c:pt>
                <c:pt idx="2">
                  <c:v>#N/A</c:v>
                </c:pt>
                <c:pt idx="3">
                  <c:v>1.53</c:v>
                </c:pt>
                <c:pt idx="4">
                  <c:v>#N/A</c:v>
                </c:pt>
                <c:pt idx="5">
                  <c:v>1.87</c:v>
                </c:pt>
                <c:pt idx="6">
                  <c:v>#N/A</c:v>
                </c:pt>
                <c:pt idx="7">
                  <c:v>1.89</c:v>
                </c:pt>
                <c:pt idx="8">
                  <c:v>#N/A</c:v>
                </c:pt>
                <c:pt idx="9">
                  <c:v>2.23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2.71</c:v>
                </c:pt>
                <c:pt idx="2">
                  <c:v>#N/A</c:v>
                </c:pt>
                <c:pt idx="3">
                  <c:v>2.73</c:v>
                </c:pt>
                <c:pt idx="4">
                  <c:v>#N/A</c:v>
                </c:pt>
                <c:pt idx="5">
                  <c:v>2.75</c:v>
                </c:pt>
                <c:pt idx="6">
                  <c:v>#N/A</c:v>
                </c:pt>
                <c:pt idx="7">
                  <c:v>2.71</c:v>
                </c:pt>
                <c:pt idx="8">
                  <c:v>#N/A</c:v>
                </c:pt>
                <c:pt idx="9">
                  <c:v>2.72</c:v>
                </c:pt>
              </c:numCache>
            </c:numRef>
          </c:val>
        </c:ser>
        <c:ser>
          <c:idx val="6"/>
          <c:order val="6"/>
          <c:tx>
            <c:strRef>
              <c:f>データシート!$A$33</c:f>
              <c:strCache>
                <c:ptCount val="1"/>
                <c:pt idx="0">
                  <c:v>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13.62</c:v>
                </c:pt>
                <c:pt idx="2">
                  <c:v>#N/A</c:v>
                </c:pt>
                <c:pt idx="3">
                  <c:v>13.27</c:v>
                </c:pt>
                <c:pt idx="4">
                  <c:v>#N/A</c:v>
                </c:pt>
                <c:pt idx="5">
                  <c:v>14.23</c:v>
                </c:pt>
                <c:pt idx="6">
                  <c:v>#N/A</c:v>
                </c:pt>
                <c:pt idx="7">
                  <c:v>15.12</c:v>
                </c:pt>
                <c:pt idx="8">
                  <c:v>#N/A</c:v>
                </c:pt>
                <c:pt idx="9">
                  <c:v>14.04</c:v>
                </c:pt>
              </c:numCache>
            </c:numRef>
          </c:val>
        </c:ser>
        <c:ser>
          <c:idx val="7"/>
          <c:order val="7"/>
          <c:tx>
            <c:strRef>
              <c:f>データシート!$A$34</c:f>
              <c:strCache>
                <c:ptCount val="1"/>
                <c:pt idx="0">
                  <c:v>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0.01</c:v>
                </c:pt>
                <c:pt idx="2">
                  <c:v>#N/A</c:v>
                </c:pt>
                <c:pt idx="3">
                  <c:v>0.03</c:v>
                </c:pt>
                <c:pt idx="4">
                  <c:v>#N/A</c:v>
                </c:pt>
                <c:pt idx="5">
                  <c:v>0.31</c:v>
                </c:pt>
                <c:pt idx="6">
                  <c:v>#N/A</c:v>
                </c:pt>
                <c:pt idx="7">
                  <c:v>0.02</c:v>
                </c:pt>
                <c:pt idx="8">
                  <c:v>0.02</c:v>
                </c:pt>
                <c:pt idx="9">
                  <c:v>#N/A</c:v>
                </c:pt>
              </c:numCache>
            </c:numRef>
          </c:val>
        </c:ser>
        <c:ser>
          <c:idx val="8"/>
          <c:order val="8"/>
          <c:tx>
            <c:strRef>
              <c:f>データシート!$A$35</c:f>
              <c:strCache>
                <c:ptCount val="1"/>
                <c:pt idx="0">
                  <c:v>宅地取得資金貸付事業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0.15</c:v>
                </c:pt>
                <c:pt idx="1">
                  <c:v>#N/A</c:v>
                </c:pt>
                <c:pt idx="2">
                  <c:v>0.16</c:v>
                </c:pt>
                <c:pt idx="3">
                  <c:v>#N/A</c:v>
                </c:pt>
                <c:pt idx="4">
                  <c:v>0.16</c:v>
                </c:pt>
                <c:pt idx="5">
                  <c:v>#N/A</c:v>
                </c:pt>
                <c:pt idx="6">
                  <c:v>0.15</c:v>
                </c:pt>
                <c:pt idx="7">
                  <c:v>#N/A</c:v>
                </c:pt>
                <c:pt idx="8">
                  <c:v>0.1</c:v>
                </c:pt>
                <c:pt idx="9">
                  <c:v>#N/A</c:v>
                </c:pt>
              </c:numCache>
            </c:numRef>
          </c:val>
        </c:ser>
        <c:ser>
          <c:idx val="9"/>
          <c:order val="9"/>
          <c:tx>
            <c:strRef>
              <c:f>データシート!$A$36</c:f>
              <c:strCache>
                <c:ptCount val="1"/>
                <c:pt idx="0">
                  <c:v>住宅新築資金貸付事業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1.2</c:v>
                </c:pt>
                <c:pt idx="1">
                  <c:v>#N/A</c:v>
                </c:pt>
                <c:pt idx="2">
                  <c:v>1.18</c:v>
                </c:pt>
                <c:pt idx="3">
                  <c:v>#N/A</c:v>
                </c:pt>
                <c:pt idx="4">
                  <c:v>1.18</c:v>
                </c:pt>
                <c:pt idx="5">
                  <c:v>#N/A</c:v>
                </c:pt>
                <c:pt idx="6">
                  <c:v>1.1299999999999999</c:v>
                </c:pt>
                <c:pt idx="7">
                  <c:v>#N/A</c:v>
                </c:pt>
                <c:pt idx="8">
                  <c:v>1.05</c:v>
                </c:pt>
                <c:pt idx="9">
                  <c:v>#N/A</c:v>
                </c:pt>
              </c:numCache>
            </c:numRef>
          </c:val>
        </c:ser>
        <c:dLbls>
          <c:showLegendKey val="0"/>
          <c:showVal val="0"/>
          <c:showCatName val="0"/>
          <c:showSerName val="0"/>
          <c:showPercent val="0"/>
          <c:showBubbleSize val="0"/>
        </c:dLbls>
        <c:gapWidth val="150"/>
        <c:overlap val="100"/>
        <c:axId val="212386088"/>
        <c:axId val="338177704"/>
      </c:barChart>
      <c:catAx>
        <c:axId val="212386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177704"/>
        <c:crosses val="autoZero"/>
        <c:auto val="1"/>
        <c:lblAlgn val="ctr"/>
        <c:lblOffset val="100"/>
        <c:tickLblSkip val="1"/>
        <c:tickMarkSkip val="1"/>
        <c:noMultiLvlLbl val="0"/>
      </c:catAx>
      <c:valAx>
        <c:axId val="338177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386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556</c:v>
                </c:pt>
                <c:pt idx="5">
                  <c:v>516</c:v>
                </c:pt>
                <c:pt idx="8">
                  <c:v>527</c:v>
                </c:pt>
                <c:pt idx="11">
                  <c:v>514</c:v>
                </c:pt>
                <c:pt idx="14">
                  <c:v>528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123</c:v>
                </c:pt>
                <c:pt idx="3">
                  <c:v>122</c:v>
                </c:pt>
                <c:pt idx="6">
                  <c:v>100</c:v>
                </c:pt>
                <c:pt idx="9">
                  <c:v>69</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183</c:v>
                </c:pt>
                <c:pt idx="3">
                  <c:v>181</c:v>
                </c:pt>
                <c:pt idx="6">
                  <c:v>175</c:v>
                </c:pt>
                <c:pt idx="9">
                  <c:v>180</c:v>
                </c:pt>
                <c:pt idx="12">
                  <c:v>183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783</c:v>
                </c:pt>
                <c:pt idx="3">
                  <c:v>731</c:v>
                </c:pt>
                <c:pt idx="6">
                  <c:v>691</c:v>
                </c:pt>
                <c:pt idx="9">
                  <c:v>684</c:v>
                </c:pt>
                <c:pt idx="12">
                  <c:v>674</c:v>
                </c:pt>
              </c:numCache>
            </c:numRef>
          </c:val>
        </c:ser>
        <c:dLbls>
          <c:showLegendKey val="0"/>
          <c:showVal val="0"/>
          <c:showCatName val="0"/>
          <c:showSerName val="0"/>
          <c:showPercent val="0"/>
          <c:showBubbleSize val="0"/>
        </c:dLbls>
        <c:gapWidth val="100"/>
        <c:overlap val="100"/>
        <c:axId val="211391272"/>
        <c:axId val="340349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533</c:v>
                </c:pt>
                <c:pt idx="2">
                  <c:v>#N/A</c:v>
                </c:pt>
                <c:pt idx="3">
                  <c:v>#N/A</c:v>
                </c:pt>
                <c:pt idx="4">
                  <c:v>518</c:v>
                </c:pt>
                <c:pt idx="5">
                  <c:v>#N/A</c:v>
                </c:pt>
                <c:pt idx="6">
                  <c:v>#N/A</c:v>
                </c:pt>
                <c:pt idx="7">
                  <c:v>439</c:v>
                </c:pt>
                <c:pt idx="8">
                  <c:v>#N/A</c:v>
                </c:pt>
                <c:pt idx="9">
                  <c:v>#N/A</c:v>
                </c:pt>
                <c:pt idx="10">
                  <c:v>419</c:v>
                </c:pt>
                <c:pt idx="11">
                  <c:v>#N/A</c:v>
                </c:pt>
                <c:pt idx="12">
                  <c:v>#N/A</c:v>
                </c:pt>
                <c:pt idx="13">
                  <c:v>395</c:v>
                </c:pt>
                <c:pt idx="14">
                  <c:v>#N/A</c:v>
                </c:pt>
              </c:numCache>
            </c:numRef>
          </c:val>
          <c:smooth val="0"/>
        </c:ser>
        <c:dLbls>
          <c:showLegendKey val="0"/>
          <c:showVal val="0"/>
          <c:showCatName val="0"/>
          <c:showSerName val="0"/>
          <c:showPercent val="0"/>
          <c:showBubbleSize val="0"/>
        </c:dLbls>
        <c:marker val="1"/>
        <c:smooth val="0"/>
        <c:axId val="211391272"/>
        <c:axId val="340349728"/>
      </c:lineChart>
      <c:catAx>
        <c:axId val="211391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349728"/>
        <c:crosses val="autoZero"/>
        <c:auto val="1"/>
        <c:lblAlgn val="ctr"/>
        <c:lblOffset val="100"/>
        <c:tickLblSkip val="1"/>
        <c:tickMarkSkip val="1"/>
        <c:noMultiLvlLbl val="0"/>
      </c:catAx>
      <c:valAx>
        <c:axId val="34034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391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5485</c:v>
                </c:pt>
                <c:pt idx="5">
                  <c:v>5421</c:v>
                </c:pt>
                <c:pt idx="8">
                  <c:v>5430</c:v>
                </c:pt>
                <c:pt idx="11">
                  <c:v>5729</c:v>
                </c:pt>
                <c:pt idx="14">
                  <c:v>5607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468</c:v>
                </c:pt>
                <c:pt idx="5">
                  <c:v>386</c:v>
                </c:pt>
                <c:pt idx="8">
                  <c:v>322</c:v>
                </c:pt>
                <c:pt idx="11">
                  <c:v>341</c:v>
                </c:pt>
                <c:pt idx="14">
                  <c:v>361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1402</c:v>
                </c:pt>
                <c:pt idx="5">
                  <c:v>1366</c:v>
                </c:pt>
                <c:pt idx="8">
                  <c:v>1332</c:v>
                </c:pt>
                <c:pt idx="11">
                  <c:v>1252</c:v>
                </c:pt>
                <c:pt idx="14">
                  <c:v>1525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1225</c:v>
                </c:pt>
                <c:pt idx="3">
                  <c:v>1190</c:v>
                </c:pt>
                <c:pt idx="6">
                  <c:v>1127</c:v>
                </c:pt>
                <c:pt idx="9">
                  <c:v>1030</c:v>
                </c:pt>
                <c:pt idx="12">
                  <c:v>968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1165</c:v>
                </c:pt>
                <c:pt idx="3">
                  <c:v>1018</c:v>
                </c:pt>
                <c:pt idx="6">
                  <c:v>904</c:v>
                </c:pt>
                <c:pt idx="9">
                  <c:v>920</c:v>
                </c:pt>
                <c:pt idx="12">
                  <c:v>778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3353</c:v>
                </c:pt>
                <c:pt idx="3">
                  <c:v>3188</c:v>
                </c:pt>
                <c:pt idx="6">
                  <c:v>3000</c:v>
                </c:pt>
                <c:pt idx="9">
                  <c:v>2904</c:v>
                </c:pt>
                <c:pt idx="12">
                  <c:v>2850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6101</c:v>
                </c:pt>
                <c:pt idx="3">
                  <c:v>6129</c:v>
                </c:pt>
                <c:pt idx="6">
                  <c:v>6242</c:v>
                </c:pt>
                <c:pt idx="9">
                  <c:v>6452</c:v>
                </c:pt>
                <c:pt idx="12">
                  <c:v>6355</c:v>
                </c:pt>
              </c:numCache>
            </c:numRef>
          </c:val>
        </c:ser>
        <c:dLbls>
          <c:showLegendKey val="0"/>
          <c:showVal val="0"/>
          <c:showCatName val="0"/>
          <c:showSerName val="0"/>
          <c:showPercent val="0"/>
          <c:showBubbleSize val="0"/>
        </c:dLbls>
        <c:gapWidth val="100"/>
        <c:overlap val="100"/>
        <c:axId val="341198504"/>
        <c:axId val="34119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4489</c:v>
                </c:pt>
                <c:pt idx="2">
                  <c:v>#N/A</c:v>
                </c:pt>
                <c:pt idx="3">
                  <c:v>#N/A</c:v>
                </c:pt>
                <c:pt idx="4">
                  <c:v>4352</c:v>
                </c:pt>
                <c:pt idx="5">
                  <c:v>#N/A</c:v>
                </c:pt>
                <c:pt idx="6">
                  <c:v>#N/A</c:v>
                </c:pt>
                <c:pt idx="7">
                  <c:v>4189</c:v>
                </c:pt>
                <c:pt idx="8">
                  <c:v>#N/A</c:v>
                </c:pt>
                <c:pt idx="9">
                  <c:v>#N/A</c:v>
                </c:pt>
                <c:pt idx="10">
                  <c:v>3984</c:v>
                </c:pt>
                <c:pt idx="11">
                  <c:v>#N/A</c:v>
                </c:pt>
                <c:pt idx="12">
                  <c:v>#N/A</c:v>
                </c:pt>
                <c:pt idx="13">
                  <c:v>3458</c:v>
                </c:pt>
                <c:pt idx="14">
                  <c:v>#N/A</c:v>
                </c:pt>
              </c:numCache>
            </c:numRef>
          </c:val>
          <c:smooth val="0"/>
        </c:ser>
        <c:dLbls>
          <c:showLegendKey val="0"/>
          <c:showVal val="0"/>
          <c:showCatName val="0"/>
          <c:showSerName val="0"/>
          <c:showPercent val="0"/>
          <c:showBubbleSize val="0"/>
        </c:dLbls>
        <c:marker val="1"/>
        <c:smooth val="0"/>
        <c:axId val="341198504"/>
        <c:axId val="341198896"/>
      </c:lineChart>
      <c:catAx>
        <c:axId val="341198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1198896"/>
        <c:crosses val="autoZero"/>
        <c:auto val="1"/>
        <c:lblAlgn val="ctr"/>
        <c:lblOffset val="100"/>
        <c:tickLblSkip val="1"/>
        <c:tickMarkSkip val="1"/>
        <c:noMultiLvlLbl val="0"/>
      </c:catAx>
      <c:valAx>
        <c:axId val="34119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198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15,464
15,411
57.37
6,549,827
6,205,607
56,685
3,622,395
6,354,576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前年度と比較して０．０１ポイントの上昇となっており、類似団体内平均値より上回った。和歌山県平均値と比較しても上回っているが、依然として全国平均値よりは下回っている。</a:t>
          </a:r>
        </a:p>
        <a:p>
          <a:r>
            <a:rPr kumimoji="1" lang="ja-JP" altLang="en-US" sz="1300">
              <a:latin typeface="ＭＳ Ｐゴシック"/>
            </a:rPr>
            <a:t>今後も税収等の歳入において安易に増を見込むことができないため、事業の優先度を見極め、経費削減を徹底することで歳出を抑えつつ、継続して安定した歳入確保を図れるかが課題となる。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117324</xdr:rowOff>
    </xdr:to>
    <xdr:cxnSp macro="">
      <xdr:nvCxnSpPr>
        <xdr:cNvPr id="68" name="直線コネクタ 67"/>
        <xdr:cNvCxnSpPr/>
      </xdr:nvCxnSpPr>
      <xdr:spPr>
        <a:xfrm flipV="1">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117324</xdr:rowOff>
    </xdr:to>
    <xdr:cxnSp macro="">
      <xdr:nvCxnSpPr>
        <xdr:cNvPr id="71" name="直線コネクタ 70"/>
        <xdr:cNvCxnSpPr/>
      </xdr:nvCxnSpPr>
      <xdr:spPr>
        <a:xfrm>
          <a:off x="3225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117324</xdr:rowOff>
    </xdr:from>
    <xdr:to>
      <xdr:col>4</xdr:col>
      <xdr:colOff>482600</xdr:colOff>
      <xdr:row>42</xdr:row>
      <xdr:rowOff>117324</xdr:rowOff>
    </xdr:to>
    <xdr:cxnSp macro="">
      <xdr:nvCxnSpPr>
        <xdr:cNvPr id="74" name="直線コネクタ 73"/>
        <xdr:cNvCxnSpPr/>
      </xdr:nvCxnSpPr>
      <xdr:spPr>
        <a:xfrm>
          <a:off x="2336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117324</xdr:rowOff>
    </xdr:to>
    <xdr:cxnSp macro="">
      <xdr:nvCxnSpPr>
        <xdr:cNvPr id="77" name="直線コネクタ 76"/>
        <xdr:cNvCxnSpPr/>
      </xdr:nvCxnSpPr>
      <xdr:spPr>
        <a:xfrm>
          <a:off x="1447800" y="72952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66524</xdr:rowOff>
    </xdr:from>
    <xdr:to>
      <xdr:col>6</xdr:col>
      <xdr:colOff>50800</xdr:colOff>
      <xdr:row>42</xdr:row>
      <xdr:rowOff>168124</xdr:rowOff>
    </xdr:to>
    <xdr:sp macro="" textlink="">
      <xdr:nvSpPr>
        <xdr:cNvPr id="89" name="円/楕円 88"/>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90" name="テキスト ボックス 89"/>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1" name="円/楕円 90"/>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92" name="テキスト ボックス 91"/>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3" name="円/楕円 92"/>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94" name="テキスト ボックス 93"/>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5" name="円/楕円 94"/>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6" name="テキスト ボックス 95"/>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前年度と比較して０．</a:t>
          </a:r>
          <a:r>
            <a:rPr lang="ja-JP" altLang="en-US" sz="1300" b="0" i="0" baseline="0">
              <a:solidFill>
                <a:schemeClr val="dk1"/>
              </a:solidFill>
              <a:effectLst/>
              <a:latin typeface="+mn-ea"/>
              <a:ea typeface="+mn-ea"/>
              <a:cs typeface="+mn-cs"/>
            </a:rPr>
            <a:t>６</a:t>
          </a:r>
          <a:r>
            <a:rPr lang="ja-JP" altLang="ja-JP" sz="1300" b="0" i="0" baseline="0">
              <a:solidFill>
                <a:schemeClr val="dk1"/>
              </a:solidFill>
              <a:effectLst/>
              <a:latin typeface="+mn-ea"/>
              <a:ea typeface="+mn-ea"/>
              <a:cs typeface="+mn-cs"/>
            </a:rPr>
            <a:t>％の上昇となっており、依然として類似団体の平均値を上回った状態にある。平成23・</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年度で実施した高利率の地方債の借換等により公債費の削減（効果額3,650,954円）を図ったが、主な要因としては、扶助費や一部事務組合等への負担金、特別会計・公営企業会計等への繰出金の増が考えられる。人件費、物件費については行財政改革等の遂行により抑制の効果が現れているが、歳出全体での抑制に加え、経常的に支出している補助金等の抜本的な見直しも必要とな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64981</xdr:rowOff>
    </xdr:from>
    <xdr:to>
      <xdr:col>7</xdr:col>
      <xdr:colOff>152400</xdr:colOff>
      <xdr:row>65</xdr:row>
      <xdr:rowOff>89112</xdr:rowOff>
    </xdr:to>
    <xdr:cxnSp macro="">
      <xdr:nvCxnSpPr>
        <xdr:cNvPr id="131" name="直線コネクタ 130"/>
        <xdr:cNvCxnSpPr/>
      </xdr:nvCxnSpPr>
      <xdr:spPr>
        <a:xfrm>
          <a:off x="4114800" y="1120923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65</xdr:row>
      <xdr:rowOff>64981</xdr:rowOff>
    </xdr:to>
    <xdr:cxnSp macro="">
      <xdr:nvCxnSpPr>
        <xdr:cNvPr id="134" name="直線コネクタ 133"/>
        <xdr:cNvCxnSpPr/>
      </xdr:nvCxnSpPr>
      <xdr:spPr>
        <a:xfrm>
          <a:off x="3225800" y="112052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32808</xdr:rowOff>
    </xdr:from>
    <xdr:to>
      <xdr:col>4</xdr:col>
      <xdr:colOff>482600</xdr:colOff>
      <xdr:row>65</xdr:row>
      <xdr:rowOff>60960</xdr:rowOff>
    </xdr:to>
    <xdr:cxnSp macro="">
      <xdr:nvCxnSpPr>
        <xdr:cNvPr id="137" name="直線コネクタ 136"/>
        <xdr:cNvCxnSpPr/>
      </xdr:nvCxnSpPr>
      <xdr:spPr>
        <a:xfrm>
          <a:off x="2336800" y="1117705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164042</xdr:rowOff>
    </xdr:from>
    <xdr:to>
      <xdr:col>3</xdr:col>
      <xdr:colOff>279400</xdr:colOff>
      <xdr:row>65</xdr:row>
      <xdr:rowOff>32808</xdr:rowOff>
    </xdr:to>
    <xdr:cxnSp macro="">
      <xdr:nvCxnSpPr>
        <xdr:cNvPr id="140" name="直線コネクタ 139"/>
        <xdr:cNvCxnSpPr/>
      </xdr:nvCxnSpPr>
      <xdr:spPr>
        <a:xfrm>
          <a:off x="1447800" y="1113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38312</xdr:rowOff>
    </xdr:from>
    <xdr:to>
      <xdr:col>7</xdr:col>
      <xdr:colOff>203200</xdr:colOff>
      <xdr:row>65</xdr:row>
      <xdr:rowOff>139912</xdr:rowOff>
    </xdr:to>
    <xdr:sp macro="" textlink="">
      <xdr:nvSpPr>
        <xdr:cNvPr id="150" name="円/楕円 149"/>
        <xdr:cNvSpPr/>
      </xdr:nvSpPr>
      <xdr:spPr>
        <a:xfrm>
          <a:off x="4902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10389</xdr:rowOff>
    </xdr:from>
    <xdr:ext cx="762000" cy="259045"/>
    <xdr:sp macro="" textlink="">
      <xdr:nvSpPr>
        <xdr:cNvPr id="151" name="財政構造の弾力性該当値テキスト"/>
        <xdr:cNvSpPr txBox="1"/>
      </xdr:nvSpPr>
      <xdr:spPr>
        <a:xfrm>
          <a:off x="5041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14181</xdr:rowOff>
    </xdr:from>
    <xdr:to>
      <xdr:col>6</xdr:col>
      <xdr:colOff>50800</xdr:colOff>
      <xdr:row>65</xdr:row>
      <xdr:rowOff>115781</xdr:rowOff>
    </xdr:to>
    <xdr:sp macro="" textlink="">
      <xdr:nvSpPr>
        <xdr:cNvPr id="152" name="円/楕円 151"/>
        <xdr:cNvSpPr/>
      </xdr:nvSpPr>
      <xdr:spPr>
        <a:xfrm>
          <a:off x="4064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100558</xdr:rowOff>
    </xdr:from>
    <xdr:ext cx="736600" cy="259045"/>
    <xdr:sp macro="" textlink="">
      <xdr:nvSpPr>
        <xdr:cNvPr id="153" name="テキスト ボックス 152"/>
        <xdr:cNvSpPr txBox="1"/>
      </xdr:nvSpPr>
      <xdr:spPr>
        <a:xfrm>
          <a:off x="3733800" y="1124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4" name="円/楕円 153"/>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5" name="テキスト ボックス 154"/>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153458</xdr:rowOff>
    </xdr:from>
    <xdr:to>
      <xdr:col>3</xdr:col>
      <xdr:colOff>330200</xdr:colOff>
      <xdr:row>65</xdr:row>
      <xdr:rowOff>83608</xdr:rowOff>
    </xdr:to>
    <xdr:sp macro="" textlink="">
      <xdr:nvSpPr>
        <xdr:cNvPr id="156" name="円/楕円 155"/>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68385</xdr:rowOff>
    </xdr:from>
    <xdr:ext cx="762000" cy="259045"/>
    <xdr:sp macro="" textlink="">
      <xdr:nvSpPr>
        <xdr:cNvPr id="157" name="テキスト ボックス 156"/>
        <xdr:cNvSpPr txBox="1"/>
      </xdr:nvSpPr>
      <xdr:spPr>
        <a:xfrm>
          <a:off x="1955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113242</xdr:rowOff>
    </xdr:from>
    <xdr:to>
      <xdr:col>2</xdr:col>
      <xdr:colOff>127000</xdr:colOff>
      <xdr:row>65</xdr:row>
      <xdr:rowOff>43392</xdr:rowOff>
    </xdr:to>
    <xdr:sp macro="" textlink="">
      <xdr:nvSpPr>
        <xdr:cNvPr id="158" name="円/楕円 157"/>
        <xdr:cNvSpPr/>
      </xdr:nvSpPr>
      <xdr:spPr>
        <a:xfrm>
          <a:off x="1397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28169</xdr:rowOff>
    </xdr:from>
    <xdr:ext cx="762000" cy="259045"/>
    <xdr:sp macro="" textlink="">
      <xdr:nvSpPr>
        <xdr:cNvPr id="159" name="テキスト ボックス 158"/>
        <xdr:cNvSpPr txBox="1"/>
      </xdr:nvSpPr>
      <xdr:spPr>
        <a:xfrm>
          <a:off x="1066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行財政改革による定員管理の適正化や各種手当等の廃止、見直し、及び各歳出削減の継続した取り組みのため、類似団体、全国、県の各平均を大きく下回っている。今後も行政運営の効率化とサービス向上のバランスを測りながら、引き続き改善に向けて取り組むことが必要となる。</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8973</xdr:rowOff>
    </xdr:from>
    <xdr:to>
      <xdr:col>7</xdr:col>
      <xdr:colOff>152400</xdr:colOff>
      <xdr:row>81</xdr:row>
      <xdr:rowOff>32460</xdr:rowOff>
    </xdr:to>
    <xdr:cxnSp macro="">
      <xdr:nvCxnSpPr>
        <xdr:cNvPr id="192" name="直線コネクタ 191"/>
        <xdr:cNvCxnSpPr/>
      </xdr:nvCxnSpPr>
      <xdr:spPr>
        <a:xfrm>
          <a:off x="4114800" y="13896423"/>
          <a:ext cx="8382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8973</xdr:rowOff>
    </xdr:from>
    <xdr:to>
      <xdr:col>6</xdr:col>
      <xdr:colOff>0</xdr:colOff>
      <xdr:row>81</xdr:row>
      <xdr:rowOff>20560</xdr:rowOff>
    </xdr:to>
    <xdr:cxnSp macro="">
      <xdr:nvCxnSpPr>
        <xdr:cNvPr id="195" name="直線コネクタ 194"/>
        <xdr:cNvCxnSpPr/>
      </xdr:nvCxnSpPr>
      <xdr:spPr>
        <a:xfrm flipV="1">
          <a:off x="3225800" y="13896423"/>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162485</xdr:rowOff>
    </xdr:from>
    <xdr:to>
      <xdr:col>4</xdr:col>
      <xdr:colOff>482600</xdr:colOff>
      <xdr:row>81</xdr:row>
      <xdr:rowOff>20560</xdr:rowOff>
    </xdr:to>
    <xdr:cxnSp macro="">
      <xdr:nvCxnSpPr>
        <xdr:cNvPr id="198" name="直線コネクタ 197"/>
        <xdr:cNvCxnSpPr/>
      </xdr:nvCxnSpPr>
      <xdr:spPr>
        <a:xfrm>
          <a:off x="2336800" y="13878485"/>
          <a:ext cx="889000" cy="2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152707</xdr:rowOff>
    </xdr:from>
    <xdr:to>
      <xdr:col>3</xdr:col>
      <xdr:colOff>279400</xdr:colOff>
      <xdr:row>80</xdr:row>
      <xdr:rowOff>162485</xdr:rowOff>
    </xdr:to>
    <xdr:cxnSp macro="">
      <xdr:nvCxnSpPr>
        <xdr:cNvPr id="201" name="直線コネクタ 200"/>
        <xdr:cNvCxnSpPr/>
      </xdr:nvCxnSpPr>
      <xdr:spPr>
        <a:xfrm>
          <a:off x="1447800" y="13868707"/>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153110</xdr:rowOff>
    </xdr:from>
    <xdr:to>
      <xdr:col>7</xdr:col>
      <xdr:colOff>203200</xdr:colOff>
      <xdr:row>81</xdr:row>
      <xdr:rowOff>83260</xdr:rowOff>
    </xdr:to>
    <xdr:sp macro="" textlink="">
      <xdr:nvSpPr>
        <xdr:cNvPr id="211" name="円/楕円 210"/>
        <xdr:cNvSpPr/>
      </xdr:nvSpPr>
      <xdr:spPr>
        <a:xfrm>
          <a:off x="4902200" y="138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74387</xdr:rowOff>
    </xdr:from>
    <xdr:ext cx="762000" cy="259045"/>
    <xdr:sp macro="" textlink="">
      <xdr:nvSpPr>
        <xdr:cNvPr id="212" name="人件費・物件費等の状況該当値テキスト"/>
        <xdr:cNvSpPr txBox="1"/>
      </xdr:nvSpPr>
      <xdr:spPr>
        <a:xfrm>
          <a:off x="5041900" y="1379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108,042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129623</xdr:rowOff>
    </xdr:from>
    <xdr:to>
      <xdr:col>6</xdr:col>
      <xdr:colOff>50800</xdr:colOff>
      <xdr:row>81</xdr:row>
      <xdr:rowOff>59773</xdr:rowOff>
    </xdr:to>
    <xdr:sp macro="" textlink="">
      <xdr:nvSpPr>
        <xdr:cNvPr id="213" name="円/楕円 212"/>
        <xdr:cNvSpPr/>
      </xdr:nvSpPr>
      <xdr:spPr>
        <a:xfrm>
          <a:off x="4064000" y="138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69950</xdr:rowOff>
    </xdr:from>
    <xdr:ext cx="736600" cy="259045"/>
    <xdr:sp macro="" textlink="">
      <xdr:nvSpPr>
        <xdr:cNvPr id="214" name="テキスト ボックス 213"/>
        <xdr:cNvSpPr txBox="1"/>
      </xdr:nvSpPr>
      <xdr:spPr>
        <a:xfrm>
          <a:off x="3733800" y="13614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103,175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141210</xdr:rowOff>
    </xdr:from>
    <xdr:to>
      <xdr:col>4</xdr:col>
      <xdr:colOff>533400</xdr:colOff>
      <xdr:row>81</xdr:row>
      <xdr:rowOff>71360</xdr:rowOff>
    </xdr:to>
    <xdr:sp macro="" textlink="">
      <xdr:nvSpPr>
        <xdr:cNvPr id="215" name="円/楕円 214"/>
        <xdr:cNvSpPr/>
      </xdr:nvSpPr>
      <xdr:spPr>
        <a:xfrm>
          <a:off x="3175000" y="138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81537</xdr:rowOff>
    </xdr:from>
    <xdr:ext cx="762000" cy="259045"/>
    <xdr:sp macro="" textlink="">
      <xdr:nvSpPr>
        <xdr:cNvPr id="216" name="テキスト ボックス 215"/>
        <xdr:cNvSpPr txBox="1"/>
      </xdr:nvSpPr>
      <xdr:spPr>
        <a:xfrm>
          <a:off x="2844800" y="1362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105,576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111685</xdr:rowOff>
    </xdr:from>
    <xdr:to>
      <xdr:col>3</xdr:col>
      <xdr:colOff>330200</xdr:colOff>
      <xdr:row>81</xdr:row>
      <xdr:rowOff>41835</xdr:rowOff>
    </xdr:to>
    <xdr:sp macro="" textlink="">
      <xdr:nvSpPr>
        <xdr:cNvPr id="217" name="円/楕円 216"/>
        <xdr:cNvSpPr/>
      </xdr:nvSpPr>
      <xdr:spPr>
        <a:xfrm>
          <a:off x="2286000" y="138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52012</xdr:rowOff>
    </xdr:from>
    <xdr:ext cx="762000" cy="259045"/>
    <xdr:sp macro="" textlink="">
      <xdr:nvSpPr>
        <xdr:cNvPr id="218" name="テキスト ボックス 217"/>
        <xdr:cNvSpPr txBox="1"/>
      </xdr:nvSpPr>
      <xdr:spPr>
        <a:xfrm>
          <a:off x="1955800" y="1359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101907</xdr:rowOff>
    </xdr:from>
    <xdr:to>
      <xdr:col>2</xdr:col>
      <xdr:colOff>127000</xdr:colOff>
      <xdr:row>81</xdr:row>
      <xdr:rowOff>32057</xdr:rowOff>
    </xdr:to>
    <xdr:sp macro="" textlink="">
      <xdr:nvSpPr>
        <xdr:cNvPr id="219" name="円/楕円 218"/>
        <xdr:cNvSpPr/>
      </xdr:nvSpPr>
      <xdr:spPr>
        <a:xfrm>
          <a:off x="1397000" y="138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42234</xdr:rowOff>
    </xdr:from>
    <xdr:ext cx="762000" cy="259045"/>
    <xdr:sp macro="" textlink="">
      <xdr:nvSpPr>
        <xdr:cNvPr id="220" name="テキスト ボックス 219"/>
        <xdr:cNvSpPr txBox="1"/>
      </xdr:nvSpPr>
      <xdr:spPr>
        <a:xfrm>
          <a:off x="1066800" y="1358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前年度と比較して数値は減少し類似団体の平均値からも下回った。</a:t>
          </a:r>
          <a:endParaRPr kumimoji="1" lang="en-US" altLang="ja-JP" sz="1300">
            <a:latin typeface="ＭＳ Ｐゴシック"/>
          </a:endParaRPr>
        </a:p>
        <a:p>
          <a:r>
            <a:rPr kumimoji="1" lang="ja-JP" altLang="en-US" sz="1300">
              <a:latin typeface="ＭＳ Ｐゴシック"/>
            </a:rPr>
            <a:t>平成２３・２４年度において、国家公務員が東日本大震災の復興財源を確保するために平均７．８％の給与減額支給措置を行ったことにより、指数が１００ポイントを超え、当町でも給与を３．６％減額したが、平成２５年度においては給与の高い職員の退職もあり、数値が改善した。</a:t>
          </a:r>
        </a:p>
        <a:p>
          <a:r>
            <a:rPr kumimoji="1" lang="ja-JP" altLang="en-US" sz="1300">
              <a:latin typeface="ＭＳ Ｐゴシック"/>
            </a:rPr>
            <a:t>既に各種手当等の廃止や見直しを実施しているが、更なる効率化を進め、行政サービスの確保を考慮しながら、今後も引き続き抑制に努めていく。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31750</xdr:rowOff>
    </xdr:to>
    <xdr:cxnSp macro="">
      <xdr:nvCxnSpPr>
        <xdr:cNvPr id="254" name="直線コネクタ 253"/>
        <xdr:cNvCxnSpPr/>
      </xdr:nvCxnSpPr>
      <xdr:spPr>
        <a:xfrm flipV="1">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88</xdr:row>
      <xdr:rowOff>160866</xdr:rowOff>
    </xdr:to>
    <xdr:cxnSp macro="">
      <xdr:nvCxnSpPr>
        <xdr:cNvPr id="257" name="直線コネクタ 256"/>
        <xdr:cNvCxnSpPr/>
      </xdr:nvCxnSpPr>
      <xdr:spPr>
        <a:xfrm flipV="1">
          <a:off x="15290800" y="1460500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37677</xdr:rowOff>
    </xdr:to>
    <xdr:cxnSp macro="">
      <xdr:nvCxnSpPr>
        <xdr:cNvPr id="260" name="直線コネクタ 259"/>
        <xdr:cNvCxnSpPr/>
      </xdr:nvCxnSpPr>
      <xdr:spPr>
        <a:xfrm flipV="1">
          <a:off x="14401800" y="152484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37677</xdr:rowOff>
    </xdr:to>
    <xdr:cxnSp macro="">
      <xdr:nvCxnSpPr>
        <xdr:cNvPr id="263" name="直線コネクタ 262"/>
        <xdr:cNvCxnSpPr/>
      </xdr:nvCxnSpPr>
      <xdr:spPr>
        <a:xfrm>
          <a:off x="13512800" y="1469347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7" name="テキスト ボックス 266"/>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3" name="円/楕円 272"/>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4"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5" name="円/楕円 274"/>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6" name="テキスト ボックス 27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7" name="円/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8" name="テキスト ボックス 277"/>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9" name="円/楕円 278"/>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80" name="テキスト ボックス 279"/>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1" name="円/楕円 280"/>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2" name="テキスト ボックス 281"/>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前年度と比較して数値は減少し、行財政改革による定員管理の適正化の継続により、類似団体、全国、県の各平均を大きく下回っている。</a:t>
          </a:r>
        </a:p>
        <a:p>
          <a:r>
            <a:rPr kumimoji="1" lang="ja-JP" altLang="en-US" sz="1300">
              <a:latin typeface="ＭＳ Ｐゴシック"/>
            </a:rPr>
            <a:t>過度の人員削減は各業務に支障をきたすことも考えられるため、今後も行政運営の効率化とサービス向上のバランスを測りながら、引き続き定員管理の適正化を継続していく。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108889</xdr:rowOff>
    </xdr:from>
    <xdr:to>
      <xdr:col>24</xdr:col>
      <xdr:colOff>558800</xdr:colOff>
      <xdr:row>60</xdr:row>
      <xdr:rowOff>114198</xdr:rowOff>
    </xdr:to>
    <xdr:cxnSp macro="">
      <xdr:nvCxnSpPr>
        <xdr:cNvPr id="314" name="直線コネクタ 313"/>
        <xdr:cNvCxnSpPr/>
      </xdr:nvCxnSpPr>
      <xdr:spPr>
        <a:xfrm flipV="1">
          <a:off x="16179800" y="10395889"/>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102616</xdr:rowOff>
    </xdr:from>
    <xdr:to>
      <xdr:col>23</xdr:col>
      <xdr:colOff>406400</xdr:colOff>
      <xdr:row>60</xdr:row>
      <xdr:rowOff>114198</xdr:rowOff>
    </xdr:to>
    <xdr:cxnSp macro="">
      <xdr:nvCxnSpPr>
        <xdr:cNvPr id="317" name="直線コネクタ 316"/>
        <xdr:cNvCxnSpPr/>
      </xdr:nvCxnSpPr>
      <xdr:spPr>
        <a:xfrm>
          <a:off x="15290800" y="1038961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91999</xdr:rowOff>
    </xdr:from>
    <xdr:to>
      <xdr:col>22</xdr:col>
      <xdr:colOff>203200</xdr:colOff>
      <xdr:row>60</xdr:row>
      <xdr:rowOff>102616</xdr:rowOff>
    </xdr:to>
    <xdr:cxnSp macro="">
      <xdr:nvCxnSpPr>
        <xdr:cNvPr id="320" name="直線コネクタ 319"/>
        <xdr:cNvCxnSpPr/>
      </xdr:nvCxnSpPr>
      <xdr:spPr>
        <a:xfrm>
          <a:off x="14401800" y="10378999"/>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91999</xdr:rowOff>
    </xdr:from>
    <xdr:to>
      <xdr:col>21</xdr:col>
      <xdr:colOff>0</xdr:colOff>
      <xdr:row>60</xdr:row>
      <xdr:rowOff>91999</xdr:rowOff>
    </xdr:to>
    <xdr:cxnSp macro="">
      <xdr:nvCxnSpPr>
        <xdr:cNvPr id="323" name="直線コネクタ 322"/>
        <xdr:cNvCxnSpPr/>
      </xdr:nvCxnSpPr>
      <xdr:spPr>
        <a:xfrm>
          <a:off x="13512800" y="10378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58089</xdr:rowOff>
    </xdr:from>
    <xdr:to>
      <xdr:col>24</xdr:col>
      <xdr:colOff>609600</xdr:colOff>
      <xdr:row>60</xdr:row>
      <xdr:rowOff>159689</xdr:rowOff>
    </xdr:to>
    <xdr:sp macro="" textlink="">
      <xdr:nvSpPr>
        <xdr:cNvPr id="333" name="円/楕円 332"/>
        <xdr:cNvSpPr/>
      </xdr:nvSpPr>
      <xdr:spPr>
        <a:xfrm>
          <a:off x="16967200" y="10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150816</xdr:rowOff>
    </xdr:from>
    <xdr:ext cx="762000" cy="259045"/>
    <xdr:sp macro="" textlink="">
      <xdr:nvSpPr>
        <xdr:cNvPr id="334" name="定員管理の状況該当値テキスト"/>
        <xdr:cNvSpPr txBox="1"/>
      </xdr:nvSpPr>
      <xdr:spPr>
        <a:xfrm>
          <a:off x="17106900" y="1026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63398</xdr:rowOff>
    </xdr:from>
    <xdr:to>
      <xdr:col>23</xdr:col>
      <xdr:colOff>457200</xdr:colOff>
      <xdr:row>60</xdr:row>
      <xdr:rowOff>164998</xdr:rowOff>
    </xdr:to>
    <xdr:sp macro="" textlink="">
      <xdr:nvSpPr>
        <xdr:cNvPr id="335" name="円/楕円 334"/>
        <xdr:cNvSpPr/>
      </xdr:nvSpPr>
      <xdr:spPr>
        <a:xfrm>
          <a:off x="16129000" y="10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3725</xdr:rowOff>
    </xdr:from>
    <xdr:ext cx="736600" cy="259045"/>
    <xdr:sp macro="" textlink="">
      <xdr:nvSpPr>
        <xdr:cNvPr id="336" name="テキスト ボックス 335"/>
        <xdr:cNvSpPr txBox="1"/>
      </xdr:nvSpPr>
      <xdr:spPr>
        <a:xfrm>
          <a:off x="15798800" y="10119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51816</xdr:rowOff>
    </xdr:from>
    <xdr:to>
      <xdr:col>22</xdr:col>
      <xdr:colOff>254000</xdr:colOff>
      <xdr:row>60</xdr:row>
      <xdr:rowOff>153416</xdr:rowOff>
    </xdr:to>
    <xdr:sp macro="" textlink="">
      <xdr:nvSpPr>
        <xdr:cNvPr id="337" name="円/楕円 336"/>
        <xdr:cNvSpPr/>
      </xdr:nvSpPr>
      <xdr:spPr>
        <a:xfrm>
          <a:off x="15240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163593</xdr:rowOff>
    </xdr:from>
    <xdr:ext cx="762000" cy="259045"/>
    <xdr:sp macro="" textlink="">
      <xdr:nvSpPr>
        <xdr:cNvPr id="338" name="テキスト ボックス 337"/>
        <xdr:cNvSpPr txBox="1"/>
      </xdr:nvSpPr>
      <xdr:spPr>
        <a:xfrm>
          <a:off x="14909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41199</xdr:rowOff>
    </xdr:from>
    <xdr:to>
      <xdr:col>21</xdr:col>
      <xdr:colOff>50800</xdr:colOff>
      <xdr:row>60</xdr:row>
      <xdr:rowOff>142799</xdr:rowOff>
    </xdr:to>
    <xdr:sp macro="" textlink="">
      <xdr:nvSpPr>
        <xdr:cNvPr id="339" name="円/楕円 338"/>
        <xdr:cNvSpPr/>
      </xdr:nvSpPr>
      <xdr:spPr>
        <a:xfrm>
          <a:off x="14351000" y="103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152976</xdr:rowOff>
    </xdr:from>
    <xdr:ext cx="762000" cy="259045"/>
    <xdr:sp macro="" textlink="">
      <xdr:nvSpPr>
        <xdr:cNvPr id="340" name="テキスト ボックス 339"/>
        <xdr:cNvSpPr txBox="1"/>
      </xdr:nvSpPr>
      <xdr:spPr>
        <a:xfrm>
          <a:off x="14020800" y="100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41199</xdr:rowOff>
    </xdr:from>
    <xdr:to>
      <xdr:col>19</xdr:col>
      <xdr:colOff>533400</xdr:colOff>
      <xdr:row>60</xdr:row>
      <xdr:rowOff>142799</xdr:rowOff>
    </xdr:to>
    <xdr:sp macro="" textlink="">
      <xdr:nvSpPr>
        <xdr:cNvPr id="341" name="円/楕円 340"/>
        <xdr:cNvSpPr/>
      </xdr:nvSpPr>
      <xdr:spPr>
        <a:xfrm>
          <a:off x="13462000" y="103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152976</xdr:rowOff>
    </xdr:from>
    <xdr:ext cx="762000" cy="259045"/>
    <xdr:sp macro="" textlink="">
      <xdr:nvSpPr>
        <xdr:cNvPr id="342" name="テキスト ボックス 341"/>
        <xdr:cNvSpPr txBox="1"/>
      </xdr:nvSpPr>
      <xdr:spPr>
        <a:xfrm>
          <a:off x="13131800" y="100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等に係る起債の償還に伴い、類似団体、全国市町村の各平均をともに上回っているが、主な要因の一つとなっていた一部事務組合等への公債費分としての負担金が抑えられたこともあり、前年度より１．４％の改善となった。</a:t>
          </a:r>
        </a:p>
        <a:p>
          <a:r>
            <a:rPr kumimoji="1" lang="ja-JP" altLang="en-US" sz="1300">
              <a:latin typeface="ＭＳ Ｐゴシック"/>
            </a:rPr>
            <a:t>しかしながら、今後も起債の対象となる普通建設事業が控えていることから、引き続き財政健全化を図ることが優先事項となる。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76835</xdr:rowOff>
    </xdr:from>
    <xdr:to>
      <xdr:col>24</xdr:col>
      <xdr:colOff>558800</xdr:colOff>
      <xdr:row>43</xdr:row>
      <xdr:rowOff>28893</xdr:rowOff>
    </xdr:to>
    <xdr:cxnSp macro="">
      <xdr:nvCxnSpPr>
        <xdr:cNvPr id="367" name="直線コネクタ 366"/>
        <xdr:cNvCxnSpPr/>
      </xdr:nvCxnSpPr>
      <xdr:spPr>
        <a:xfrm flipV="1">
          <a:off x="17018000" y="6249035"/>
          <a:ext cx="0" cy="1152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970</xdr:rowOff>
    </xdr:from>
    <xdr:ext cx="762000" cy="259045"/>
    <xdr:sp macro="" textlink="">
      <xdr:nvSpPr>
        <xdr:cNvPr id="368" name="公債費負担の状況最小値テキスト"/>
        <xdr:cNvSpPr txBox="1"/>
      </xdr:nvSpPr>
      <xdr:spPr>
        <a:xfrm>
          <a:off x="17106900" y="73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28893</xdr:rowOff>
    </xdr:from>
    <xdr:to>
      <xdr:col>24</xdr:col>
      <xdr:colOff>647700</xdr:colOff>
      <xdr:row>43</xdr:row>
      <xdr:rowOff>28893</xdr:rowOff>
    </xdr:to>
    <xdr:cxnSp macro="">
      <xdr:nvCxnSpPr>
        <xdr:cNvPr id="369" name="直線コネクタ 368"/>
        <xdr:cNvCxnSpPr/>
      </xdr:nvCxnSpPr>
      <xdr:spPr>
        <a:xfrm>
          <a:off x="16929100" y="740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163212</xdr:rowOff>
    </xdr:from>
    <xdr:ext cx="762000" cy="259045"/>
    <xdr:sp macro="" textlink="">
      <xdr:nvSpPr>
        <xdr:cNvPr id="370" name="公債費負担の状況最大値テキスト"/>
        <xdr:cNvSpPr txBox="1"/>
      </xdr:nvSpPr>
      <xdr:spPr>
        <a:xfrm>
          <a:off x="17106900" y="59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76835</xdr:rowOff>
    </xdr:from>
    <xdr:to>
      <xdr:col>24</xdr:col>
      <xdr:colOff>647700</xdr:colOff>
      <xdr:row>36</xdr:row>
      <xdr:rowOff>76835</xdr:rowOff>
    </xdr:to>
    <xdr:cxnSp macro="">
      <xdr:nvCxnSpPr>
        <xdr:cNvPr id="371" name="直線コネクタ 370"/>
        <xdr:cNvCxnSpPr/>
      </xdr:nvCxnSpPr>
      <xdr:spPr>
        <a:xfrm>
          <a:off x="16929100" y="624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154622</xdr:rowOff>
    </xdr:from>
    <xdr:to>
      <xdr:col>24</xdr:col>
      <xdr:colOff>558800</xdr:colOff>
      <xdr:row>42</xdr:row>
      <xdr:rowOff>67628</xdr:rowOff>
    </xdr:to>
    <xdr:cxnSp macro="">
      <xdr:nvCxnSpPr>
        <xdr:cNvPr id="372" name="直線コネクタ 371"/>
        <xdr:cNvCxnSpPr/>
      </xdr:nvCxnSpPr>
      <xdr:spPr>
        <a:xfrm flipV="1">
          <a:off x="16179800" y="7184072"/>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38434</xdr:rowOff>
    </xdr:from>
    <xdr:ext cx="762000" cy="259045"/>
    <xdr:sp macro="" textlink="">
      <xdr:nvSpPr>
        <xdr:cNvPr id="373" name="公債費負担の状況平均値テキスト"/>
        <xdr:cNvSpPr txBox="1"/>
      </xdr:nvSpPr>
      <xdr:spPr>
        <a:xfrm>
          <a:off x="17106900" y="672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74" name="フローチャート : 判断 373"/>
        <xdr:cNvSpPr/>
      </xdr:nvSpPr>
      <xdr:spPr>
        <a:xfrm>
          <a:off x="16967200" y="68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67628</xdr:rowOff>
    </xdr:from>
    <xdr:to>
      <xdr:col>23</xdr:col>
      <xdr:colOff>406400</xdr:colOff>
      <xdr:row>42</xdr:row>
      <xdr:rowOff>140018</xdr:rowOff>
    </xdr:to>
    <xdr:cxnSp macro="">
      <xdr:nvCxnSpPr>
        <xdr:cNvPr id="375" name="直線コネクタ 374"/>
        <xdr:cNvCxnSpPr/>
      </xdr:nvCxnSpPr>
      <xdr:spPr>
        <a:xfrm flipV="1">
          <a:off x="15290800" y="72685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82232</xdr:rowOff>
    </xdr:from>
    <xdr:to>
      <xdr:col>23</xdr:col>
      <xdr:colOff>457200</xdr:colOff>
      <xdr:row>41</xdr:row>
      <xdr:rowOff>12382</xdr:rowOff>
    </xdr:to>
    <xdr:sp macro="" textlink="">
      <xdr:nvSpPr>
        <xdr:cNvPr id="376" name="フローチャート : 判断 375"/>
        <xdr:cNvSpPr/>
      </xdr:nvSpPr>
      <xdr:spPr>
        <a:xfrm>
          <a:off x="16129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22559</xdr:rowOff>
    </xdr:from>
    <xdr:ext cx="736600" cy="259045"/>
    <xdr:sp macro="" textlink="">
      <xdr:nvSpPr>
        <xdr:cNvPr id="377" name="テキスト ボックス 376"/>
        <xdr:cNvSpPr txBox="1"/>
      </xdr:nvSpPr>
      <xdr:spPr>
        <a:xfrm>
          <a:off x="15798800" y="670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140018</xdr:rowOff>
    </xdr:from>
    <xdr:to>
      <xdr:col>22</xdr:col>
      <xdr:colOff>203200</xdr:colOff>
      <xdr:row>43</xdr:row>
      <xdr:rowOff>113347</xdr:rowOff>
    </xdr:to>
    <xdr:cxnSp macro="">
      <xdr:nvCxnSpPr>
        <xdr:cNvPr id="378" name="直線コネクタ 377"/>
        <xdr:cNvCxnSpPr/>
      </xdr:nvCxnSpPr>
      <xdr:spPr>
        <a:xfrm flipV="1">
          <a:off x="14401800" y="734091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130493</xdr:rowOff>
    </xdr:from>
    <xdr:to>
      <xdr:col>22</xdr:col>
      <xdr:colOff>254000</xdr:colOff>
      <xdr:row>41</xdr:row>
      <xdr:rowOff>60643</xdr:rowOff>
    </xdr:to>
    <xdr:sp macro="" textlink="">
      <xdr:nvSpPr>
        <xdr:cNvPr id="379" name="フローチャート : 判断 378"/>
        <xdr:cNvSpPr/>
      </xdr:nvSpPr>
      <xdr:spPr>
        <a:xfrm>
          <a:off x="15240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70820</xdr:rowOff>
    </xdr:from>
    <xdr:ext cx="762000" cy="259045"/>
    <xdr:sp macro="" textlink="">
      <xdr:nvSpPr>
        <xdr:cNvPr id="380" name="テキスト ボックス 379"/>
        <xdr:cNvSpPr txBox="1"/>
      </xdr:nvSpPr>
      <xdr:spPr>
        <a:xfrm>
          <a:off x="14909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113347</xdr:rowOff>
    </xdr:from>
    <xdr:to>
      <xdr:col>21</xdr:col>
      <xdr:colOff>0</xdr:colOff>
      <xdr:row>44</xdr:row>
      <xdr:rowOff>32385</xdr:rowOff>
    </xdr:to>
    <xdr:cxnSp macro="">
      <xdr:nvCxnSpPr>
        <xdr:cNvPr id="381" name="直線コネクタ 380"/>
        <xdr:cNvCxnSpPr/>
      </xdr:nvCxnSpPr>
      <xdr:spPr>
        <a:xfrm flipV="1">
          <a:off x="13512800" y="748569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2" name="フローチャート : 判断 381"/>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3" name="テキスト ボックス 38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384" name="フローチャート : 判断 383"/>
        <xdr:cNvSpPr/>
      </xdr:nvSpPr>
      <xdr:spPr>
        <a:xfrm>
          <a:off x="13462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143209</xdr:rowOff>
    </xdr:from>
    <xdr:ext cx="762000" cy="259045"/>
    <xdr:sp macro="" textlink="">
      <xdr:nvSpPr>
        <xdr:cNvPr id="385" name="テキスト ボックス 384"/>
        <xdr:cNvSpPr txBox="1"/>
      </xdr:nvSpPr>
      <xdr:spPr>
        <a:xfrm>
          <a:off x="13131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103822</xdr:rowOff>
    </xdr:from>
    <xdr:to>
      <xdr:col>24</xdr:col>
      <xdr:colOff>609600</xdr:colOff>
      <xdr:row>42</xdr:row>
      <xdr:rowOff>33972</xdr:rowOff>
    </xdr:to>
    <xdr:sp macro="" textlink="">
      <xdr:nvSpPr>
        <xdr:cNvPr id="391" name="円/楕円 390"/>
        <xdr:cNvSpPr/>
      </xdr:nvSpPr>
      <xdr:spPr>
        <a:xfrm>
          <a:off x="169672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75899</xdr:rowOff>
    </xdr:from>
    <xdr:ext cx="762000" cy="259045"/>
    <xdr:sp macro="" textlink="">
      <xdr:nvSpPr>
        <xdr:cNvPr id="392" name="公債費負担の状況該当値テキスト"/>
        <xdr:cNvSpPr txBox="1"/>
      </xdr:nvSpPr>
      <xdr:spPr>
        <a:xfrm>
          <a:off x="17106900" y="71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16828</xdr:rowOff>
    </xdr:from>
    <xdr:to>
      <xdr:col>23</xdr:col>
      <xdr:colOff>457200</xdr:colOff>
      <xdr:row>42</xdr:row>
      <xdr:rowOff>118428</xdr:rowOff>
    </xdr:to>
    <xdr:sp macro="" textlink="">
      <xdr:nvSpPr>
        <xdr:cNvPr id="393" name="円/楕円 392"/>
        <xdr:cNvSpPr/>
      </xdr:nvSpPr>
      <xdr:spPr>
        <a:xfrm>
          <a:off x="16129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103205</xdr:rowOff>
    </xdr:from>
    <xdr:ext cx="736600" cy="259045"/>
    <xdr:sp macro="" textlink="">
      <xdr:nvSpPr>
        <xdr:cNvPr id="394" name="テキスト ボックス 393"/>
        <xdr:cNvSpPr txBox="1"/>
      </xdr:nvSpPr>
      <xdr:spPr>
        <a:xfrm>
          <a:off x="15798800" y="73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89218</xdr:rowOff>
    </xdr:from>
    <xdr:to>
      <xdr:col>22</xdr:col>
      <xdr:colOff>254000</xdr:colOff>
      <xdr:row>43</xdr:row>
      <xdr:rowOff>19368</xdr:rowOff>
    </xdr:to>
    <xdr:sp macro="" textlink="">
      <xdr:nvSpPr>
        <xdr:cNvPr id="395" name="円/楕円 394"/>
        <xdr:cNvSpPr/>
      </xdr:nvSpPr>
      <xdr:spPr>
        <a:xfrm>
          <a:off x="15240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4145</xdr:rowOff>
    </xdr:from>
    <xdr:ext cx="762000" cy="259045"/>
    <xdr:sp macro="" textlink="">
      <xdr:nvSpPr>
        <xdr:cNvPr id="396" name="テキスト ボックス 395"/>
        <xdr:cNvSpPr txBox="1"/>
      </xdr:nvSpPr>
      <xdr:spPr>
        <a:xfrm>
          <a:off x="14909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62547</xdr:rowOff>
    </xdr:from>
    <xdr:to>
      <xdr:col>21</xdr:col>
      <xdr:colOff>50800</xdr:colOff>
      <xdr:row>43</xdr:row>
      <xdr:rowOff>164147</xdr:rowOff>
    </xdr:to>
    <xdr:sp macro="" textlink="">
      <xdr:nvSpPr>
        <xdr:cNvPr id="397" name="円/楕円 396"/>
        <xdr:cNvSpPr/>
      </xdr:nvSpPr>
      <xdr:spPr>
        <a:xfrm>
          <a:off x="14351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148924</xdr:rowOff>
    </xdr:from>
    <xdr:ext cx="762000" cy="259045"/>
    <xdr:sp macro="" textlink="">
      <xdr:nvSpPr>
        <xdr:cNvPr id="398" name="テキスト ボックス 397"/>
        <xdr:cNvSpPr txBox="1"/>
      </xdr:nvSpPr>
      <xdr:spPr>
        <a:xfrm>
          <a:off x="14020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153035</xdr:rowOff>
    </xdr:from>
    <xdr:to>
      <xdr:col>19</xdr:col>
      <xdr:colOff>533400</xdr:colOff>
      <xdr:row>44</xdr:row>
      <xdr:rowOff>83185</xdr:rowOff>
    </xdr:to>
    <xdr:sp macro="" textlink="">
      <xdr:nvSpPr>
        <xdr:cNvPr id="399" name="円/楕円 398"/>
        <xdr:cNvSpPr/>
      </xdr:nvSpPr>
      <xdr:spPr>
        <a:xfrm>
          <a:off x="13462000" y="75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67962</xdr:rowOff>
    </xdr:from>
    <xdr:ext cx="762000" cy="259045"/>
    <xdr:sp macro="" textlink="">
      <xdr:nvSpPr>
        <xdr:cNvPr id="400" name="テキスト ボックス 399"/>
        <xdr:cNvSpPr txBox="1"/>
      </xdr:nvSpPr>
      <xdr:spPr>
        <a:xfrm>
          <a:off x="13131800" y="761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公共下水道事業会計と農業集落排水事業会計の地方債残高が標準財政規模と比較して多額のため、類似団体と比較すると高水準で推移している。</a:t>
          </a:r>
        </a:p>
        <a:p>
          <a:r>
            <a:rPr kumimoji="1" lang="ja-JP" altLang="en-US" sz="1100">
              <a:latin typeface="ＭＳ Ｐゴシック"/>
            </a:rPr>
            <a:t>一部事務組合の普通建設事業費に係る負担金が抑えられたため、前々年度から前年度は８．９％、前年度から本年度は１５．７％の改善となっているが、耐震化を目的とした学校施設の整備や公営住宅の建て替え事業を優先して実施したこともあり、依然として各平均を上回る数値となっている。一部事務組合への経常的な負担も引き続き必要となる見込みであり、今後は各種事業の見直しや、財政状況、新規事業についての優先順位を見極めながら財政の健全化を図る必要があ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5" name="直線コネクタ 424"/>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6"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7" name="直線コネクタ 426"/>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29" name="直線コネクタ 42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149225</xdr:rowOff>
    </xdr:from>
    <xdr:to>
      <xdr:col>24</xdr:col>
      <xdr:colOff>558800</xdr:colOff>
      <xdr:row>19</xdr:row>
      <xdr:rowOff>72485</xdr:rowOff>
    </xdr:to>
    <xdr:cxnSp macro="">
      <xdr:nvCxnSpPr>
        <xdr:cNvPr id="430" name="直線コネクタ 429"/>
        <xdr:cNvCxnSpPr/>
      </xdr:nvCxnSpPr>
      <xdr:spPr>
        <a:xfrm flipV="1">
          <a:off x="16179800" y="3235325"/>
          <a:ext cx="8382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1"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2" name="フローチャート : 判断 431"/>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72485</xdr:rowOff>
    </xdr:from>
    <xdr:to>
      <xdr:col>23</xdr:col>
      <xdr:colOff>406400</xdr:colOff>
      <xdr:row>19</xdr:row>
      <xdr:rowOff>126174</xdr:rowOff>
    </xdr:to>
    <xdr:cxnSp macro="">
      <xdr:nvCxnSpPr>
        <xdr:cNvPr id="433" name="直線コネクタ 432"/>
        <xdr:cNvCxnSpPr/>
      </xdr:nvCxnSpPr>
      <xdr:spPr>
        <a:xfrm flipV="1">
          <a:off x="15290800" y="3330035"/>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4" name="フローチャート : 判断 433"/>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5" name="テキスト ボックス 434"/>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126174</xdr:rowOff>
    </xdr:from>
    <xdr:to>
      <xdr:col>22</xdr:col>
      <xdr:colOff>203200</xdr:colOff>
      <xdr:row>19</xdr:row>
      <xdr:rowOff>154527</xdr:rowOff>
    </xdr:to>
    <xdr:cxnSp macro="">
      <xdr:nvCxnSpPr>
        <xdr:cNvPr id="436" name="直線コネクタ 435"/>
        <xdr:cNvCxnSpPr/>
      </xdr:nvCxnSpPr>
      <xdr:spPr>
        <a:xfrm flipV="1">
          <a:off x="14401800" y="3383724"/>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7" name="フローチャート : 判断 436"/>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8" name="テキスト ボックス 437"/>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154527</xdr:rowOff>
    </xdr:from>
    <xdr:to>
      <xdr:col>21</xdr:col>
      <xdr:colOff>0</xdr:colOff>
      <xdr:row>20</xdr:row>
      <xdr:rowOff>12033</xdr:rowOff>
    </xdr:to>
    <xdr:cxnSp macro="">
      <xdr:nvCxnSpPr>
        <xdr:cNvPr id="439" name="直線コネクタ 438"/>
        <xdr:cNvCxnSpPr/>
      </xdr:nvCxnSpPr>
      <xdr:spPr>
        <a:xfrm flipV="1">
          <a:off x="13512800" y="341207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0" name="フローチャート : 判断 439"/>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1" name="テキスト ボックス 440"/>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2" name="フローチャート : 判断 441"/>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3" name="テキスト ボックス 442"/>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98425</xdr:rowOff>
    </xdr:from>
    <xdr:to>
      <xdr:col>24</xdr:col>
      <xdr:colOff>609600</xdr:colOff>
      <xdr:row>19</xdr:row>
      <xdr:rowOff>28575</xdr:rowOff>
    </xdr:to>
    <xdr:sp macro="" textlink="">
      <xdr:nvSpPr>
        <xdr:cNvPr id="449" name="円/楕円 448"/>
        <xdr:cNvSpPr/>
      </xdr:nvSpPr>
      <xdr:spPr>
        <a:xfrm>
          <a:off x="169672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70502</xdr:rowOff>
    </xdr:from>
    <xdr:ext cx="762000" cy="259045"/>
    <xdr:sp macro="" textlink="">
      <xdr:nvSpPr>
        <xdr:cNvPr id="450" name="将来負担の状況該当値テキスト"/>
        <xdr:cNvSpPr txBox="1"/>
      </xdr:nvSpPr>
      <xdr:spPr>
        <a:xfrm>
          <a:off x="17106900" y="315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21685</xdr:rowOff>
    </xdr:from>
    <xdr:to>
      <xdr:col>23</xdr:col>
      <xdr:colOff>457200</xdr:colOff>
      <xdr:row>19</xdr:row>
      <xdr:rowOff>123285</xdr:rowOff>
    </xdr:to>
    <xdr:sp macro="" textlink="">
      <xdr:nvSpPr>
        <xdr:cNvPr id="451" name="円/楕円 450"/>
        <xdr:cNvSpPr/>
      </xdr:nvSpPr>
      <xdr:spPr>
        <a:xfrm>
          <a:off x="16129000" y="32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108062</xdr:rowOff>
    </xdr:from>
    <xdr:ext cx="736600" cy="259045"/>
    <xdr:sp macro="" textlink="">
      <xdr:nvSpPr>
        <xdr:cNvPr id="452" name="テキスト ボックス 451"/>
        <xdr:cNvSpPr txBox="1"/>
      </xdr:nvSpPr>
      <xdr:spPr>
        <a:xfrm>
          <a:off x="15798800" y="336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75374</xdr:rowOff>
    </xdr:from>
    <xdr:to>
      <xdr:col>22</xdr:col>
      <xdr:colOff>254000</xdr:colOff>
      <xdr:row>20</xdr:row>
      <xdr:rowOff>5524</xdr:rowOff>
    </xdr:to>
    <xdr:sp macro="" textlink="">
      <xdr:nvSpPr>
        <xdr:cNvPr id="453" name="円/楕円 452"/>
        <xdr:cNvSpPr/>
      </xdr:nvSpPr>
      <xdr:spPr>
        <a:xfrm>
          <a:off x="15240000" y="33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161751</xdr:rowOff>
    </xdr:from>
    <xdr:ext cx="762000" cy="259045"/>
    <xdr:sp macro="" textlink="">
      <xdr:nvSpPr>
        <xdr:cNvPr id="454" name="テキスト ボックス 453"/>
        <xdr:cNvSpPr txBox="1"/>
      </xdr:nvSpPr>
      <xdr:spPr>
        <a:xfrm>
          <a:off x="14909800" y="341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103727</xdr:rowOff>
    </xdr:from>
    <xdr:to>
      <xdr:col>21</xdr:col>
      <xdr:colOff>50800</xdr:colOff>
      <xdr:row>20</xdr:row>
      <xdr:rowOff>33877</xdr:rowOff>
    </xdr:to>
    <xdr:sp macro="" textlink="">
      <xdr:nvSpPr>
        <xdr:cNvPr id="455" name="円/楕円 454"/>
        <xdr:cNvSpPr/>
      </xdr:nvSpPr>
      <xdr:spPr>
        <a:xfrm>
          <a:off x="14351000" y="33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18654</xdr:rowOff>
    </xdr:from>
    <xdr:ext cx="762000" cy="259045"/>
    <xdr:sp macro="" textlink="">
      <xdr:nvSpPr>
        <xdr:cNvPr id="456" name="テキスト ボックス 455"/>
        <xdr:cNvSpPr txBox="1"/>
      </xdr:nvSpPr>
      <xdr:spPr>
        <a:xfrm>
          <a:off x="14020800" y="344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132683</xdr:rowOff>
    </xdr:from>
    <xdr:to>
      <xdr:col>19</xdr:col>
      <xdr:colOff>533400</xdr:colOff>
      <xdr:row>20</xdr:row>
      <xdr:rowOff>62833</xdr:rowOff>
    </xdr:to>
    <xdr:sp macro="" textlink="">
      <xdr:nvSpPr>
        <xdr:cNvPr id="457" name="円/楕円 456"/>
        <xdr:cNvSpPr/>
      </xdr:nvSpPr>
      <xdr:spPr>
        <a:xfrm>
          <a:off x="13462000" y="33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47610</xdr:rowOff>
    </xdr:from>
    <xdr:ext cx="762000" cy="259045"/>
    <xdr:sp macro="" textlink="">
      <xdr:nvSpPr>
        <xdr:cNvPr id="458" name="テキスト ボックス 457"/>
        <xdr:cNvSpPr txBox="1"/>
      </xdr:nvSpPr>
      <xdr:spPr>
        <a:xfrm>
          <a:off x="13131800" y="3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15,464
15,411
57.37
6,549,827
6,205,607
56,685
3,622,395
6,354,576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が４名増になったこと及び退職手当調整負担金の増があったことから前年度より０．１％増加している。既に各種手当等の廃止や見直しを実施しており、全国平均や県平均と比較して非常に低い割合であることから、今後も行政運営の効率化とサービス向上のバランスを測りながら、引き続き定員管理の適正化等を継続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35</xdr:row>
      <xdr:rowOff>161290</xdr:rowOff>
    </xdr:to>
    <xdr:cxnSp macro="">
      <xdr:nvCxnSpPr>
        <xdr:cNvPr id="62" name="直線コネクタ 61"/>
        <xdr:cNvCxnSpPr/>
      </xdr:nvCxnSpPr>
      <xdr:spPr>
        <a:xfrm>
          <a:off x="3987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35</xdr:row>
      <xdr:rowOff>165862</xdr:rowOff>
    </xdr:to>
    <xdr:cxnSp macro="">
      <xdr:nvCxnSpPr>
        <xdr:cNvPr id="65" name="直線コネクタ 64"/>
        <xdr:cNvCxnSpPr/>
      </xdr:nvCxnSpPr>
      <xdr:spPr>
        <a:xfrm flipV="1">
          <a:off x="3098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165862</xdr:rowOff>
    </xdr:from>
    <xdr:to>
      <xdr:col>4</xdr:col>
      <xdr:colOff>346075</xdr:colOff>
      <xdr:row>35</xdr:row>
      <xdr:rowOff>165862</xdr:rowOff>
    </xdr:to>
    <xdr:cxnSp macro="">
      <xdr:nvCxnSpPr>
        <xdr:cNvPr id="68" name="直線コネクタ 67"/>
        <xdr:cNvCxnSpPr/>
      </xdr:nvCxnSpPr>
      <xdr:spPr>
        <a:xfrm>
          <a:off x="2209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152146</xdr:rowOff>
    </xdr:from>
    <xdr:to>
      <xdr:col>3</xdr:col>
      <xdr:colOff>142875</xdr:colOff>
      <xdr:row>35</xdr:row>
      <xdr:rowOff>165862</xdr:rowOff>
    </xdr:to>
    <xdr:cxnSp macro="">
      <xdr:nvCxnSpPr>
        <xdr:cNvPr id="71" name="直線コネクタ 70"/>
        <xdr:cNvCxnSpPr/>
      </xdr:nvCxnSpPr>
      <xdr:spPr>
        <a:xfrm>
          <a:off x="1320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1" name="円/楕円 80"/>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2"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3" name="円/楕円 82"/>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4" name="テキスト ボックス 83"/>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5" name="円/楕円 84"/>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6" name="テキスト ボックス 85"/>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115062</xdr:rowOff>
    </xdr:from>
    <xdr:to>
      <xdr:col>3</xdr:col>
      <xdr:colOff>193675</xdr:colOff>
      <xdr:row>36</xdr:row>
      <xdr:rowOff>45212</xdr:rowOff>
    </xdr:to>
    <xdr:sp macro="" textlink="">
      <xdr:nvSpPr>
        <xdr:cNvPr id="87" name="円/楕円 86"/>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55389</xdr:rowOff>
    </xdr:from>
    <xdr:ext cx="762000" cy="259045"/>
    <xdr:sp macro="" textlink="">
      <xdr:nvSpPr>
        <xdr:cNvPr id="88" name="テキスト ボックス 87"/>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101346</xdr:rowOff>
    </xdr:from>
    <xdr:to>
      <xdr:col>1</xdr:col>
      <xdr:colOff>676275</xdr:colOff>
      <xdr:row>36</xdr:row>
      <xdr:rowOff>31496</xdr:rowOff>
    </xdr:to>
    <xdr:sp macro="" textlink="">
      <xdr:nvSpPr>
        <xdr:cNvPr id="89" name="円/楕円 88"/>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41673</xdr:rowOff>
    </xdr:from>
    <xdr:ext cx="762000" cy="259045"/>
    <xdr:sp macro="" textlink="">
      <xdr:nvSpPr>
        <xdr:cNvPr id="90" name="テキスト ボックス 89"/>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と比較して１．１％上昇し、類似団体平均からも上回っている。要因としては、平成２４年度より市ノ瀬診療所を開設したことによるものや、指定管理者制度によって町有施設を指定管理したことによる委託料の増加や、クラウドシステム使用料等の経常的経費が発生したことが挙げられる。</a:t>
          </a:r>
        </a:p>
        <a:p>
          <a:r>
            <a:rPr kumimoji="1" lang="ja-JP" altLang="en-US" sz="1100">
              <a:latin typeface="ＭＳ Ｐゴシック"/>
            </a:rPr>
            <a:t>既に行財政改革の一環として、経費の削減や委託事業等の見直しに着手しており、物件費に係る経常収支比率について顕著な減額効果を生むことは容易ではないが、更なる改善に向けての継続した取り組みは必須の課題であ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115570</xdr:rowOff>
    </xdr:to>
    <xdr:cxnSp macro="">
      <xdr:nvCxnSpPr>
        <xdr:cNvPr id="123" name="直線コネクタ 122"/>
        <xdr:cNvCxnSpPr/>
      </xdr:nvCxnSpPr>
      <xdr:spPr>
        <a:xfrm>
          <a:off x="15671800" y="2946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66040</xdr:rowOff>
    </xdr:from>
    <xdr:to>
      <xdr:col>22</xdr:col>
      <xdr:colOff>565150</xdr:colOff>
      <xdr:row>17</xdr:row>
      <xdr:rowOff>31750</xdr:rowOff>
    </xdr:to>
    <xdr:cxnSp macro="">
      <xdr:nvCxnSpPr>
        <xdr:cNvPr id="126" name="直線コネクタ 125"/>
        <xdr:cNvCxnSpPr/>
      </xdr:nvCxnSpPr>
      <xdr:spPr>
        <a:xfrm>
          <a:off x="14782800" y="2809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66040</xdr:rowOff>
    </xdr:to>
    <xdr:cxnSp macro="">
      <xdr:nvCxnSpPr>
        <xdr:cNvPr id="129" name="直線コネクタ 128"/>
        <xdr:cNvCxnSpPr/>
      </xdr:nvCxnSpPr>
      <xdr:spPr>
        <a:xfrm>
          <a:off x="13893800" y="2771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27940</xdr:rowOff>
    </xdr:to>
    <xdr:cxnSp macro="">
      <xdr:nvCxnSpPr>
        <xdr:cNvPr id="132" name="直線コネクタ 131"/>
        <xdr:cNvCxnSpPr/>
      </xdr:nvCxnSpPr>
      <xdr:spPr>
        <a:xfrm>
          <a:off x="13004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2" name="円/楕円 141"/>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3"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4" name="円/楕円 143"/>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5" name="テキスト ボックス 144"/>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xdr:rowOff>
    </xdr:from>
    <xdr:to>
      <xdr:col>21</xdr:col>
      <xdr:colOff>412750</xdr:colOff>
      <xdr:row>16</xdr:row>
      <xdr:rowOff>116840</xdr:rowOff>
    </xdr:to>
    <xdr:sp macro="" textlink="">
      <xdr:nvSpPr>
        <xdr:cNvPr id="146" name="円/楕円 145"/>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47" name="テキスト ボックス 146"/>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48" name="円/楕円 147"/>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49" name="テキスト ボックス 148"/>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0" name="円/楕円 149"/>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1" name="テキスト ボックス 15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０．６％の減少となっている。全国、県の各平均は下回っているものの、類似団体内においては依然として高い水準で推移している。主な要因としては社会福祉費の増が挙げられるが、特に障害福祉サービス費が年々増加している事が挙げられる。今後の見通しとしても社会福祉費は増加していくことが予想され、扶助費の抑制が大きな課題とな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146050</xdr:rowOff>
    </xdr:from>
    <xdr:to>
      <xdr:col>7</xdr:col>
      <xdr:colOff>15875</xdr:colOff>
      <xdr:row>60</xdr:row>
      <xdr:rowOff>88900</xdr:rowOff>
    </xdr:to>
    <xdr:cxnSp macro="">
      <xdr:nvCxnSpPr>
        <xdr:cNvPr id="184" name="直線コネクタ 183"/>
        <xdr:cNvCxnSpPr/>
      </xdr:nvCxnSpPr>
      <xdr:spPr>
        <a:xfrm flipV="1">
          <a:off x="3987800" y="1026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165100</xdr:rowOff>
    </xdr:from>
    <xdr:to>
      <xdr:col>5</xdr:col>
      <xdr:colOff>549275</xdr:colOff>
      <xdr:row>60</xdr:row>
      <xdr:rowOff>88900</xdr:rowOff>
    </xdr:to>
    <xdr:cxnSp macro="">
      <xdr:nvCxnSpPr>
        <xdr:cNvPr id="187" name="直線コネクタ 186"/>
        <xdr:cNvCxnSpPr/>
      </xdr:nvCxnSpPr>
      <xdr:spPr>
        <a:xfrm>
          <a:off x="3098800" y="10280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59</xdr:row>
      <xdr:rowOff>165100</xdr:rowOff>
    </xdr:to>
    <xdr:cxnSp macro="">
      <xdr:nvCxnSpPr>
        <xdr:cNvPr id="190" name="直線コネクタ 189"/>
        <xdr:cNvCxnSpPr/>
      </xdr:nvCxnSpPr>
      <xdr:spPr>
        <a:xfrm>
          <a:off x="2209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50800</xdr:rowOff>
    </xdr:from>
    <xdr:to>
      <xdr:col>3</xdr:col>
      <xdr:colOff>142875</xdr:colOff>
      <xdr:row>59</xdr:row>
      <xdr:rowOff>88900</xdr:rowOff>
    </xdr:to>
    <xdr:cxnSp macro="">
      <xdr:nvCxnSpPr>
        <xdr:cNvPr id="193" name="直線コネクタ 192"/>
        <xdr:cNvCxnSpPr/>
      </xdr:nvCxnSpPr>
      <xdr:spPr>
        <a:xfrm>
          <a:off x="1320800" y="1016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3" name="円/楕円 202"/>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04"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38100</xdr:rowOff>
    </xdr:from>
    <xdr:to>
      <xdr:col>5</xdr:col>
      <xdr:colOff>600075</xdr:colOff>
      <xdr:row>60</xdr:row>
      <xdr:rowOff>139700</xdr:rowOff>
    </xdr:to>
    <xdr:sp macro="" textlink="">
      <xdr:nvSpPr>
        <xdr:cNvPr id="205" name="円/楕円 204"/>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124477</xdr:rowOff>
    </xdr:from>
    <xdr:ext cx="736600" cy="259045"/>
    <xdr:sp macro="" textlink="">
      <xdr:nvSpPr>
        <xdr:cNvPr id="206" name="テキスト ボックス 205"/>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114300</xdr:rowOff>
    </xdr:from>
    <xdr:to>
      <xdr:col>4</xdr:col>
      <xdr:colOff>396875</xdr:colOff>
      <xdr:row>60</xdr:row>
      <xdr:rowOff>44450</xdr:rowOff>
    </xdr:to>
    <xdr:sp macro="" textlink="">
      <xdr:nvSpPr>
        <xdr:cNvPr id="207" name="円/楕円 206"/>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29227</xdr:rowOff>
    </xdr:from>
    <xdr:ext cx="762000" cy="259045"/>
    <xdr:sp macro="" textlink="">
      <xdr:nvSpPr>
        <xdr:cNvPr id="208" name="テキスト ボックス 20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09" name="円/楕円 208"/>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0" name="テキスト ボックス 209"/>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0</xdr:rowOff>
    </xdr:from>
    <xdr:to>
      <xdr:col>1</xdr:col>
      <xdr:colOff>676275</xdr:colOff>
      <xdr:row>59</xdr:row>
      <xdr:rowOff>101600</xdr:rowOff>
    </xdr:to>
    <xdr:sp macro="" textlink="">
      <xdr:nvSpPr>
        <xdr:cNvPr id="211" name="円/楕円 210"/>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86377</xdr:rowOff>
    </xdr:from>
    <xdr:ext cx="762000" cy="259045"/>
    <xdr:sp macro="" textlink="">
      <xdr:nvSpPr>
        <xdr:cNvPr id="212" name="テキスト ボックス 211"/>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１．０％の上昇となっている。維持補修費、投資及び出資金・貸付金については横ばいとなったが、繰出金に係る経常収支比率が増加したことが主な要因である。引き続き、集中改革プラン・中期健全化計画と繰出先となる事業の経営計画とのバランスを見極めながら歳出の抑制を図る必要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31750</xdr:rowOff>
    </xdr:to>
    <xdr:cxnSp macro="">
      <xdr:nvCxnSpPr>
        <xdr:cNvPr id="245" name="直線コネクタ 244"/>
        <xdr:cNvCxnSpPr/>
      </xdr:nvCxnSpPr>
      <xdr:spPr>
        <a:xfrm>
          <a:off x="15671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127000</xdr:rowOff>
    </xdr:to>
    <xdr:cxnSp macro="">
      <xdr:nvCxnSpPr>
        <xdr:cNvPr id="248" name="直線コネクタ 247"/>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127000</xdr:rowOff>
    </xdr:to>
    <xdr:cxnSp macro="">
      <xdr:nvCxnSpPr>
        <xdr:cNvPr id="251" name="直線コネクタ 250"/>
        <xdr:cNvCxnSpPr/>
      </xdr:nvCxnSpPr>
      <xdr:spPr>
        <a:xfrm>
          <a:off x="13893800" y="967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73660</xdr:rowOff>
    </xdr:to>
    <xdr:cxnSp macro="">
      <xdr:nvCxnSpPr>
        <xdr:cNvPr id="254" name="直線コネクタ 253"/>
        <xdr:cNvCxnSpPr/>
      </xdr:nvCxnSpPr>
      <xdr:spPr>
        <a:xfrm>
          <a:off x="13004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4" name="円/楕円 263"/>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5"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6" name="円/楕円 265"/>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7" name="テキスト ボックス 266"/>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8" name="円/楕円 267"/>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9" name="テキスト ボックス 26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0" name="円/楕円 269"/>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1" name="テキスト ボックス 270"/>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2" name="円/楕円 271"/>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3" name="テキスト ボックス 272"/>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前年度と比較して０．６％の減少となっている。経常化していた補助費等を査定により見直しており、一定の効果が出ている。</a:t>
          </a:r>
        </a:p>
        <a:p>
          <a:r>
            <a:rPr kumimoji="1" lang="ja-JP" altLang="en-US" sz="1300">
              <a:latin typeface="ＭＳ Ｐゴシック"/>
            </a:rPr>
            <a:t>今後も、補助費等の全体費用を抑制しつつ、財政状況、優先事業等を見極めながら、経常化した補助費等の対象事業を見直していく必要がある。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133858</xdr:rowOff>
    </xdr:to>
    <xdr:cxnSp macro="">
      <xdr:nvCxnSpPr>
        <xdr:cNvPr id="303" name="直線コネクタ 302"/>
        <xdr:cNvCxnSpPr/>
      </xdr:nvCxnSpPr>
      <xdr:spPr>
        <a:xfrm flipV="1">
          <a:off x="15671800" y="6450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38</xdr:row>
      <xdr:rowOff>30988</xdr:rowOff>
    </xdr:to>
    <xdr:cxnSp macro="">
      <xdr:nvCxnSpPr>
        <xdr:cNvPr id="306" name="直線コネクタ 305"/>
        <xdr:cNvCxnSpPr/>
      </xdr:nvCxnSpPr>
      <xdr:spPr>
        <a:xfrm flipV="1">
          <a:off x="14782800" y="6477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30988</xdr:rowOff>
    </xdr:from>
    <xdr:to>
      <xdr:col>21</xdr:col>
      <xdr:colOff>361950</xdr:colOff>
      <xdr:row>38</xdr:row>
      <xdr:rowOff>44704</xdr:rowOff>
    </xdr:to>
    <xdr:cxnSp macro="">
      <xdr:nvCxnSpPr>
        <xdr:cNvPr id="309" name="直線コネクタ 308"/>
        <xdr:cNvCxnSpPr/>
      </xdr:nvCxnSpPr>
      <xdr:spPr>
        <a:xfrm flipV="1">
          <a:off x="13893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21844</xdr:rowOff>
    </xdr:from>
    <xdr:to>
      <xdr:col>20</xdr:col>
      <xdr:colOff>158750</xdr:colOff>
      <xdr:row>38</xdr:row>
      <xdr:rowOff>44704</xdr:rowOff>
    </xdr:to>
    <xdr:cxnSp macro="">
      <xdr:nvCxnSpPr>
        <xdr:cNvPr id="312" name="直線コネクタ 311"/>
        <xdr:cNvCxnSpPr/>
      </xdr:nvCxnSpPr>
      <xdr:spPr>
        <a:xfrm>
          <a:off x="13004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2" name="円/楕円 321"/>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3"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4" name="円/楕円 323"/>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5" name="テキスト ボックス 324"/>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151638</xdr:rowOff>
    </xdr:from>
    <xdr:to>
      <xdr:col>21</xdr:col>
      <xdr:colOff>412750</xdr:colOff>
      <xdr:row>38</xdr:row>
      <xdr:rowOff>81788</xdr:rowOff>
    </xdr:to>
    <xdr:sp macro="" textlink="">
      <xdr:nvSpPr>
        <xdr:cNvPr id="326" name="円/楕円 325"/>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66565</xdr:rowOff>
    </xdr:from>
    <xdr:ext cx="762000" cy="259045"/>
    <xdr:sp macro="" textlink="">
      <xdr:nvSpPr>
        <xdr:cNvPr id="327" name="テキスト ボックス 326"/>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165354</xdr:rowOff>
    </xdr:from>
    <xdr:to>
      <xdr:col>20</xdr:col>
      <xdr:colOff>209550</xdr:colOff>
      <xdr:row>38</xdr:row>
      <xdr:rowOff>95504</xdr:rowOff>
    </xdr:to>
    <xdr:sp macro="" textlink="">
      <xdr:nvSpPr>
        <xdr:cNvPr id="328" name="円/楕円 327"/>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29" name="テキスト ボックス 328"/>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142494</xdr:rowOff>
    </xdr:from>
    <xdr:to>
      <xdr:col>19</xdr:col>
      <xdr:colOff>6350</xdr:colOff>
      <xdr:row>38</xdr:row>
      <xdr:rowOff>72644</xdr:rowOff>
    </xdr:to>
    <xdr:sp macro="" textlink="">
      <xdr:nvSpPr>
        <xdr:cNvPr id="330" name="円/楕円 329"/>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57421</xdr:rowOff>
    </xdr:from>
    <xdr:ext cx="762000" cy="259045"/>
    <xdr:sp macro="" textlink="">
      <xdr:nvSpPr>
        <xdr:cNvPr id="331" name="テキスト ボックス 330"/>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前年度と比較すると０．４％の改善となっている。要因としては、大型事業等の償還が終了し、支出が抑えられたことが挙げられる。</a:t>
          </a:r>
        </a:p>
        <a:p>
          <a:r>
            <a:rPr kumimoji="1" lang="ja-JP" altLang="en-US" sz="1200">
              <a:latin typeface="ＭＳ Ｐゴシック"/>
            </a:rPr>
            <a:t>ただし、これまで進めてきた公営住宅建設事業や、優先事業として実施した教育施設の耐震化事業が今後の公債費に影響してくることが見込まれており、引き続き各種事業の見直しや、新規事業についての優先順位を見極めながら財政の健全化を遂行し、更なる公債費の抑制に努め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21844</xdr:rowOff>
    </xdr:to>
    <xdr:cxnSp macro="">
      <xdr:nvCxnSpPr>
        <xdr:cNvPr id="361" name="直線コネクタ 360"/>
        <xdr:cNvCxnSpPr/>
      </xdr:nvCxnSpPr>
      <xdr:spPr>
        <a:xfrm flipV="1">
          <a:off x="3987800" y="13376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21844</xdr:rowOff>
    </xdr:from>
    <xdr:to>
      <xdr:col>5</xdr:col>
      <xdr:colOff>549275</xdr:colOff>
      <xdr:row>78</xdr:row>
      <xdr:rowOff>44704</xdr:rowOff>
    </xdr:to>
    <xdr:cxnSp macro="">
      <xdr:nvCxnSpPr>
        <xdr:cNvPr id="364" name="直線コネクタ 363"/>
        <xdr:cNvCxnSpPr/>
      </xdr:nvCxnSpPr>
      <xdr:spPr>
        <a:xfrm flipV="1">
          <a:off x="3098800" y="13394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72137</xdr:rowOff>
    </xdr:to>
    <xdr:cxnSp macro="">
      <xdr:nvCxnSpPr>
        <xdr:cNvPr id="367" name="直線コネクタ 366"/>
        <xdr:cNvCxnSpPr/>
      </xdr:nvCxnSpPr>
      <xdr:spPr>
        <a:xfrm flipV="1">
          <a:off x="2209800" y="134178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99568</xdr:rowOff>
    </xdr:to>
    <xdr:cxnSp macro="">
      <xdr:nvCxnSpPr>
        <xdr:cNvPr id="370" name="直線コネクタ 369"/>
        <xdr:cNvCxnSpPr/>
      </xdr:nvCxnSpPr>
      <xdr:spPr>
        <a:xfrm flipV="1">
          <a:off x="1320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0" name="円/楕円 379"/>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1"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82" name="円/楕円 381"/>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83" name="テキスト ボックス 38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4" name="円/楕円 383"/>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85" name="テキスト ボックス 384"/>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6" name="円/楕円 385"/>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7" name="テキスト ボックス 386"/>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88" name="円/楕円 387"/>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89" name="テキスト ボックス 388"/>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繰出金に係る経常収支比率が上昇したことにより、前年度と比較して１．０％の増加となった。人件費等の更なる抑制は容易ではない状態であり、今後は増加傾向にある繰出金、物件費、扶助費等に係る経常収支比率をいかに抑制していけるかが課題とな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35561</xdr:rowOff>
    </xdr:to>
    <xdr:cxnSp macro="">
      <xdr:nvCxnSpPr>
        <xdr:cNvPr id="422" name="直線コネクタ 421"/>
        <xdr:cNvCxnSpPr/>
      </xdr:nvCxnSpPr>
      <xdr:spPr>
        <a:xfrm>
          <a:off x="15671800" y="13370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77</xdr:row>
      <xdr:rowOff>168911</xdr:rowOff>
    </xdr:to>
    <xdr:cxnSp macro="">
      <xdr:nvCxnSpPr>
        <xdr:cNvPr id="425" name="直線コネクタ 424"/>
        <xdr:cNvCxnSpPr/>
      </xdr:nvCxnSpPr>
      <xdr:spPr>
        <a:xfrm>
          <a:off x="14782800" y="13347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96520</xdr:rowOff>
    </xdr:from>
    <xdr:to>
      <xdr:col>21</xdr:col>
      <xdr:colOff>361950</xdr:colOff>
      <xdr:row>77</xdr:row>
      <xdr:rowOff>146050</xdr:rowOff>
    </xdr:to>
    <xdr:cxnSp macro="">
      <xdr:nvCxnSpPr>
        <xdr:cNvPr id="428" name="直線コネクタ 427"/>
        <xdr:cNvCxnSpPr/>
      </xdr:nvCxnSpPr>
      <xdr:spPr>
        <a:xfrm>
          <a:off x="13893800" y="13298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96520</xdr:rowOff>
    </xdr:to>
    <xdr:cxnSp macro="">
      <xdr:nvCxnSpPr>
        <xdr:cNvPr id="431" name="直線コネクタ 430"/>
        <xdr:cNvCxnSpPr/>
      </xdr:nvCxnSpPr>
      <xdr:spPr>
        <a:xfrm>
          <a:off x="13004800" y="13237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1" name="円/楕円 44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42"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43" name="円/楕円 442"/>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44" name="テキスト ボックス 443"/>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45" name="円/楕円 44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46" name="テキスト ボックス 44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47" name="円/楕円 446"/>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48" name="テキスト ボックス 44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9" name="円/楕円 448"/>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50" name="テキスト ボックス 449"/>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和歌山県上富田町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114930</xdr:rowOff>
    </xdr:from>
    <xdr:to>
      <xdr:col>4</xdr:col>
      <xdr:colOff>1117600</xdr:colOff>
      <xdr:row>19</xdr:row>
      <xdr:rowOff>138140</xdr:rowOff>
    </xdr:to>
    <xdr:cxnSp macro="">
      <xdr:nvCxnSpPr>
        <xdr:cNvPr id="50" name="直線コネクタ 49"/>
        <xdr:cNvCxnSpPr/>
      </xdr:nvCxnSpPr>
      <xdr:spPr bwMode="auto">
        <a:xfrm flipV="1">
          <a:off x="5003800" y="3420105"/>
          <a:ext cx="647700" cy="23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138140</xdr:rowOff>
    </xdr:from>
    <xdr:to>
      <xdr:col>4</xdr:col>
      <xdr:colOff>469900</xdr:colOff>
      <xdr:row>19</xdr:row>
      <xdr:rowOff>141920</xdr:rowOff>
    </xdr:to>
    <xdr:cxnSp macro="">
      <xdr:nvCxnSpPr>
        <xdr:cNvPr id="53" name="直線コネクタ 52"/>
        <xdr:cNvCxnSpPr/>
      </xdr:nvCxnSpPr>
      <xdr:spPr bwMode="auto">
        <a:xfrm flipV="1">
          <a:off x="4305300" y="3443315"/>
          <a:ext cx="698500" cy="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141470</xdr:rowOff>
    </xdr:from>
    <xdr:to>
      <xdr:col>3</xdr:col>
      <xdr:colOff>904875</xdr:colOff>
      <xdr:row>19</xdr:row>
      <xdr:rowOff>141920</xdr:rowOff>
    </xdr:to>
    <xdr:cxnSp macro="">
      <xdr:nvCxnSpPr>
        <xdr:cNvPr id="56" name="直線コネクタ 55"/>
        <xdr:cNvCxnSpPr/>
      </xdr:nvCxnSpPr>
      <xdr:spPr bwMode="auto">
        <a:xfrm>
          <a:off x="3606800" y="3446645"/>
          <a:ext cx="698500" cy="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141470</xdr:rowOff>
    </xdr:from>
    <xdr:to>
      <xdr:col>3</xdr:col>
      <xdr:colOff>206375</xdr:colOff>
      <xdr:row>19</xdr:row>
      <xdr:rowOff>141668</xdr:rowOff>
    </xdr:to>
    <xdr:cxnSp macro="">
      <xdr:nvCxnSpPr>
        <xdr:cNvPr id="59" name="直線コネクタ 58"/>
        <xdr:cNvCxnSpPr/>
      </xdr:nvCxnSpPr>
      <xdr:spPr bwMode="auto">
        <a:xfrm flipV="1">
          <a:off x="2908300" y="3446645"/>
          <a:ext cx="698500" cy="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64130</xdr:rowOff>
    </xdr:from>
    <xdr:to>
      <xdr:col>5</xdr:col>
      <xdr:colOff>34925</xdr:colOff>
      <xdr:row>19</xdr:row>
      <xdr:rowOff>165730</xdr:rowOff>
    </xdr:to>
    <xdr:sp macro="" textlink="">
      <xdr:nvSpPr>
        <xdr:cNvPr id="69" name="円/楕円 68"/>
        <xdr:cNvSpPr/>
      </xdr:nvSpPr>
      <xdr:spPr bwMode="auto">
        <a:xfrm>
          <a:off x="5600700" y="336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144157</xdr:rowOff>
    </xdr:from>
    <xdr:ext cx="762000" cy="259045"/>
    <xdr:sp macro="" textlink="">
      <xdr:nvSpPr>
        <xdr:cNvPr id="70" name="人口1人当たり決算額の推移該当値テキスト130"/>
        <xdr:cNvSpPr txBox="1"/>
      </xdr:nvSpPr>
      <xdr:spPr>
        <a:xfrm>
          <a:off x="5740400" y="32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67,834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87340</xdr:rowOff>
    </xdr:from>
    <xdr:to>
      <xdr:col>4</xdr:col>
      <xdr:colOff>520700</xdr:colOff>
      <xdr:row>20</xdr:row>
      <xdr:rowOff>17490</xdr:rowOff>
    </xdr:to>
    <xdr:sp macro="" textlink="">
      <xdr:nvSpPr>
        <xdr:cNvPr id="71" name="円/楕円 70"/>
        <xdr:cNvSpPr/>
      </xdr:nvSpPr>
      <xdr:spPr bwMode="auto">
        <a:xfrm>
          <a:off x="4953000" y="3392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2267</xdr:rowOff>
    </xdr:from>
    <xdr:ext cx="736600" cy="259045"/>
    <xdr:sp macro="" textlink="">
      <xdr:nvSpPr>
        <xdr:cNvPr id="72" name="テキスト ボックス 71"/>
        <xdr:cNvSpPr txBox="1"/>
      </xdr:nvSpPr>
      <xdr:spPr>
        <a:xfrm>
          <a:off x="4622800" y="3478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64,788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91120</xdr:rowOff>
    </xdr:from>
    <xdr:to>
      <xdr:col>3</xdr:col>
      <xdr:colOff>955675</xdr:colOff>
      <xdr:row>20</xdr:row>
      <xdr:rowOff>21270</xdr:rowOff>
    </xdr:to>
    <xdr:sp macro="" textlink="">
      <xdr:nvSpPr>
        <xdr:cNvPr id="73" name="円/楕円 72"/>
        <xdr:cNvSpPr/>
      </xdr:nvSpPr>
      <xdr:spPr bwMode="auto">
        <a:xfrm>
          <a:off x="4254500" y="339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6047</xdr:rowOff>
    </xdr:from>
    <xdr:ext cx="762000" cy="259045"/>
    <xdr:sp macro="" textlink="">
      <xdr:nvSpPr>
        <xdr:cNvPr id="74" name="テキスト ボックス 73"/>
        <xdr:cNvSpPr txBox="1"/>
      </xdr:nvSpPr>
      <xdr:spPr>
        <a:xfrm>
          <a:off x="3924300" y="34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64,292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90670</xdr:rowOff>
    </xdr:from>
    <xdr:to>
      <xdr:col>3</xdr:col>
      <xdr:colOff>257175</xdr:colOff>
      <xdr:row>20</xdr:row>
      <xdr:rowOff>20820</xdr:rowOff>
    </xdr:to>
    <xdr:sp macro="" textlink="">
      <xdr:nvSpPr>
        <xdr:cNvPr id="75" name="円/楕円 74"/>
        <xdr:cNvSpPr/>
      </xdr:nvSpPr>
      <xdr:spPr bwMode="auto">
        <a:xfrm>
          <a:off x="3556000" y="339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5597</xdr:rowOff>
    </xdr:from>
    <xdr:ext cx="762000" cy="259045"/>
    <xdr:sp macro="" textlink="">
      <xdr:nvSpPr>
        <xdr:cNvPr id="76" name="テキスト ボックス 75"/>
        <xdr:cNvSpPr txBox="1"/>
      </xdr:nvSpPr>
      <xdr:spPr>
        <a:xfrm>
          <a:off x="3225800" y="348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64,351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90868</xdr:rowOff>
    </xdr:from>
    <xdr:to>
      <xdr:col>2</xdr:col>
      <xdr:colOff>692150</xdr:colOff>
      <xdr:row>20</xdr:row>
      <xdr:rowOff>21018</xdr:rowOff>
    </xdr:to>
    <xdr:sp macro="" textlink="">
      <xdr:nvSpPr>
        <xdr:cNvPr id="77" name="円/楕円 76"/>
        <xdr:cNvSpPr/>
      </xdr:nvSpPr>
      <xdr:spPr bwMode="auto">
        <a:xfrm>
          <a:off x="2857500" y="339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5795</xdr:rowOff>
    </xdr:from>
    <xdr:ext cx="762000" cy="259045"/>
    <xdr:sp macro="" textlink="">
      <xdr:nvSpPr>
        <xdr:cNvPr id="78" name="テキスト ボックス 77"/>
        <xdr:cNvSpPr txBox="1"/>
      </xdr:nvSpPr>
      <xdr:spPr>
        <a:xfrm>
          <a:off x="2527300" y="34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215964</xdr:rowOff>
    </xdr:from>
    <xdr:to>
      <xdr:col>4</xdr:col>
      <xdr:colOff>1117600</xdr:colOff>
      <xdr:row>35</xdr:row>
      <xdr:rowOff>241567</xdr:rowOff>
    </xdr:to>
    <xdr:cxnSp macro="">
      <xdr:nvCxnSpPr>
        <xdr:cNvPr id="111" name="直線コネクタ 110"/>
        <xdr:cNvCxnSpPr/>
      </xdr:nvCxnSpPr>
      <xdr:spPr bwMode="auto">
        <a:xfrm>
          <a:off x="5003800" y="6826314"/>
          <a:ext cx="6477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226344</xdr:rowOff>
    </xdr:from>
    <xdr:ext cx="762000" cy="259045"/>
    <xdr:sp macro="" textlink="">
      <xdr:nvSpPr>
        <xdr:cNvPr id="112" name="人口1人当たり決算額の推移平均値テキスト445"/>
        <xdr:cNvSpPr txBox="1"/>
      </xdr:nvSpPr>
      <xdr:spPr>
        <a:xfrm>
          <a:off x="5740400" y="6836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199644</xdr:rowOff>
    </xdr:from>
    <xdr:to>
      <xdr:col>4</xdr:col>
      <xdr:colOff>469900</xdr:colOff>
      <xdr:row>35</xdr:row>
      <xdr:rowOff>215964</xdr:rowOff>
    </xdr:to>
    <xdr:cxnSp macro="">
      <xdr:nvCxnSpPr>
        <xdr:cNvPr id="114" name="直線コネクタ 113"/>
        <xdr:cNvCxnSpPr/>
      </xdr:nvCxnSpPr>
      <xdr:spPr bwMode="auto">
        <a:xfrm>
          <a:off x="4305300" y="6809994"/>
          <a:ext cx="698500" cy="1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131369</xdr:rowOff>
    </xdr:from>
    <xdr:to>
      <xdr:col>3</xdr:col>
      <xdr:colOff>904875</xdr:colOff>
      <xdr:row>35</xdr:row>
      <xdr:rowOff>199644</xdr:rowOff>
    </xdr:to>
    <xdr:cxnSp macro="">
      <xdr:nvCxnSpPr>
        <xdr:cNvPr id="117" name="直線コネクタ 116"/>
        <xdr:cNvCxnSpPr/>
      </xdr:nvCxnSpPr>
      <xdr:spPr bwMode="auto">
        <a:xfrm>
          <a:off x="3606800" y="6741719"/>
          <a:ext cx="698500" cy="68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118999</xdr:rowOff>
    </xdr:from>
    <xdr:to>
      <xdr:col>3</xdr:col>
      <xdr:colOff>206375</xdr:colOff>
      <xdr:row>35</xdr:row>
      <xdr:rowOff>131369</xdr:rowOff>
    </xdr:to>
    <xdr:cxnSp macro="">
      <xdr:nvCxnSpPr>
        <xdr:cNvPr id="120" name="直線コネクタ 119"/>
        <xdr:cNvCxnSpPr/>
      </xdr:nvCxnSpPr>
      <xdr:spPr bwMode="auto">
        <a:xfrm>
          <a:off x="2908300" y="6729349"/>
          <a:ext cx="698500" cy="1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190767</xdr:rowOff>
    </xdr:from>
    <xdr:to>
      <xdr:col>5</xdr:col>
      <xdr:colOff>34925</xdr:colOff>
      <xdr:row>35</xdr:row>
      <xdr:rowOff>292367</xdr:rowOff>
    </xdr:to>
    <xdr:sp macro="" textlink="">
      <xdr:nvSpPr>
        <xdr:cNvPr id="130" name="円/楕円 129"/>
        <xdr:cNvSpPr/>
      </xdr:nvSpPr>
      <xdr:spPr bwMode="auto">
        <a:xfrm>
          <a:off x="5600700" y="680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35844</xdr:rowOff>
    </xdr:from>
    <xdr:ext cx="762000" cy="259045"/>
    <xdr:sp macro="" textlink="">
      <xdr:nvSpPr>
        <xdr:cNvPr id="131" name="人口1人当たり決算額の推移該当値テキスト445"/>
        <xdr:cNvSpPr txBox="1"/>
      </xdr:nvSpPr>
      <xdr:spPr>
        <a:xfrm>
          <a:off x="5740400" y="66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165164</xdr:rowOff>
    </xdr:from>
    <xdr:to>
      <xdr:col>4</xdr:col>
      <xdr:colOff>520700</xdr:colOff>
      <xdr:row>35</xdr:row>
      <xdr:rowOff>266764</xdr:rowOff>
    </xdr:to>
    <xdr:sp macro="" textlink="">
      <xdr:nvSpPr>
        <xdr:cNvPr id="132" name="円/楕円 131"/>
        <xdr:cNvSpPr/>
      </xdr:nvSpPr>
      <xdr:spPr bwMode="auto">
        <a:xfrm>
          <a:off x="4953000" y="6775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276941</xdr:rowOff>
    </xdr:from>
    <xdr:ext cx="736600" cy="259045"/>
    <xdr:sp macro="" textlink="">
      <xdr:nvSpPr>
        <xdr:cNvPr id="133" name="テキスト ボックス 132"/>
        <xdr:cNvSpPr txBox="1"/>
      </xdr:nvSpPr>
      <xdr:spPr>
        <a:xfrm>
          <a:off x="4622800" y="654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148844</xdr:rowOff>
    </xdr:from>
    <xdr:to>
      <xdr:col>3</xdr:col>
      <xdr:colOff>955675</xdr:colOff>
      <xdr:row>35</xdr:row>
      <xdr:rowOff>250444</xdr:rowOff>
    </xdr:to>
    <xdr:sp macro="" textlink="">
      <xdr:nvSpPr>
        <xdr:cNvPr id="134" name="円/楕円 133"/>
        <xdr:cNvSpPr/>
      </xdr:nvSpPr>
      <xdr:spPr bwMode="auto">
        <a:xfrm>
          <a:off x="4254500" y="675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260621</xdr:rowOff>
    </xdr:from>
    <xdr:ext cx="762000" cy="259045"/>
    <xdr:sp macro="" textlink="">
      <xdr:nvSpPr>
        <xdr:cNvPr id="135" name="テキスト ボックス 134"/>
        <xdr:cNvSpPr txBox="1"/>
      </xdr:nvSpPr>
      <xdr:spPr>
        <a:xfrm>
          <a:off x="3924300" y="652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80569</xdr:rowOff>
    </xdr:from>
    <xdr:to>
      <xdr:col>3</xdr:col>
      <xdr:colOff>257175</xdr:colOff>
      <xdr:row>35</xdr:row>
      <xdr:rowOff>182169</xdr:rowOff>
    </xdr:to>
    <xdr:sp macro="" textlink="">
      <xdr:nvSpPr>
        <xdr:cNvPr id="136" name="円/楕円 135"/>
        <xdr:cNvSpPr/>
      </xdr:nvSpPr>
      <xdr:spPr bwMode="auto">
        <a:xfrm>
          <a:off x="3556000" y="669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192346</xdr:rowOff>
    </xdr:from>
    <xdr:ext cx="762000" cy="259045"/>
    <xdr:sp macro="" textlink="">
      <xdr:nvSpPr>
        <xdr:cNvPr id="137" name="テキスト ボックス 136"/>
        <xdr:cNvSpPr txBox="1"/>
      </xdr:nvSpPr>
      <xdr:spPr>
        <a:xfrm>
          <a:off x="3225800" y="645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68199</xdr:rowOff>
    </xdr:from>
    <xdr:to>
      <xdr:col>2</xdr:col>
      <xdr:colOff>692150</xdr:colOff>
      <xdr:row>35</xdr:row>
      <xdr:rowOff>169799</xdr:rowOff>
    </xdr:to>
    <xdr:sp macro="" textlink="">
      <xdr:nvSpPr>
        <xdr:cNvPr id="138" name="円/楕円 137"/>
        <xdr:cNvSpPr/>
      </xdr:nvSpPr>
      <xdr:spPr bwMode="auto">
        <a:xfrm>
          <a:off x="2857500" y="667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179976</xdr:rowOff>
    </xdr:from>
    <xdr:ext cx="762000" cy="259045"/>
    <xdr:sp macro="" textlink="">
      <xdr:nvSpPr>
        <xdr:cNvPr id="139" name="テキスト ボックス 138"/>
        <xdr:cNvSpPr txBox="1"/>
      </xdr:nvSpPr>
      <xdr:spPr>
        <a:xfrm>
          <a:off x="2527300" y="644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平成２２年度において、特別会計老人保健事業・砂利採取砕石事業・共同汚水処理施設事業の特別会計３会計が廃止となり、各会計の剰余金を一般会計に繰り出し、財政調整基金に積み立てたことで基金残高の標準財政規模比が大きく増加した。平成２４年度・平成２５年度は同基金を取り崩して運用したため、基金残高は減少していたが、平成２６年度で近畿自動車道紀勢線の建設に係る大内谷残土処分料の収入を積み立てたことで基金残高は増加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平成２６年度の実質単年度収支においては５．００％となり、実質収支においては２．８８％減少している。今後も各事業において一定の歳出が見込まれる中、歳出の抑制と歳入の確保に努めることで実質収支額や基金取り崩し額の改善に取り組む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においては、前年度と比較して赤字額はほぼ横ばい、黒字額は１．２０％減少している。主な要因としては、水道事業において、関連施設の耐震化や水道管等の老朽化対策のために黒字額が減少したことが主な要因である。</a:t>
          </a:r>
        </a:p>
        <a:p>
          <a:r>
            <a:rPr kumimoji="1" lang="ja-JP" altLang="en-US" sz="1400">
              <a:latin typeface="ＭＳ ゴシック" pitchFamily="49" charset="-128"/>
              <a:ea typeface="ＭＳ ゴシック" pitchFamily="49" charset="-128"/>
            </a:rPr>
            <a:t>今後は、各種事業の見直しや効率化を行い、新規事業についての優先順位を見極めることで、各事業においての健全化を図りつつ、宅地造成事業における売却可能資産の販売促進や、公共下水道事業におけるつなぎ込み率の向上など、全ての事業においてより一層の改善に向けた取り組み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等においては、組合等が起こした地方債の元利償還金に対する負担金等が増加していたこともあり、平成２１年度に最も高くなったが、平成２２年度でようやく減少に転じ、平成２６年度においても減少が続いている。これは、一部事務組合における設備機器の５年償却が平成２１年度に終了したことや、組合等が起こした地方債の元利償還金に対する負担金等が減となったことが主な要因である。</a:t>
          </a:r>
        </a:p>
        <a:p>
          <a:r>
            <a:rPr kumimoji="1" lang="ja-JP" altLang="en-US" sz="1300">
              <a:latin typeface="ＭＳ ゴシック" pitchFamily="49" charset="-128"/>
              <a:ea typeface="ＭＳ ゴシック" pitchFamily="49" charset="-128"/>
            </a:rPr>
            <a:t>公債費負担適正化計画に沿って財政の健全化を図った結果、平成２４年度において実質公債費比率が地方債許可団体の基準となる１８％を下回っているが、今後も継続して減少させられるかが課題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９年度以降、将来負担額は減少傾向にある。主な要因としては、組合等負担等見込額について、設備機器の５年償却が平成２１年度で終了したことが挙げられる。また、公債費負担適正化計画等に沿っての継続した財政の健全化により、実質公債費比率を考慮しながら起債の借入を行ったことも要因の一つである。</a:t>
          </a:r>
        </a:p>
        <a:p>
          <a:r>
            <a:rPr kumimoji="1" lang="ja-JP" altLang="en-US" sz="1400">
              <a:latin typeface="ＭＳ ゴシック" pitchFamily="49" charset="-128"/>
              <a:ea typeface="ＭＳ ゴシック" pitchFamily="49" charset="-128"/>
            </a:rPr>
            <a:t>しかし今後は町有施設の耐震化や防災・減災を図るためにハード・ソフトの両面で事業を実施していく必要があり、今後も引き続き各種事業の見直しや効率化、新規事業についての優先順位を見極めながら財政の健全化を図り、また、財源の確保にも努めることで、将来負担比率の分子を継続して抑制していけるかが課題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6549827</v>
      </c>
      <c r="BO4" s="349"/>
      <c r="BP4" s="349"/>
      <c r="BQ4" s="349"/>
      <c r="BR4" s="349"/>
      <c r="BS4" s="349"/>
      <c r="BT4" s="349"/>
      <c r="BU4" s="350"/>
      <c r="BV4" s="348">
        <v>6272526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1.6</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6205607</v>
      </c>
      <c r="BO5" s="386"/>
      <c r="BP5" s="386"/>
      <c r="BQ5" s="386"/>
      <c r="BR5" s="386"/>
      <c r="BS5" s="386"/>
      <c r="BT5" s="386"/>
      <c r="BU5" s="387"/>
      <c r="BV5" s="385">
        <v>5946289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90.9</v>
      </c>
      <c r="CU5" s="383"/>
      <c r="CV5" s="383"/>
      <c r="CW5" s="383"/>
      <c r="CX5" s="383"/>
      <c r="CY5" s="383"/>
      <c r="CZ5" s="383"/>
      <c r="DA5" s="384"/>
      <c r="DB5" s="382">
        <v>90.3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344220</v>
      </c>
      <c r="BO6" s="386"/>
      <c r="BP6" s="386"/>
      <c r="BQ6" s="386"/>
      <c r="BR6" s="386"/>
      <c r="BS6" s="386"/>
      <c r="BT6" s="386"/>
      <c r="BU6" s="387"/>
      <c r="BV6" s="385">
        <v>326237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97.5</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287535</v>
      </c>
      <c r="BO7" s="386"/>
      <c r="BP7" s="386"/>
      <c r="BQ7" s="386"/>
      <c r="BR7" s="386"/>
      <c r="BS7" s="386"/>
      <c r="BT7" s="386"/>
      <c r="BU7" s="387"/>
      <c r="BV7" s="385">
        <v>165040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3622395</v>
      </c>
      <c r="CU7" s="386"/>
      <c r="CV7" s="386"/>
      <c r="CW7" s="386"/>
      <c r="CX7" s="386"/>
      <c r="CY7" s="386"/>
      <c r="CZ7" s="386"/>
      <c r="DA7" s="387"/>
      <c r="DB7" s="385">
        <v>3634262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56685</v>
      </c>
      <c r="BO8" s="386"/>
      <c r="BP8" s="386"/>
      <c r="BQ8" s="386"/>
      <c r="BR8" s="386"/>
      <c r="BS8" s="386"/>
      <c r="BT8" s="386"/>
      <c r="BU8" s="387"/>
      <c r="BV8" s="385">
        <v>161197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0.47</v>
      </c>
      <c r="CU8" s="426"/>
      <c r="CV8" s="426"/>
      <c r="CW8" s="426"/>
      <c r="CX8" s="426"/>
      <c r="CY8" s="426"/>
      <c r="CZ8" s="426"/>
      <c r="DA8" s="427"/>
      <c r="DB8" s="425">
        <v>0.46</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14807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-104512</v>
      </c>
      <c r="BO9" s="386"/>
      <c r="BP9" s="386"/>
      <c r="BQ9" s="386"/>
      <c r="BR9" s="386"/>
      <c r="BS9" s="386"/>
      <c r="BT9" s="386"/>
      <c r="BU9" s="387"/>
      <c r="BV9" s="385">
        <v>104210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14.5</v>
      </c>
      <c r="CU9" s="383"/>
      <c r="CV9" s="383"/>
      <c r="CW9" s="383"/>
      <c r="CX9" s="383"/>
      <c r="CY9" s="383"/>
      <c r="CZ9" s="383"/>
      <c r="DA9" s="384"/>
      <c r="DB9" s="382">
        <v>15.2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14775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285706</v>
      </c>
      <c r="BO10" s="386"/>
      <c r="BP10" s="386"/>
      <c r="BQ10" s="386"/>
      <c r="BR10" s="386"/>
      <c r="BS10" s="386"/>
      <c r="BT10" s="386"/>
      <c r="BU10" s="387"/>
      <c r="BV10" s="385">
        <v>6251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15464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54000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15411</v>
      </c>
      <c r="S13" s="467"/>
      <c r="T13" s="467"/>
      <c r="U13" s="467"/>
      <c r="V13" s="468"/>
      <c r="W13" s="401" t="s">
        <v>123</v>
      </c>
      <c r="X13" s="402"/>
      <c r="Y13" s="402"/>
      <c r="Z13" s="402"/>
      <c r="AA13" s="402"/>
      <c r="AB13" s="392"/>
      <c r="AC13" s="436">
        <v>541</v>
      </c>
      <c r="AD13" s="437"/>
      <c r="AE13" s="437"/>
      <c r="AF13" s="437"/>
      <c r="AG13" s="476"/>
      <c r="AH13" s="436">
        <v>704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181194</v>
      </c>
      <c r="BO13" s="386"/>
      <c r="BP13" s="386"/>
      <c r="BQ13" s="386"/>
      <c r="BR13" s="386"/>
      <c r="BS13" s="386"/>
      <c r="BT13" s="386"/>
      <c r="BU13" s="387"/>
      <c r="BV13" s="385">
        <v>56461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14.7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15358</v>
      </c>
      <c r="S14" s="467"/>
      <c r="T14" s="467"/>
      <c r="U14" s="467"/>
      <c r="V14" s="468"/>
      <c r="W14" s="375"/>
      <c r="X14" s="376"/>
      <c r="Y14" s="376"/>
      <c r="Z14" s="376"/>
      <c r="AA14" s="376"/>
      <c r="AB14" s="365"/>
      <c r="AC14" s="469">
        <v>8.1999999999999993</v>
      </c>
      <c r="AD14" s="470"/>
      <c r="AE14" s="470"/>
      <c r="AF14" s="470"/>
      <c r="AG14" s="471"/>
      <c r="AH14" s="469">
        <v>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110</v>
      </c>
      <c r="CU14" s="481"/>
      <c r="CV14" s="481"/>
      <c r="CW14" s="481"/>
      <c r="CX14" s="481"/>
      <c r="CY14" s="481"/>
      <c r="CZ14" s="481"/>
      <c r="DA14" s="482"/>
      <c r="DB14" s="480">
        <v>125.7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15312</v>
      </c>
      <c r="S15" s="467"/>
      <c r="T15" s="467"/>
      <c r="U15" s="467"/>
      <c r="V15" s="468"/>
      <c r="W15" s="401" t="s">
        <v>129</v>
      </c>
      <c r="X15" s="402"/>
      <c r="Y15" s="402"/>
      <c r="Z15" s="402"/>
      <c r="AA15" s="402"/>
      <c r="AB15" s="392"/>
      <c r="AC15" s="436">
        <v>1485</v>
      </c>
      <c r="AD15" s="437"/>
      <c r="AE15" s="437"/>
      <c r="AF15" s="437"/>
      <c r="AG15" s="476"/>
      <c r="AH15" s="436">
        <v>1683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1427912</v>
      </c>
      <c r="BO15" s="349"/>
      <c r="BP15" s="349"/>
      <c r="BQ15" s="349"/>
      <c r="BR15" s="349"/>
      <c r="BS15" s="349"/>
      <c r="BT15" s="349"/>
      <c r="BU15" s="350"/>
      <c r="BV15" s="348">
        <v>1386415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22.5</v>
      </c>
      <c r="AD16" s="470"/>
      <c r="AE16" s="470"/>
      <c r="AF16" s="470"/>
      <c r="AG16" s="471"/>
      <c r="AH16" s="469">
        <v>23.7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2973845</v>
      </c>
      <c r="BO16" s="386"/>
      <c r="BP16" s="386"/>
      <c r="BQ16" s="386"/>
      <c r="BR16" s="386"/>
      <c r="BS16" s="386"/>
      <c r="BT16" s="386"/>
      <c r="BU16" s="387"/>
      <c r="BV16" s="385">
        <v>2975413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4585</v>
      </c>
      <c r="AD17" s="437"/>
      <c r="AE17" s="437"/>
      <c r="AF17" s="437"/>
      <c r="AG17" s="476"/>
      <c r="AH17" s="436">
        <v>4710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1833827</v>
      </c>
      <c r="BO17" s="386"/>
      <c r="BP17" s="386"/>
      <c r="BQ17" s="386"/>
      <c r="BR17" s="386"/>
      <c r="BS17" s="386"/>
      <c r="BT17" s="386"/>
      <c r="BU17" s="387"/>
      <c r="BV17" s="385">
        <v>1789359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57.37</v>
      </c>
      <c r="M18" s="498"/>
      <c r="N18" s="498"/>
      <c r="O18" s="498"/>
      <c r="P18" s="498"/>
      <c r="Q18" s="498"/>
      <c r="R18" s="499"/>
      <c r="S18" s="499"/>
      <c r="T18" s="499"/>
      <c r="U18" s="499"/>
      <c r="V18" s="500"/>
      <c r="W18" s="403"/>
      <c r="X18" s="404"/>
      <c r="Y18" s="404"/>
      <c r="Z18" s="404"/>
      <c r="AA18" s="404"/>
      <c r="AB18" s="395"/>
      <c r="AC18" s="501">
        <v>69.400000000000006</v>
      </c>
      <c r="AD18" s="502"/>
      <c r="AE18" s="502"/>
      <c r="AF18" s="502"/>
      <c r="AG18" s="503"/>
      <c r="AH18" s="501">
        <v>66.3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3296227</v>
      </c>
      <c r="BO18" s="386"/>
      <c r="BP18" s="386"/>
      <c r="BQ18" s="386"/>
      <c r="BR18" s="386"/>
      <c r="BS18" s="386"/>
      <c r="BT18" s="386"/>
      <c r="BU18" s="387"/>
      <c r="BV18" s="385">
        <v>3259447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4316293</v>
      </c>
      <c r="BO19" s="386"/>
      <c r="BP19" s="386"/>
      <c r="BQ19" s="386"/>
      <c r="BR19" s="386"/>
      <c r="BS19" s="386"/>
      <c r="BT19" s="386"/>
      <c r="BU19" s="387"/>
      <c r="BV19" s="385">
        <v>4188168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5610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6354576</v>
      </c>
      <c r="BO23" s="386"/>
      <c r="BP23" s="386"/>
      <c r="BQ23" s="386"/>
      <c r="BR23" s="386"/>
      <c r="BS23" s="386"/>
      <c r="BT23" s="386"/>
      <c r="BU23" s="387"/>
      <c r="BV23" s="385">
        <v>6451514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6480</v>
      </c>
      <c r="R24" s="437"/>
      <c r="S24" s="437"/>
      <c r="T24" s="437"/>
      <c r="U24" s="437"/>
      <c r="V24" s="476"/>
      <c r="W24" s="531"/>
      <c r="X24" s="519"/>
      <c r="Y24" s="520"/>
      <c r="Z24" s="435" t="s">
        <v>153</v>
      </c>
      <c r="AA24" s="415"/>
      <c r="AB24" s="415"/>
      <c r="AC24" s="415"/>
      <c r="AD24" s="415"/>
      <c r="AE24" s="415"/>
      <c r="AF24" s="415"/>
      <c r="AG24" s="416"/>
      <c r="AH24" s="436">
        <v>103</v>
      </c>
      <c r="AI24" s="437"/>
      <c r="AJ24" s="437"/>
      <c r="AK24" s="437"/>
      <c r="AL24" s="476"/>
      <c r="AM24" s="436">
        <v>309721</v>
      </c>
      <c r="AN24" s="437"/>
      <c r="AO24" s="437"/>
      <c r="AP24" s="437"/>
      <c r="AQ24" s="437"/>
      <c r="AR24" s="476"/>
      <c r="AS24" s="436">
        <v>3007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4726664</v>
      </c>
      <c r="BO24" s="386"/>
      <c r="BP24" s="386"/>
      <c r="BQ24" s="386"/>
      <c r="BR24" s="386"/>
      <c r="BS24" s="386"/>
      <c r="BT24" s="386"/>
      <c r="BU24" s="387"/>
      <c r="BV24" s="385">
        <v>4577466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5310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724049</v>
      </c>
      <c r="BO25" s="349"/>
      <c r="BP25" s="349"/>
      <c r="BQ25" s="349"/>
      <c r="BR25" s="349"/>
      <c r="BS25" s="349"/>
      <c r="BT25" s="349"/>
      <c r="BU25" s="350"/>
      <c r="BV25" s="348">
        <v>145180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4860</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3000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100406</v>
      </c>
      <c r="BO27" s="555"/>
      <c r="BP27" s="555"/>
      <c r="BQ27" s="555"/>
      <c r="BR27" s="555"/>
      <c r="BS27" s="555"/>
      <c r="BT27" s="555"/>
      <c r="BU27" s="556"/>
      <c r="BV27" s="554">
        <v>100405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2600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588346</v>
      </c>
      <c r="BO28" s="349"/>
      <c r="BP28" s="349"/>
      <c r="BQ28" s="349"/>
      <c r="BR28" s="349"/>
      <c r="BS28" s="349"/>
      <c r="BT28" s="349"/>
      <c r="BU28" s="350"/>
      <c r="BV28" s="348">
        <v>302640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10</v>
      </c>
      <c r="M29" s="437"/>
      <c r="N29" s="437"/>
      <c r="O29" s="437"/>
      <c r="P29" s="476"/>
      <c r="Q29" s="436">
        <v>2400</v>
      </c>
      <c r="R29" s="437"/>
      <c r="S29" s="437"/>
      <c r="T29" s="437"/>
      <c r="U29" s="437"/>
      <c r="V29" s="476"/>
      <c r="W29" s="532"/>
      <c r="X29" s="533"/>
      <c r="Y29" s="534"/>
      <c r="Z29" s="435" t="s">
        <v>170</v>
      </c>
      <c r="AA29" s="415"/>
      <c r="AB29" s="415"/>
      <c r="AC29" s="415"/>
      <c r="AD29" s="415"/>
      <c r="AE29" s="415"/>
      <c r="AF29" s="415"/>
      <c r="AG29" s="416"/>
      <c r="AH29" s="436">
        <v>104</v>
      </c>
      <c r="AI29" s="437"/>
      <c r="AJ29" s="437"/>
      <c r="AK29" s="437"/>
      <c r="AL29" s="476"/>
      <c r="AM29" s="436">
        <v>312887</v>
      </c>
      <c r="AN29" s="437"/>
      <c r="AO29" s="437"/>
      <c r="AP29" s="437"/>
      <c r="AQ29" s="437"/>
      <c r="AR29" s="476"/>
      <c r="AS29" s="436">
        <v>3009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321567</v>
      </c>
      <c r="BO29" s="386"/>
      <c r="BP29" s="386"/>
      <c r="BQ29" s="386"/>
      <c r="BR29" s="386"/>
      <c r="BS29" s="386"/>
      <c r="BT29" s="386"/>
      <c r="BU29" s="387"/>
      <c r="BV29" s="385">
        <v>381064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375392</v>
      </c>
      <c r="BO30" s="555"/>
      <c r="BP30" s="555"/>
      <c r="BQ30" s="555"/>
      <c r="BR30" s="555"/>
      <c r="BS30" s="555"/>
      <c r="BT30" s="555"/>
      <c r="BU30" s="556"/>
      <c r="BV30" s="554">
        <v>371374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水道事業</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IF('各会計、関係団体の財政状況及び健全化判断比率'!B32="","",'各会計、関係団体の財政状況及び健全化判断比率'!B32)</f>
        <v>公共下水道事業</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宅地取得資金貸付事業</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IF('各会計、関係団体の財政状況及び健全化判断比率'!B33="","",'各会計、関係団体の財政状況及び健全化判断比率'!B33)</f>
        <v>農業集落排水事業</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紀南地方老人福祉施設組合（普通会計）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住宅新築資金貸付事業</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IF('各会計、関係団体の財政状況及び健全化判断比率'!B34="","",'各会計、関係団体の財政状況及び健全化判断比率'!B34)</f>
        <v>宅地造成事業</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紀南地方老人福祉施設組合（公営企業会計）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奨学事業</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富田川治水組合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診療所事業</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紀南地方児童福祉施設組合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田辺周辺広域市町村圏組合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上大中清掃施設組合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富田川衛生施設組合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和歌山地方税回収機構</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和歌山県後期高齢者医療広域連合（普通会計）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election activeCell="I41" sqref="I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9" t="s">
        <v>24</v>
      </c>
      <c r="C41" s="1170"/>
      <c r="D41" s="81"/>
      <c r="E41" s="1175" t="s">
        <v>25</v>
      </c>
      <c r="F41" s="1175"/>
      <c r="G41" s="1175"/>
      <c r="H41" s="1176"/>
      <c r="I41" s="82">
        <v>6101</v>
      </c>
      <c r="J41" s="83">
        <v>6129</v>
      </c>
      <c r="K41" s="83">
        <v>6242</v>
      </c>
      <c r="L41" s="83">
        <v>6452</v>
      </c>
      <c r="M41" s="84">
        <v>6355</v>
      </c>
    </row>
    <row r="42" spans="2:13" ht="27.75" customHeight="1" x14ac:dyDescent="0.15">
      <c r="B42" s="1171"/>
      <c r="C42" s="1172"/>
      <c r="D42" s="85"/>
      <c r="E42" s="1177" t="s">
        <v>26</v>
      </c>
      <c r="F42" s="1177"/>
      <c r="G42" s="1177"/>
      <c r="H42" s="1178"/>
      <c r="I42" s="86" t="s">
        <v>479</v>
      </c>
      <c r="J42" s="87" t="s">
        <v>479</v>
      </c>
      <c r="K42" s="87" t="s">
        <v>479</v>
      </c>
      <c r="L42" s="87" t="s">
        <v>479</v>
      </c>
      <c r="M42" s="88" t="s">
        <v>479</v>
      </c>
    </row>
    <row r="43" spans="2:13" ht="27.75" customHeight="1" x14ac:dyDescent="0.15">
      <c r="B43" s="1171"/>
      <c r="C43" s="1172"/>
      <c r="D43" s="85"/>
      <c r="E43" s="1177" t="s">
        <v>27</v>
      </c>
      <c r="F43" s="1177"/>
      <c r="G43" s="1177"/>
      <c r="H43" s="1178"/>
      <c r="I43" s="86">
        <v>3353</v>
      </c>
      <c r="J43" s="87">
        <v>3188</v>
      </c>
      <c r="K43" s="87">
        <v>3000</v>
      </c>
      <c r="L43" s="87">
        <v>2904</v>
      </c>
      <c r="M43" s="88">
        <v>2850</v>
      </c>
    </row>
    <row r="44" spans="2:13" ht="27.75" customHeight="1" x14ac:dyDescent="0.15">
      <c r="B44" s="1171"/>
      <c r="C44" s="1172"/>
      <c r="D44" s="85"/>
      <c r="E44" s="1177" t="s">
        <v>28</v>
      </c>
      <c r="F44" s="1177"/>
      <c r="G44" s="1177"/>
      <c r="H44" s="1178"/>
      <c r="I44" s="86">
        <v>1165</v>
      </c>
      <c r="J44" s="87">
        <v>1018</v>
      </c>
      <c r="K44" s="87">
        <v>904</v>
      </c>
      <c r="L44" s="87">
        <v>920</v>
      </c>
      <c r="M44" s="88">
        <v>778</v>
      </c>
    </row>
    <row r="45" spans="2:13" ht="27.75" customHeight="1" x14ac:dyDescent="0.15">
      <c r="B45" s="1171"/>
      <c r="C45" s="1172"/>
      <c r="D45" s="85"/>
      <c r="E45" s="1177" t="s">
        <v>29</v>
      </c>
      <c r="F45" s="1177"/>
      <c r="G45" s="1177"/>
      <c r="H45" s="1178"/>
      <c r="I45" s="86">
        <v>1225</v>
      </c>
      <c r="J45" s="87">
        <v>1190</v>
      </c>
      <c r="K45" s="87">
        <v>1127</v>
      </c>
      <c r="L45" s="87">
        <v>1030</v>
      </c>
      <c r="M45" s="88">
        <v>968</v>
      </c>
    </row>
    <row r="46" spans="2:13" ht="27.75" customHeight="1" x14ac:dyDescent="0.15">
      <c r="B46" s="1171"/>
      <c r="C46" s="1172"/>
      <c r="D46" s="85"/>
      <c r="E46" s="1177" t="s">
        <v>30</v>
      </c>
      <c r="F46" s="1177"/>
      <c r="G46" s="1177"/>
      <c r="H46" s="1178"/>
      <c r="I46" s="86" t="s">
        <v>479</v>
      </c>
      <c r="J46" s="87" t="s">
        <v>479</v>
      </c>
      <c r="K46" s="87" t="s">
        <v>479</v>
      </c>
      <c r="L46" s="87" t="s">
        <v>479</v>
      </c>
      <c r="M46" s="88" t="s">
        <v>479</v>
      </c>
    </row>
    <row r="47" spans="2:13" ht="27.75" customHeight="1" x14ac:dyDescent="0.15">
      <c r="B47" s="1171"/>
      <c r="C47" s="1172"/>
      <c r="D47" s="85"/>
      <c r="E47" s="1177" t="s">
        <v>31</v>
      </c>
      <c r="F47" s="1177"/>
      <c r="G47" s="1177"/>
      <c r="H47" s="1178"/>
      <c r="I47" s="86" t="s">
        <v>479</v>
      </c>
      <c r="J47" s="87" t="s">
        <v>479</v>
      </c>
      <c r="K47" s="87" t="s">
        <v>479</v>
      </c>
      <c r="L47" s="87" t="s">
        <v>479</v>
      </c>
      <c r="M47" s="88" t="s">
        <v>479</v>
      </c>
    </row>
    <row r="48" spans="2:13" ht="27.75" customHeight="1" x14ac:dyDescent="0.15">
      <c r="B48" s="1173"/>
      <c r="C48" s="1174"/>
      <c r="D48" s="85"/>
      <c r="E48" s="1177" t="s">
        <v>32</v>
      </c>
      <c r="F48" s="1177"/>
      <c r="G48" s="1177"/>
      <c r="H48" s="1178"/>
      <c r="I48" s="86" t="s">
        <v>479</v>
      </c>
      <c r="J48" s="87" t="s">
        <v>479</v>
      </c>
      <c r="K48" s="87" t="s">
        <v>479</v>
      </c>
      <c r="L48" s="87" t="s">
        <v>479</v>
      </c>
      <c r="M48" s="88" t="s">
        <v>479</v>
      </c>
    </row>
    <row r="49" spans="2:13" ht="27.75" customHeight="1" x14ac:dyDescent="0.15">
      <c r="B49" s="1179" t="s">
        <v>33</v>
      </c>
      <c r="C49" s="1180"/>
      <c r="D49" s="89"/>
      <c r="E49" s="1177" t="s">
        <v>34</v>
      </c>
      <c r="F49" s="1177"/>
      <c r="G49" s="1177"/>
      <c r="H49" s="1178"/>
      <c r="I49" s="86">
        <v>1402</v>
      </c>
      <c r="J49" s="87">
        <v>1366</v>
      </c>
      <c r="K49" s="87">
        <v>1332</v>
      </c>
      <c r="L49" s="87">
        <v>1252</v>
      </c>
      <c r="M49" s="88">
        <v>1525</v>
      </c>
    </row>
    <row r="50" spans="2:13" ht="27.75" customHeight="1" x14ac:dyDescent="0.15">
      <c r="B50" s="1171"/>
      <c r="C50" s="1172"/>
      <c r="D50" s="85"/>
      <c r="E50" s="1177" t="s">
        <v>35</v>
      </c>
      <c r="F50" s="1177"/>
      <c r="G50" s="1177"/>
      <c r="H50" s="1178"/>
      <c r="I50" s="86">
        <v>468</v>
      </c>
      <c r="J50" s="87">
        <v>386</v>
      </c>
      <c r="K50" s="87">
        <v>322</v>
      </c>
      <c r="L50" s="87">
        <v>341</v>
      </c>
      <c r="M50" s="88">
        <v>361</v>
      </c>
    </row>
    <row r="51" spans="2:13" ht="27.75" customHeight="1" x14ac:dyDescent="0.15">
      <c r="B51" s="1173"/>
      <c r="C51" s="1174"/>
      <c r="D51" s="85"/>
      <c r="E51" s="1177" t="s">
        <v>36</v>
      </c>
      <c r="F51" s="1177"/>
      <c r="G51" s="1177"/>
      <c r="H51" s="1178"/>
      <c r="I51" s="86">
        <v>5485</v>
      </c>
      <c r="J51" s="87">
        <v>5421</v>
      </c>
      <c r="K51" s="87">
        <v>5430</v>
      </c>
      <c r="L51" s="87">
        <v>5729</v>
      </c>
      <c r="M51" s="88">
        <v>5607</v>
      </c>
    </row>
    <row r="52" spans="2:13" ht="27.75" customHeight="1" thickBot="1" x14ac:dyDescent="0.2">
      <c r="B52" s="1181" t="s">
        <v>37</v>
      </c>
      <c r="C52" s="1182"/>
      <c r="D52" s="90"/>
      <c r="E52" s="1183" t="s">
        <v>38</v>
      </c>
      <c r="F52" s="1183"/>
      <c r="G52" s="1183"/>
      <c r="H52" s="1184"/>
      <c r="I52" s="91">
        <v>4489</v>
      </c>
      <c r="J52" s="92">
        <v>4352</v>
      </c>
      <c r="K52" s="92">
        <v>4189</v>
      </c>
      <c r="L52" s="92">
        <v>3984</v>
      </c>
      <c r="M52" s="93">
        <v>3458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67194</v>
      </c>
      <c r="E3" s="116"/>
      <c r="F3" s="117">
        <v>89245</v>
      </c>
      <c r="G3" s="118"/>
      <c r="H3" s="119"/>
    </row>
    <row r="4" spans="1:8" x14ac:dyDescent="0.15">
      <c r="A4" s="120"/>
      <c r="B4" s="121"/>
      <c r="C4" s="122"/>
      <c r="D4" s="123">
        <v>47171</v>
      </c>
      <c r="E4" s="124"/>
      <c r="F4" s="125">
        <v>42966</v>
      </c>
      <c r="G4" s="126"/>
      <c r="H4" s="127"/>
    </row>
    <row r="5" spans="1:8" x14ac:dyDescent="0.15">
      <c r="A5" s="108" t="s">
        <v>512</v>
      </c>
      <c r="B5" s="113"/>
      <c r="C5" s="114"/>
      <c r="D5" s="115">
        <v>48405</v>
      </c>
      <c r="E5" s="116"/>
      <c r="F5" s="117">
        <v>70897</v>
      </c>
      <c r="G5" s="118"/>
      <c r="H5" s="119"/>
    </row>
    <row r="6" spans="1:8" x14ac:dyDescent="0.15">
      <c r="A6" s="120"/>
      <c r="B6" s="121"/>
      <c r="C6" s="122"/>
      <c r="D6" s="123">
        <v>23899</v>
      </c>
      <c r="E6" s="124"/>
      <c r="F6" s="125">
        <v>39878</v>
      </c>
      <c r="G6" s="126"/>
      <c r="H6" s="127"/>
    </row>
    <row r="7" spans="1:8" x14ac:dyDescent="0.15">
      <c r="A7" s="108" t="s">
        <v>513</v>
      </c>
      <c r="B7" s="113"/>
      <c r="C7" s="114"/>
      <c r="D7" s="115">
        <v>46284</v>
      </c>
      <c r="E7" s="116"/>
      <c r="F7" s="117">
        <v>66496</v>
      </c>
      <c r="G7" s="118"/>
      <c r="H7" s="119"/>
    </row>
    <row r="8" spans="1:8" x14ac:dyDescent="0.15">
      <c r="A8" s="120"/>
      <c r="B8" s="121"/>
      <c r="C8" s="122"/>
      <c r="D8" s="123">
        <v>38337</v>
      </c>
      <c r="E8" s="124"/>
      <c r="F8" s="125">
        <v>36530</v>
      </c>
      <c r="G8" s="126"/>
      <c r="H8" s="127"/>
    </row>
    <row r="9" spans="1:8" x14ac:dyDescent="0.15">
      <c r="A9" s="108" t="s">
        <v>514</v>
      </c>
      <c r="B9" s="113"/>
      <c r="C9" s="114"/>
      <c r="D9" s="115">
        <v>63391</v>
      </c>
      <c r="E9" s="116"/>
      <c r="F9" s="117">
        <v>82748</v>
      </c>
      <c r="G9" s="118"/>
      <c r="H9" s="119"/>
    </row>
    <row r="10" spans="1:8" x14ac:dyDescent="0.15">
      <c r="A10" s="120"/>
      <c r="B10" s="121"/>
      <c r="C10" s="122"/>
      <c r="D10" s="123">
        <v>59513</v>
      </c>
      <c r="E10" s="124"/>
      <c r="F10" s="125">
        <v>44732</v>
      </c>
      <c r="G10" s="126"/>
      <c r="H10" s="127"/>
    </row>
    <row r="11" spans="1:8" x14ac:dyDescent="0.15">
      <c r="A11" s="108" t="s">
        <v>515</v>
      </c>
      <c r="B11" s="113"/>
      <c r="C11" s="114"/>
      <c r="D11" s="115">
        <v>53579</v>
      </c>
      <c r="E11" s="116"/>
      <c r="F11" s="117">
        <v>91837</v>
      </c>
      <c r="G11" s="118"/>
      <c r="H11" s="119"/>
    </row>
    <row r="12" spans="1:8" x14ac:dyDescent="0.15">
      <c r="A12" s="120"/>
      <c r="B12" s="121"/>
      <c r="C12" s="128"/>
      <c r="D12" s="123">
        <v>51019</v>
      </c>
      <c r="E12" s="124"/>
      <c r="F12" s="125">
        <v>54439</v>
      </c>
      <c r="G12" s="126"/>
      <c r="H12" s="127"/>
    </row>
    <row r="13" spans="1:8" x14ac:dyDescent="0.15">
      <c r="A13" s="108"/>
      <c r="B13" s="113"/>
      <c r="C13" s="129"/>
      <c r="D13" s="130">
        <v>55771</v>
      </c>
      <c r="E13" s="131"/>
      <c r="F13" s="132">
        <v>80245</v>
      </c>
      <c r="G13" s="133"/>
      <c r="H13" s="119"/>
    </row>
    <row r="14" spans="1:8" x14ac:dyDescent="0.15">
      <c r="A14" s="120"/>
      <c r="B14" s="121"/>
      <c r="C14" s="122"/>
      <c r="D14" s="123">
        <v>43988</v>
      </c>
      <c r="E14" s="124"/>
      <c r="F14" s="125">
        <v>43709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1.35</v>
      </c>
      <c r="C19" s="134">
        <f>ROUND(VALUE(SUBSTITUTE(実質収支比率等に係る経年分析!G$48,"▲","-")),2)</f>
        <v>1.34</v>
      </c>
      <c r="D19" s="134">
        <f>ROUND(VALUE(SUBSTITUTE(実質収支比率等に係る経年分析!H$48,"▲","-")),2)</f>
        <v>1.59</v>
      </c>
      <c r="E19" s="134">
        <f>ROUND(VALUE(SUBSTITUTE(実質収支比率等に係る経年分析!I$48,"▲","-")),2)</f>
        <v>4.4400000000000004</v>
      </c>
      <c r="F19" s="134">
        <f>ROUND(VALUE(SUBSTITUTE(実質収支比率等に係る経年分析!J$48,"▲","-")),2)</f>
        <v>1.56</v>
      </c>
    </row>
    <row r="20" spans="1:11" x14ac:dyDescent="0.15">
      <c r="A20" s="134" t="s">
        <v>43</v>
      </c>
      <c r="B20" s="134">
        <f>ROUND(VALUE(SUBSTITUTE(実質収支比率等に係る経年分析!F$47,"▲","-")),2)</f>
        <v>11.32</v>
      </c>
      <c r="C20" s="134">
        <f>ROUND(VALUE(SUBSTITUTE(実質収支比率等に係る経年分析!G$47,"▲","-")),2)</f>
        <v>11.36</v>
      </c>
      <c r="D20" s="134">
        <f>ROUND(VALUE(SUBSTITUTE(実質収支比率等に係る経年分析!H$47,"▲","-")),2)</f>
        <v>9.75</v>
      </c>
      <c r="E20" s="134">
        <f>ROUND(VALUE(SUBSTITUTE(実質収支比率等に係る経年分析!I$47,"▲","-")),2)</f>
        <v>8.33</v>
      </c>
      <c r="F20" s="134">
        <f>ROUND(VALUE(SUBSTITUTE(実質収支比率等に係る経年分析!J$47,"▲","-")),2)</f>
        <v>16.239999999999998</v>
      </c>
    </row>
    <row r="21" spans="1:11" x14ac:dyDescent="0.15">
      <c r="A21" s="134" t="s">
        <v>44</v>
      </c>
      <c r="B21" s="134">
        <f>IF(ISNUMBER(VALUE(SUBSTITUTE(実質収支比率等に係る経年分析!F$49,"▲","-"))),ROUND(VALUE(SUBSTITUTE(実質収支比率等に係る経年分析!F$49,"▲","-")),2),NA())</f>
        <v>5.56</v>
      </c>
      <c r="C21" s="134">
        <f>IF(ISNUMBER(VALUE(SUBSTITUTE(実質収支比率等に係る経年分析!G$49,"▲","-"))),ROUND(VALUE(SUBSTITUTE(実質収支比率等に係る経年分析!G$49,"▲","-")),2),NA())</f>
        <v>-0.02</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宅地造成事業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1.66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0.85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0.92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0.44</v>
      </c>
    </row>
    <row r="31" spans="1:11" x14ac:dyDescent="0.15">
      <c r="A31" s="135" t="str">
        <f>IF(連結実質赤字比率に係る赤字・黒字の構成分析!C$39="",NA(),連結実質赤字比率に係る赤字・黒字の構成分析!C$39)</f>
        <v>国民健康保険事業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1.87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2.23</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2.72</v>
      </c>
    </row>
    <row r="33" spans="1:16" x14ac:dyDescent="0.15">
      <c r="A33" s="135" t="str">
        <f>IF(連結実質赤字比率に係る赤字・黒字の構成分析!C$37="",NA(),連結実質赤字比率に係る赤字・黒字の構成分析!C$37)</f>
        <v>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14.04</v>
      </c>
    </row>
    <row r="34" spans="1:16" x14ac:dyDescent="0.15">
      <c r="A34" s="135" t="str">
        <f>IF(連結実質赤字比率に係る赤字・黒字の構成分析!C$36="",NA(),連結実質赤字比率に係る赤字・黒字の構成分析!C$36)</f>
        <v>介護保険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f>IF(ROUND(VALUE(SUBSTITUTE(連結実質赤字比率に係る赤字・黒字の構成分析!J$36,"▲", "-")), 2) &lt; 0, ABS(ROUND(VALUE(SUBSTITUTE(連結実質赤字比率に係る赤字・黒字の構成分析!J$36,"▲", "-")), 2)), NA())</f>
        <v>0.02</v>
      </c>
      <c r="K34" s="135" t="e">
        <f>IF(ROUND(VALUE(SUBSTITUTE(連結実質赤字比率に係る赤字・黒字の構成分析!J$36,"▲", "-")), 2) &gt;= 0, ABS(ROUND(VALUE(SUBSTITUTE(連結実質赤字比率に係る赤字・黒字の構成分析!J$36,"▲", "-")), 2)), NA())</f>
        <v>#N/A</v>
      </c>
    </row>
    <row r="35" spans="1:16" x14ac:dyDescent="0.15">
      <c r="A35" s="135" t="str">
        <f>IF(連結実質赤字比率に係る赤字・黒字の構成分析!C$35="",NA(),連結実質赤字比率に係る赤字・黒字の構成分析!C$35)</f>
        <v>宅地取得資金貸付事業</v>
      </c>
      <c r="B35" s="135">
        <f>IF(ROUND(VALUE(SUBSTITUTE(連結実質赤字比率に係る赤字・黒字の構成分析!F$35,"▲", "-")), 2) &lt; 0, ABS(ROUND(VALUE(SUBSTITUTE(連結実質赤字比率に係る赤字・黒字の構成分析!F$35,"▲", "-")), 2)), NA())</f>
        <v>0.15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0.16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0.16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0.15</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0.1</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住宅新築資金貸付事業</v>
      </c>
      <c r="B36" s="135">
        <f>IF(ROUND(VALUE(SUBSTITUTE(連結実質赤字比率に係る赤字・黒字の構成分析!F$34,"▲", "-")), 2) &lt; 0, ABS(ROUND(VALUE(SUBSTITUTE(連結実質赤字比率に係る赤字・黒字の構成分析!F$34,"▲", "-")), 2)), NA())</f>
        <v>1.2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1.1299999999999999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556</v>
      </c>
      <c r="E42" s="136"/>
      <c r="F42" s="136"/>
      <c r="G42" s="136">
        <f>'実質公債費比率（分子）の構造'!L$52</f>
        <v>516</v>
      </c>
      <c r="H42" s="136"/>
      <c r="I42" s="136"/>
      <c r="J42" s="136">
        <f>'実質公債費比率（分子）の構造'!M$52</f>
        <v>527</v>
      </c>
      <c r="K42" s="136"/>
      <c r="L42" s="136"/>
      <c r="M42" s="136">
        <f>'実質公債費比率（分子）の構造'!N$52</f>
        <v>514</v>
      </c>
      <c r="N42" s="136"/>
      <c r="O42" s="136"/>
      <c r="P42" s="136">
        <f>'実質公債費比率（分子）の構造'!O$52</f>
        <v>528</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123</v>
      </c>
      <c r="C45" s="136"/>
      <c r="D45" s="136"/>
      <c r="E45" s="136">
        <f>'実質公債費比率（分子）の構造'!L$49</f>
        <v>122</v>
      </c>
      <c r="F45" s="136"/>
      <c r="G45" s="136"/>
      <c r="H45" s="136">
        <f>'実質公債費比率（分子）の構造'!M$49</f>
        <v>100</v>
      </c>
      <c r="I45" s="136"/>
      <c r="J45" s="136"/>
      <c r="K45" s="136">
        <f>'実質公債費比率（分子）の構造'!N$49</f>
        <v>69</v>
      </c>
      <c r="L45" s="136"/>
      <c r="M45" s="136"/>
      <c r="N45" s="136">
        <f>'実質公債費比率（分子）の構造'!O$49</f>
        <v>66</v>
      </c>
      <c r="O45" s="136"/>
      <c r="P45" s="136"/>
    </row>
    <row r="46" spans="1:16" x14ac:dyDescent="0.15">
      <c r="A46" s="136" t="s">
        <v>55</v>
      </c>
      <c r="B46" s="136">
        <f>'実質公債費比率（分子）の構造'!K$48</f>
        <v>183</v>
      </c>
      <c r="C46" s="136"/>
      <c r="D46" s="136"/>
      <c r="E46" s="136">
        <f>'実質公債費比率（分子）の構造'!L$48</f>
        <v>181</v>
      </c>
      <c r="F46" s="136"/>
      <c r="G46" s="136"/>
      <c r="H46" s="136">
        <f>'実質公債費比率（分子）の構造'!M$48</f>
        <v>175</v>
      </c>
      <c r="I46" s="136"/>
      <c r="J46" s="136"/>
      <c r="K46" s="136">
        <f>'実質公債費比率（分子）の構造'!N$48</f>
        <v>180</v>
      </c>
      <c r="L46" s="136"/>
      <c r="M46" s="136"/>
      <c r="N46" s="136">
        <f>'実質公債費比率（分子）の構造'!O$48</f>
        <v>183</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783</v>
      </c>
      <c r="C49" s="136"/>
      <c r="D49" s="136"/>
      <c r="E49" s="136">
        <f>'実質公債費比率（分子）の構造'!L$45</f>
        <v>731</v>
      </c>
      <c r="F49" s="136"/>
      <c r="G49" s="136"/>
      <c r="H49" s="136">
        <f>'実質公債費比率（分子）の構造'!M$45</f>
        <v>691</v>
      </c>
      <c r="I49" s="136"/>
      <c r="J49" s="136"/>
      <c r="K49" s="136">
        <f>'実質公債費比率（分子）の構造'!N$45</f>
        <v>684</v>
      </c>
      <c r="L49" s="136"/>
      <c r="M49" s="136"/>
      <c r="N49" s="136">
        <f>'実質公債費比率（分子）の構造'!O$45</f>
        <v>674</v>
      </c>
      <c r="O49" s="136"/>
      <c r="P49" s="136"/>
    </row>
    <row r="50" spans="1:16" x14ac:dyDescent="0.15">
      <c r="A50" s="136" t="s">
        <v>58</v>
      </c>
      <c r="B50" s="136" t="e">
        <f>NA()</f>
        <v>#N/A</v>
      </c>
      <c r="C50" s="136">
        <f>IF(ISNUMBER('実質公債費比率（分子）の構造'!K$53),'実質公債費比率（分子）の構造'!K$53,NA())</f>
        <v>533</v>
      </c>
      <c r="D50" s="136" t="e">
        <f>NA()</f>
        <v>#N/A</v>
      </c>
      <c r="E50" s="136" t="e">
        <f>NA()</f>
        <v>#N/A</v>
      </c>
      <c r="F50" s="136">
        <f>IF(ISNUMBER('実質公債費比率（分子）の構造'!L$53),'実質公債費比率（分子）の構造'!L$53,NA())</f>
        <v>518</v>
      </c>
      <c r="G50" s="136" t="e">
        <f>NA()</f>
        <v>#N/A</v>
      </c>
      <c r="H50" s="136" t="e">
        <f>NA()</f>
        <v>#N/A</v>
      </c>
      <c r="I50" s="136">
        <f>IF(ISNUMBER('実質公債費比率（分子）の構造'!M$53),'実質公債費比率（分子）の構造'!M$53,NA())</f>
        <v>439</v>
      </c>
      <c r="J50" s="136" t="e">
        <f>NA()</f>
        <v>#N/A</v>
      </c>
      <c r="K50" s="136" t="e">
        <f>NA()</f>
        <v>#N/A</v>
      </c>
      <c r="L50" s="136">
        <f>IF(ISNUMBER('実質公債費比率（分子）の構造'!N$53),'実質公債費比率（分子）の構造'!N$53,NA())</f>
        <v>419</v>
      </c>
      <c r="M50" s="136" t="e">
        <f>NA()</f>
        <v>#N/A</v>
      </c>
      <c r="N50" s="136" t="e">
        <f>NA()</f>
        <v>#N/A</v>
      </c>
      <c r="O50" s="136">
        <f>IF(ISNUMBER('実質公債費比率（分子）の構造'!O$53),'実質公債費比率（分子）の構造'!O$53,NA())</f>
        <v>395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5485</v>
      </c>
      <c r="E56" s="135"/>
      <c r="F56" s="135"/>
      <c r="G56" s="135">
        <f>'将来負担比率（分子）の構造'!J$51</f>
        <v>5421</v>
      </c>
      <c r="H56" s="135"/>
      <c r="I56" s="135"/>
      <c r="J56" s="135">
        <f>'将来負担比率（分子）の構造'!K$51</f>
        <v>5430</v>
      </c>
      <c r="K56" s="135"/>
      <c r="L56" s="135"/>
      <c r="M56" s="135">
        <f>'将来負担比率（分子）の構造'!L$51</f>
        <v>5729</v>
      </c>
      <c r="N56" s="135"/>
      <c r="O56" s="135"/>
      <c r="P56" s="135">
        <f>'将来負担比率（分子）の構造'!M$51</f>
        <v>5607</v>
      </c>
    </row>
    <row r="57" spans="1:16" x14ac:dyDescent="0.15">
      <c r="A57" s="135" t="s">
        <v>35</v>
      </c>
      <c r="B57" s="135"/>
      <c r="C57" s="135"/>
      <c r="D57" s="135">
        <f>'将来負担比率（分子）の構造'!I$50</f>
        <v>468</v>
      </c>
      <c r="E57" s="135"/>
      <c r="F57" s="135"/>
      <c r="G57" s="135">
        <f>'将来負担比率（分子）の構造'!J$50</f>
        <v>386</v>
      </c>
      <c r="H57" s="135"/>
      <c r="I57" s="135"/>
      <c r="J57" s="135">
        <f>'将来負担比率（分子）の構造'!K$50</f>
        <v>322</v>
      </c>
      <c r="K57" s="135"/>
      <c r="L57" s="135"/>
      <c r="M57" s="135">
        <f>'将来負担比率（分子）の構造'!L$50</f>
        <v>341</v>
      </c>
      <c r="N57" s="135"/>
      <c r="O57" s="135"/>
      <c r="P57" s="135">
        <f>'将来負担比率（分子）の構造'!M$50</f>
        <v>361</v>
      </c>
    </row>
    <row r="58" spans="1:16" x14ac:dyDescent="0.15">
      <c r="A58" s="135" t="s">
        <v>34</v>
      </c>
      <c r="B58" s="135"/>
      <c r="C58" s="135"/>
      <c r="D58" s="135">
        <f>'将来負担比率（分子）の構造'!I$49</f>
        <v>1402</v>
      </c>
      <c r="E58" s="135"/>
      <c r="F58" s="135"/>
      <c r="G58" s="135">
        <f>'将来負担比率（分子）の構造'!J$49</f>
        <v>1366</v>
      </c>
      <c r="H58" s="135"/>
      <c r="I58" s="135"/>
      <c r="J58" s="135">
        <f>'将来負担比率（分子）の構造'!K$49</f>
        <v>1332</v>
      </c>
      <c r="K58" s="135"/>
      <c r="L58" s="135"/>
      <c r="M58" s="135">
        <f>'将来負担比率（分子）の構造'!L$49</f>
        <v>1252</v>
      </c>
      <c r="N58" s="135"/>
      <c r="O58" s="135"/>
      <c r="P58" s="135">
        <f>'将来負担比率（分子）の構造'!M$49</f>
        <v>1525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1225</v>
      </c>
      <c r="C62" s="135"/>
      <c r="D62" s="135"/>
      <c r="E62" s="135">
        <f>'将来負担比率（分子）の構造'!J$45</f>
        <v>1190</v>
      </c>
      <c r="F62" s="135"/>
      <c r="G62" s="135"/>
      <c r="H62" s="135">
        <f>'将来負担比率（分子）の構造'!K$45</f>
        <v>1127</v>
      </c>
      <c r="I62" s="135"/>
      <c r="J62" s="135"/>
      <c r="K62" s="135">
        <f>'将来負担比率（分子）の構造'!L$45</f>
        <v>1030</v>
      </c>
      <c r="L62" s="135"/>
      <c r="M62" s="135"/>
      <c r="N62" s="135">
        <f>'将来負担比率（分子）の構造'!M$45</f>
        <v>968</v>
      </c>
      <c r="O62" s="135"/>
      <c r="P62" s="135"/>
    </row>
    <row r="63" spans="1:16" x14ac:dyDescent="0.15">
      <c r="A63" s="135" t="s">
        <v>28</v>
      </c>
      <c r="B63" s="135">
        <f>'将来負担比率（分子）の構造'!I$44</f>
        <v>1165</v>
      </c>
      <c r="C63" s="135"/>
      <c r="D63" s="135"/>
      <c r="E63" s="135">
        <f>'将来負担比率（分子）の構造'!J$44</f>
        <v>1018</v>
      </c>
      <c r="F63" s="135"/>
      <c r="G63" s="135"/>
      <c r="H63" s="135">
        <f>'将来負担比率（分子）の構造'!K$44</f>
        <v>904</v>
      </c>
      <c r="I63" s="135"/>
      <c r="J63" s="135"/>
      <c r="K63" s="135">
        <f>'将来負担比率（分子）の構造'!L$44</f>
        <v>920</v>
      </c>
      <c r="L63" s="135"/>
      <c r="M63" s="135"/>
      <c r="N63" s="135">
        <f>'将来負担比率（分子）の構造'!M$44</f>
        <v>778</v>
      </c>
      <c r="O63" s="135"/>
      <c r="P63" s="135"/>
    </row>
    <row r="64" spans="1:16" x14ac:dyDescent="0.15">
      <c r="A64" s="135" t="s">
        <v>27</v>
      </c>
      <c r="B64" s="135">
        <f>'将来負担比率（分子）の構造'!I$43</f>
        <v>3353</v>
      </c>
      <c r="C64" s="135"/>
      <c r="D64" s="135"/>
      <c r="E64" s="135">
        <f>'将来負担比率（分子）の構造'!J$43</f>
        <v>3188</v>
      </c>
      <c r="F64" s="135"/>
      <c r="G64" s="135"/>
      <c r="H64" s="135">
        <f>'将来負担比率（分子）の構造'!K$43</f>
        <v>3000</v>
      </c>
      <c r="I64" s="135"/>
      <c r="J64" s="135"/>
      <c r="K64" s="135">
        <f>'将来負担比率（分子）の構造'!L$43</f>
        <v>2904</v>
      </c>
      <c r="L64" s="135"/>
      <c r="M64" s="135"/>
      <c r="N64" s="135">
        <f>'将来負担比率（分子）の構造'!M$43</f>
        <v>2850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6101</v>
      </c>
      <c r="C66" s="135"/>
      <c r="D66" s="135"/>
      <c r="E66" s="135">
        <f>'将来負担比率（分子）の構造'!J$41</f>
        <v>6129</v>
      </c>
      <c r="F66" s="135"/>
      <c r="G66" s="135"/>
      <c r="H66" s="135">
        <f>'将来負担比率（分子）の構造'!K$41</f>
        <v>6242</v>
      </c>
      <c r="I66" s="135"/>
      <c r="J66" s="135"/>
      <c r="K66" s="135">
        <f>'将来負担比率（分子）の構造'!L$41</f>
        <v>6452</v>
      </c>
      <c r="L66" s="135"/>
      <c r="M66" s="135"/>
      <c r="N66" s="135">
        <f>'将来負担比率（分子）の構造'!M$41</f>
        <v>6355</v>
      </c>
      <c r="O66" s="135"/>
      <c r="P66" s="135"/>
    </row>
    <row r="67" spans="1:16" x14ac:dyDescent="0.15">
      <c r="A67" s="135" t="s">
        <v>62</v>
      </c>
      <c r="B67" s="135" t="e">
        <f>NA()</f>
        <v>#N/A</v>
      </c>
      <c r="C67" s="135">
        <f>IF(ISNUMBER('将来負担比率（分子）の構造'!I$52), IF('将来負担比率（分子）の構造'!I$52 &lt; 0, 0, '将来負担比率（分子）の構造'!I$52), NA())</f>
        <v>4489</v>
      </c>
      <c r="D67" s="135" t="e">
        <f>NA()</f>
        <v>#N/A</v>
      </c>
      <c r="E67" s="135" t="e">
        <f>NA()</f>
        <v>#N/A</v>
      </c>
      <c r="F67" s="135">
        <f>IF(ISNUMBER('将来負担比率（分子）の構造'!J$52), IF('将来負担比率（分子）の構造'!J$52 &lt; 0, 0, '将来負担比率（分子）の構造'!J$52), NA())</f>
        <v>4352</v>
      </c>
      <c r="G67" s="135" t="e">
        <f>NA()</f>
        <v>#N/A</v>
      </c>
      <c r="H67" s="135" t="e">
        <f>NA()</f>
        <v>#N/A</v>
      </c>
      <c r="I67" s="135">
        <f>IF(ISNUMBER('将来負担比率（分子）の構造'!K$52), IF('将来負担比率（分子）の構造'!K$52 &lt; 0, 0, '将来負担比率（分子）の構造'!K$52), NA())</f>
        <v>4189</v>
      </c>
      <c r="J67" s="135" t="e">
        <f>NA()</f>
        <v>#N/A</v>
      </c>
      <c r="K67" s="135" t="e">
        <f>NA()</f>
        <v>#N/A</v>
      </c>
      <c r="L67" s="135">
        <f>IF(ISNUMBER('将来負担比率（分子）の構造'!L$52), IF('将来負担比率（分子）の構造'!L$52 &lt; 0, 0, '将来負担比率（分子）の構造'!L$52), NA())</f>
        <v>3984</v>
      </c>
      <c r="M67" s="135" t="e">
        <f>NA()</f>
        <v>#N/A</v>
      </c>
      <c r="N67" s="135" t="e">
        <f>NA()</f>
        <v>#N/A</v>
      </c>
      <c r="O67" s="135">
        <f>IF(ISNUMBER('将来負担比率（分子）の構造'!M$52), IF('将来負担比率（分子）の構造'!M$52 &lt; 0, 0, '将来負担比率（分子）の構造'!M$52), NA())</f>
        <v>3458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1562094</v>
      </c>
      <c r="S5" s="583"/>
      <c r="T5" s="583"/>
      <c r="U5" s="583"/>
      <c r="V5" s="583"/>
      <c r="W5" s="583"/>
      <c r="X5" s="583"/>
      <c r="Y5" s="584"/>
      <c r="Z5" s="585">
        <v>23.8</v>
      </c>
      <c r="AA5" s="585"/>
      <c r="AB5" s="585"/>
      <c r="AC5" s="585"/>
      <c r="AD5" s="586">
        <v>1562094</v>
      </c>
      <c r="AE5" s="586"/>
      <c r="AF5" s="586"/>
      <c r="AG5" s="586"/>
      <c r="AH5" s="586"/>
      <c r="AI5" s="586"/>
      <c r="AJ5" s="586"/>
      <c r="AK5" s="586"/>
      <c r="AL5" s="587">
        <v>46.2</v>
      </c>
      <c r="AM5" s="588"/>
      <c r="AN5" s="588"/>
      <c r="AO5" s="589"/>
      <c r="AP5" s="579" t="s">
        <v>208</v>
      </c>
      <c r="AQ5" s="580"/>
      <c r="AR5" s="580"/>
      <c r="AS5" s="580"/>
      <c r="AT5" s="580"/>
      <c r="AU5" s="580"/>
      <c r="AV5" s="580"/>
      <c r="AW5" s="580"/>
      <c r="AX5" s="580"/>
      <c r="AY5" s="580"/>
      <c r="AZ5" s="580"/>
      <c r="BA5" s="580"/>
      <c r="BB5" s="580"/>
      <c r="BC5" s="580"/>
      <c r="BD5" s="580"/>
      <c r="BE5" s="580"/>
      <c r="BF5" s="581"/>
      <c r="BG5" s="593">
        <v>1560747</v>
      </c>
      <c r="BH5" s="594"/>
      <c r="BI5" s="594"/>
      <c r="BJ5" s="594"/>
      <c r="BK5" s="594"/>
      <c r="BL5" s="594"/>
      <c r="BM5" s="594"/>
      <c r="BN5" s="595"/>
      <c r="BO5" s="596">
        <v>99.9</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56309</v>
      </c>
      <c r="S6" s="594"/>
      <c r="T6" s="594"/>
      <c r="U6" s="594"/>
      <c r="V6" s="594"/>
      <c r="W6" s="594"/>
      <c r="X6" s="594"/>
      <c r="Y6" s="595"/>
      <c r="Z6" s="596">
        <v>0.9</v>
      </c>
      <c r="AA6" s="596"/>
      <c r="AB6" s="596"/>
      <c r="AC6" s="596"/>
      <c r="AD6" s="597">
        <v>56309</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1560747</v>
      </c>
      <c r="BH6" s="594"/>
      <c r="BI6" s="594"/>
      <c r="BJ6" s="594"/>
      <c r="BK6" s="594"/>
      <c r="BL6" s="594"/>
      <c r="BM6" s="594"/>
      <c r="BN6" s="595"/>
      <c r="BO6" s="596">
        <v>99.9</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86572</v>
      </c>
      <c r="CS6" s="594"/>
      <c r="CT6" s="594"/>
      <c r="CU6" s="594"/>
      <c r="CV6" s="594"/>
      <c r="CW6" s="594"/>
      <c r="CX6" s="594"/>
      <c r="CY6" s="595"/>
      <c r="CZ6" s="596">
        <v>1.4</v>
      </c>
      <c r="DA6" s="596"/>
      <c r="DB6" s="596"/>
      <c r="DC6" s="596"/>
      <c r="DD6" s="602" t="s">
        <v>209</v>
      </c>
      <c r="DE6" s="594"/>
      <c r="DF6" s="594"/>
      <c r="DG6" s="594"/>
      <c r="DH6" s="594"/>
      <c r="DI6" s="594"/>
      <c r="DJ6" s="594"/>
      <c r="DK6" s="594"/>
      <c r="DL6" s="594"/>
      <c r="DM6" s="594"/>
      <c r="DN6" s="594"/>
      <c r="DO6" s="594"/>
      <c r="DP6" s="595"/>
      <c r="DQ6" s="602">
        <v>86572</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5241</v>
      </c>
      <c r="S7" s="594"/>
      <c r="T7" s="594"/>
      <c r="U7" s="594"/>
      <c r="V7" s="594"/>
      <c r="W7" s="594"/>
      <c r="X7" s="594"/>
      <c r="Y7" s="595"/>
      <c r="Z7" s="596">
        <v>0.1</v>
      </c>
      <c r="AA7" s="596"/>
      <c r="AB7" s="596"/>
      <c r="AC7" s="596"/>
      <c r="AD7" s="597">
        <v>5241</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697797</v>
      </c>
      <c r="BH7" s="594"/>
      <c r="BI7" s="594"/>
      <c r="BJ7" s="594"/>
      <c r="BK7" s="594"/>
      <c r="BL7" s="594"/>
      <c r="BM7" s="594"/>
      <c r="BN7" s="595"/>
      <c r="BO7" s="596">
        <v>44.7</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925344</v>
      </c>
      <c r="CS7" s="594"/>
      <c r="CT7" s="594"/>
      <c r="CU7" s="594"/>
      <c r="CV7" s="594"/>
      <c r="CW7" s="594"/>
      <c r="CX7" s="594"/>
      <c r="CY7" s="595"/>
      <c r="CZ7" s="596">
        <v>14.9</v>
      </c>
      <c r="DA7" s="596"/>
      <c r="DB7" s="596"/>
      <c r="DC7" s="596"/>
      <c r="DD7" s="602">
        <v>6496</v>
      </c>
      <c r="DE7" s="594"/>
      <c r="DF7" s="594"/>
      <c r="DG7" s="594"/>
      <c r="DH7" s="594"/>
      <c r="DI7" s="594"/>
      <c r="DJ7" s="594"/>
      <c r="DK7" s="594"/>
      <c r="DL7" s="594"/>
      <c r="DM7" s="594"/>
      <c r="DN7" s="594"/>
      <c r="DO7" s="594"/>
      <c r="DP7" s="595"/>
      <c r="DQ7" s="602">
        <v>568525</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17684</v>
      </c>
      <c r="S8" s="594"/>
      <c r="T8" s="594"/>
      <c r="U8" s="594"/>
      <c r="V8" s="594"/>
      <c r="W8" s="594"/>
      <c r="X8" s="594"/>
      <c r="Y8" s="595"/>
      <c r="Z8" s="596">
        <v>0.3</v>
      </c>
      <c r="AA8" s="596"/>
      <c r="AB8" s="596"/>
      <c r="AC8" s="596"/>
      <c r="AD8" s="597">
        <v>17684</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23717</v>
      </c>
      <c r="BH8" s="594"/>
      <c r="BI8" s="594"/>
      <c r="BJ8" s="594"/>
      <c r="BK8" s="594"/>
      <c r="BL8" s="594"/>
      <c r="BM8" s="594"/>
      <c r="BN8" s="595"/>
      <c r="BO8" s="596">
        <v>1.5</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2074176</v>
      </c>
      <c r="CS8" s="594"/>
      <c r="CT8" s="594"/>
      <c r="CU8" s="594"/>
      <c r="CV8" s="594"/>
      <c r="CW8" s="594"/>
      <c r="CX8" s="594"/>
      <c r="CY8" s="595"/>
      <c r="CZ8" s="596">
        <v>33.4</v>
      </c>
      <c r="DA8" s="596"/>
      <c r="DB8" s="596"/>
      <c r="DC8" s="596"/>
      <c r="DD8" s="602">
        <v>130690</v>
      </c>
      <c r="DE8" s="594"/>
      <c r="DF8" s="594"/>
      <c r="DG8" s="594"/>
      <c r="DH8" s="594"/>
      <c r="DI8" s="594"/>
      <c r="DJ8" s="594"/>
      <c r="DK8" s="594"/>
      <c r="DL8" s="594"/>
      <c r="DM8" s="594"/>
      <c r="DN8" s="594"/>
      <c r="DO8" s="594"/>
      <c r="DP8" s="595"/>
      <c r="DQ8" s="602">
        <v>1043317</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8475</v>
      </c>
      <c r="S9" s="594"/>
      <c r="T9" s="594"/>
      <c r="U9" s="594"/>
      <c r="V9" s="594"/>
      <c r="W9" s="594"/>
      <c r="X9" s="594"/>
      <c r="Y9" s="595"/>
      <c r="Z9" s="596">
        <v>0.1</v>
      </c>
      <c r="AA9" s="596"/>
      <c r="AB9" s="596"/>
      <c r="AC9" s="596"/>
      <c r="AD9" s="597">
        <v>8475</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542106</v>
      </c>
      <c r="BH9" s="594"/>
      <c r="BI9" s="594"/>
      <c r="BJ9" s="594"/>
      <c r="BK9" s="594"/>
      <c r="BL9" s="594"/>
      <c r="BM9" s="594"/>
      <c r="BN9" s="595"/>
      <c r="BO9" s="596">
        <v>34.700000000000003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627329</v>
      </c>
      <c r="CS9" s="594"/>
      <c r="CT9" s="594"/>
      <c r="CU9" s="594"/>
      <c r="CV9" s="594"/>
      <c r="CW9" s="594"/>
      <c r="CX9" s="594"/>
      <c r="CY9" s="595"/>
      <c r="CZ9" s="596">
        <v>10.1</v>
      </c>
      <c r="DA9" s="596"/>
      <c r="DB9" s="596"/>
      <c r="DC9" s="596"/>
      <c r="DD9" s="602">
        <v>15682</v>
      </c>
      <c r="DE9" s="594"/>
      <c r="DF9" s="594"/>
      <c r="DG9" s="594"/>
      <c r="DH9" s="594"/>
      <c r="DI9" s="594"/>
      <c r="DJ9" s="594"/>
      <c r="DK9" s="594"/>
      <c r="DL9" s="594"/>
      <c r="DM9" s="594"/>
      <c r="DN9" s="594"/>
      <c r="DO9" s="594"/>
      <c r="DP9" s="595"/>
      <c r="DQ9" s="602">
        <v>575305</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140830</v>
      </c>
      <c r="S10" s="594"/>
      <c r="T10" s="594"/>
      <c r="U10" s="594"/>
      <c r="V10" s="594"/>
      <c r="W10" s="594"/>
      <c r="X10" s="594"/>
      <c r="Y10" s="595"/>
      <c r="Z10" s="596">
        <v>2.2000000000000002</v>
      </c>
      <c r="AA10" s="596"/>
      <c r="AB10" s="596"/>
      <c r="AC10" s="596"/>
      <c r="AD10" s="597">
        <v>140830</v>
      </c>
      <c r="AE10" s="597"/>
      <c r="AF10" s="597"/>
      <c r="AG10" s="597"/>
      <c r="AH10" s="597"/>
      <c r="AI10" s="597"/>
      <c r="AJ10" s="597"/>
      <c r="AK10" s="597"/>
      <c r="AL10" s="598">
        <v>4.2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30118</v>
      </c>
      <c r="BH10" s="594"/>
      <c r="BI10" s="594"/>
      <c r="BJ10" s="594"/>
      <c r="BK10" s="594"/>
      <c r="BL10" s="594"/>
      <c r="BM10" s="594"/>
      <c r="BN10" s="595"/>
      <c r="BO10" s="596">
        <v>1.9</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27400</v>
      </c>
      <c r="S11" s="594"/>
      <c r="T11" s="594"/>
      <c r="U11" s="594"/>
      <c r="V11" s="594"/>
      <c r="W11" s="594"/>
      <c r="X11" s="594"/>
      <c r="Y11" s="595"/>
      <c r="Z11" s="596">
        <v>0.4</v>
      </c>
      <c r="AA11" s="596"/>
      <c r="AB11" s="596"/>
      <c r="AC11" s="596"/>
      <c r="AD11" s="597">
        <v>27400</v>
      </c>
      <c r="AE11" s="597"/>
      <c r="AF11" s="597"/>
      <c r="AG11" s="597"/>
      <c r="AH11" s="597"/>
      <c r="AI11" s="597"/>
      <c r="AJ11" s="597"/>
      <c r="AK11" s="597"/>
      <c r="AL11" s="598">
        <v>0.8</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101856</v>
      </c>
      <c r="BH11" s="594"/>
      <c r="BI11" s="594"/>
      <c r="BJ11" s="594"/>
      <c r="BK11" s="594"/>
      <c r="BL11" s="594"/>
      <c r="BM11" s="594"/>
      <c r="BN11" s="595"/>
      <c r="BO11" s="596">
        <v>6.5</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234639</v>
      </c>
      <c r="CS11" s="594"/>
      <c r="CT11" s="594"/>
      <c r="CU11" s="594"/>
      <c r="CV11" s="594"/>
      <c r="CW11" s="594"/>
      <c r="CX11" s="594"/>
      <c r="CY11" s="595"/>
      <c r="CZ11" s="596">
        <v>3.8</v>
      </c>
      <c r="DA11" s="596"/>
      <c r="DB11" s="596"/>
      <c r="DC11" s="596"/>
      <c r="DD11" s="602">
        <v>5816</v>
      </c>
      <c r="DE11" s="594"/>
      <c r="DF11" s="594"/>
      <c r="DG11" s="594"/>
      <c r="DH11" s="594"/>
      <c r="DI11" s="594"/>
      <c r="DJ11" s="594"/>
      <c r="DK11" s="594"/>
      <c r="DL11" s="594"/>
      <c r="DM11" s="594"/>
      <c r="DN11" s="594"/>
      <c r="DO11" s="594"/>
      <c r="DP11" s="595"/>
      <c r="DQ11" s="602">
        <v>195355</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666290</v>
      </c>
      <c r="BH12" s="594"/>
      <c r="BI12" s="594"/>
      <c r="BJ12" s="594"/>
      <c r="BK12" s="594"/>
      <c r="BL12" s="594"/>
      <c r="BM12" s="594"/>
      <c r="BN12" s="595"/>
      <c r="BO12" s="596">
        <v>42.7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38067</v>
      </c>
      <c r="CS12" s="594"/>
      <c r="CT12" s="594"/>
      <c r="CU12" s="594"/>
      <c r="CV12" s="594"/>
      <c r="CW12" s="594"/>
      <c r="CX12" s="594"/>
      <c r="CY12" s="595"/>
      <c r="CZ12" s="596">
        <v>0.6</v>
      </c>
      <c r="DA12" s="596"/>
      <c r="DB12" s="596"/>
      <c r="DC12" s="596"/>
      <c r="DD12" s="602">
        <v>14845</v>
      </c>
      <c r="DE12" s="594"/>
      <c r="DF12" s="594"/>
      <c r="DG12" s="594"/>
      <c r="DH12" s="594"/>
      <c r="DI12" s="594"/>
      <c r="DJ12" s="594"/>
      <c r="DK12" s="594"/>
      <c r="DL12" s="594"/>
      <c r="DM12" s="594"/>
      <c r="DN12" s="594"/>
      <c r="DO12" s="594"/>
      <c r="DP12" s="595"/>
      <c r="DQ12" s="602">
        <v>22287</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7040</v>
      </c>
      <c r="S13" s="594"/>
      <c r="T13" s="594"/>
      <c r="U13" s="594"/>
      <c r="V13" s="594"/>
      <c r="W13" s="594"/>
      <c r="X13" s="594"/>
      <c r="Y13" s="595"/>
      <c r="Z13" s="596">
        <v>0.1</v>
      </c>
      <c r="AA13" s="596"/>
      <c r="AB13" s="596"/>
      <c r="AC13" s="596"/>
      <c r="AD13" s="597">
        <v>7040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661422</v>
      </c>
      <c r="BH13" s="594"/>
      <c r="BI13" s="594"/>
      <c r="BJ13" s="594"/>
      <c r="BK13" s="594"/>
      <c r="BL13" s="594"/>
      <c r="BM13" s="594"/>
      <c r="BN13" s="595"/>
      <c r="BO13" s="596">
        <v>42.3</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729516</v>
      </c>
      <c r="CS13" s="594"/>
      <c r="CT13" s="594"/>
      <c r="CU13" s="594"/>
      <c r="CV13" s="594"/>
      <c r="CW13" s="594"/>
      <c r="CX13" s="594"/>
      <c r="CY13" s="595"/>
      <c r="CZ13" s="596">
        <v>11.8</v>
      </c>
      <c r="DA13" s="596"/>
      <c r="DB13" s="596"/>
      <c r="DC13" s="596"/>
      <c r="DD13" s="602">
        <v>514563</v>
      </c>
      <c r="DE13" s="594"/>
      <c r="DF13" s="594"/>
      <c r="DG13" s="594"/>
      <c r="DH13" s="594"/>
      <c r="DI13" s="594"/>
      <c r="DJ13" s="594"/>
      <c r="DK13" s="594"/>
      <c r="DL13" s="594"/>
      <c r="DM13" s="594"/>
      <c r="DN13" s="594"/>
      <c r="DO13" s="594"/>
      <c r="DP13" s="595"/>
      <c r="DQ13" s="602">
        <v>495794</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45956</v>
      </c>
      <c r="BH14" s="594"/>
      <c r="BI14" s="594"/>
      <c r="BJ14" s="594"/>
      <c r="BK14" s="594"/>
      <c r="BL14" s="594"/>
      <c r="BM14" s="594"/>
      <c r="BN14" s="595"/>
      <c r="BO14" s="596">
        <v>2.9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340471</v>
      </c>
      <c r="CS14" s="594"/>
      <c r="CT14" s="594"/>
      <c r="CU14" s="594"/>
      <c r="CV14" s="594"/>
      <c r="CW14" s="594"/>
      <c r="CX14" s="594"/>
      <c r="CY14" s="595"/>
      <c r="CZ14" s="596">
        <v>5.5</v>
      </c>
      <c r="DA14" s="596"/>
      <c r="DB14" s="596"/>
      <c r="DC14" s="596"/>
      <c r="DD14" s="602">
        <v>102225</v>
      </c>
      <c r="DE14" s="594"/>
      <c r="DF14" s="594"/>
      <c r="DG14" s="594"/>
      <c r="DH14" s="594"/>
      <c r="DI14" s="594"/>
      <c r="DJ14" s="594"/>
      <c r="DK14" s="594"/>
      <c r="DL14" s="594"/>
      <c r="DM14" s="594"/>
      <c r="DN14" s="594"/>
      <c r="DO14" s="594"/>
      <c r="DP14" s="595"/>
      <c r="DQ14" s="602">
        <v>234436</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9225</v>
      </c>
      <c r="S15" s="594"/>
      <c r="T15" s="594"/>
      <c r="U15" s="594"/>
      <c r="V15" s="594"/>
      <c r="W15" s="594"/>
      <c r="X15" s="594"/>
      <c r="Y15" s="595"/>
      <c r="Z15" s="596">
        <v>0.1</v>
      </c>
      <c r="AA15" s="596"/>
      <c r="AB15" s="596"/>
      <c r="AC15" s="596"/>
      <c r="AD15" s="597">
        <v>9225</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150704</v>
      </c>
      <c r="BH15" s="594"/>
      <c r="BI15" s="594"/>
      <c r="BJ15" s="594"/>
      <c r="BK15" s="594"/>
      <c r="BL15" s="594"/>
      <c r="BM15" s="594"/>
      <c r="BN15" s="595"/>
      <c r="BO15" s="596">
        <v>9.6</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434575</v>
      </c>
      <c r="CS15" s="594"/>
      <c r="CT15" s="594"/>
      <c r="CU15" s="594"/>
      <c r="CV15" s="594"/>
      <c r="CW15" s="594"/>
      <c r="CX15" s="594"/>
      <c r="CY15" s="595"/>
      <c r="CZ15" s="596">
        <v>7</v>
      </c>
      <c r="DA15" s="596"/>
      <c r="DB15" s="596"/>
      <c r="DC15" s="596"/>
      <c r="DD15" s="602">
        <v>38232</v>
      </c>
      <c r="DE15" s="594"/>
      <c r="DF15" s="594"/>
      <c r="DG15" s="594"/>
      <c r="DH15" s="594"/>
      <c r="DI15" s="594"/>
      <c r="DJ15" s="594"/>
      <c r="DK15" s="594"/>
      <c r="DL15" s="594"/>
      <c r="DM15" s="594"/>
      <c r="DN15" s="594"/>
      <c r="DO15" s="594"/>
      <c r="DP15" s="595"/>
      <c r="DQ15" s="602">
        <v>369102</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1793132</v>
      </c>
      <c r="S16" s="594"/>
      <c r="T16" s="594"/>
      <c r="U16" s="594"/>
      <c r="V16" s="594"/>
      <c r="W16" s="594"/>
      <c r="X16" s="594"/>
      <c r="Y16" s="595"/>
      <c r="Z16" s="596">
        <v>27.4</v>
      </c>
      <c r="AA16" s="596"/>
      <c r="AB16" s="596"/>
      <c r="AC16" s="596"/>
      <c r="AD16" s="597">
        <v>1545933</v>
      </c>
      <c r="AE16" s="597"/>
      <c r="AF16" s="597"/>
      <c r="AG16" s="597"/>
      <c r="AH16" s="597"/>
      <c r="AI16" s="597"/>
      <c r="AJ16" s="597"/>
      <c r="AK16" s="597"/>
      <c r="AL16" s="598">
        <v>45.7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41287</v>
      </c>
      <c r="CS16" s="594"/>
      <c r="CT16" s="594"/>
      <c r="CU16" s="594"/>
      <c r="CV16" s="594"/>
      <c r="CW16" s="594"/>
      <c r="CX16" s="594"/>
      <c r="CY16" s="595"/>
      <c r="CZ16" s="596">
        <v>0.7</v>
      </c>
      <c r="DA16" s="596"/>
      <c r="DB16" s="596"/>
      <c r="DC16" s="596"/>
      <c r="DD16" s="602" t="s">
        <v>221</v>
      </c>
      <c r="DE16" s="594"/>
      <c r="DF16" s="594"/>
      <c r="DG16" s="594"/>
      <c r="DH16" s="594"/>
      <c r="DI16" s="594"/>
      <c r="DJ16" s="594"/>
      <c r="DK16" s="594"/>
      <c r="DL16" s="594"/>
      <c r="DM16" s="594"/>
      <c r="DN16" s="594"/>
      <c r="DO16" s="594"/>
      <c r="DP16" s="595"/>
      <c r="DQ16" s="602">
        <v>18094</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1545933</v>
      </c>
      <c r="S17" s="594"/>
      <c r="T17" s="594"/>
      <c r="U17" s="594"/>
      <c r="V17" s="594"/>
      <c r="W17" s="594"/>
      <c r="X17" s="594"/>
      <c r="Y17" s="595"/>
      <c r="Z17" s="596">
        <v>23.6</v>
      </c>
      <c r="AA17" s="596"/>
      <c r="AB17" s="596"/>
      <c r="AC17" s="596"/>
      <c r="AD17" s="597">
        <v>1545933</v>
      </c>
      <c r="AE17" s="597"/>
      <c r="AF17" s="597"/>
      <c r="AG17" s="597"/>
      <c r="AH17" s="597"/>
      <c r="AI17" s="597"/>
      <c r="AJ17" s="597"/>
      <c r="AK17" s="597"/>
      <c r="AL17" s="598">
        <v>45.7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673631</v>
      </c>
      <c r="CS17" s="594"/>
      <c r="CT17" s="594"/>
      <c r="CU17" s="594"/>
      <c r="CV17" s="594"/>
      <c r="CW17" s="594"/>
      <c r="CX17" s="594"/>
      <c r="CY17" s="595"/>
      <c r="CZ17" s="596">
        <v>10.9</v>
      </c>
      <c r="DA17" s="596"/>
      <c r="DB17" s="596"/>
      <c r="DC17" s="596"/>
      <c r="DD17" s="602" t="s">
        <v>221</v>
      </c>
      <c r="DE17" s="594"/>
      <c r="DF17" s="594"/>
      <c r="DG17" s="594"/>
      <c r="DH17" s="594"/>
      <c r="DI17" s="594"/>
      <c r="DJ17" s="594"/>
      <c r="DK17" s="594"/>
      <c r="DL17" s="594"/>
      <c r="DM17" s="594"/>
      <c r="DN17" s="594"/>
      <c r="DO17" s="594"/>
      <c r="DP17" s="595"/>
      <c r="DQ17" s="602">
        <v>625856</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247199</v>
      </c>
      <c r="S18" s="594"/>
      <c r="T18" s="594"/>
      <c r="U18" s="594"/>
      <c r="V18" s="594"/>
      <c r="W18" s="594"/>
      <c r="X18" s="594"/>
      <c r="Y18" s="595"/>
      <c r="Z18" s="596">
        <v>3.8</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1347</v>
      </c>
      <c r="BH19" s="594"/>
      <c r="BI19" s="594"/>
      <c r="BJ19" s="594"/>
      <c r="BK19" s="594"/>
      <c r="BL19" s="594"/>
      <c r="BM19" s="594"/>
      <c r="BN19" s="595"/>
      <c r="BO19" s="596">
        <v>0.1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3627430</v>
      </c>
      <c r="S20" s="594"/>
      <c r="T20" s="594"/>
      <c r="U20" s="594"/>
      <c r="V20" s="594"/>
      <c r="W20" s="594"/>
      <c r="X20" s="594"/>
      <c r="Y20" s="595"/>
      <c r="Z20" s="596">
        <v>55.4</v>
      </c>
      <c r="AA20" s="596"/>
      <c r="AB20" s="596"/>
      <c r="AC20" s="596"/>
      <c r="AD20" s="597">
        <v>3380231</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1347</v>
      </c>
      <c r="BH20" s="594"/>
      <c r="BI20" s="594"/>
      <c r="BJ20" s="594"/>
      <c r="BK20" s="594"/>
      <c r="BL20" s="594"/>
      <c r="BM20" s="594"/>
      <c r="BN20" s="595"/>
      <c r="BO20" s="596">
        <v>0.1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6205607</v>
      </c>
      <c r="CS20" s="594"/>
      <c r="CT20" s="594"/>
      <c r="CU20" s="594"/>
      <c r="CV20" s="594"/>
      <c r="CW20" s="594"/>
      <c r="CX20" s="594"/>
      <c r="CY20" s="595"/>
      <c r="CZ20" s="596">
        <v>100</v>
      </c>
      <c r="DA20" s="596"/>
      <c r="DB20" s="596"/>
      <c r="DC20" s="596"/>
      <c r="DD20" s="602">
        <v>828549</v>
      </c>
      <c r="DE20" s="594"/>
      <c r="DF20" s="594"/>
      <c r="DG20" s="594"/>
      <c r="DH20" s="594"/>
      <c r="DI20" s="594"/>
      <c r="DJ20" s="594"/>
      <c r="DK20" s="594"/>
      <c r="DL20" s="594"/>
      <c r="DM20" s="594"/>
      <c r="DN20" s="594"/>
      <c r="DO20" s="594"/>
      <c r="DP20" s="595"/>
      <c r="DQ20" s="602">
        <v>4234643</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2111</v>
      </c>
      <c r="S21" s="594"/>
      <c r="T21" s="594"/>
      <c r="U21" s="594"/>
      <c r="V21" s="594"/>
      <c r="W21" s="594"/>
      <c r="X21" s="594"/>
      <c r="Y21" s="595"/>
      <c r="Z21" s="596">
        <v>0</v>
      </c>
      <c r="AA21" s="596"/>
      <c r="AB21" s="596"/>
      <c r="AC21" s="596"/>
      <c r="AD21" s="597">
        <v>2111</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1347</v>
      </c>
      <c r="BH21" s="594"/>
      <c r="BI21" s="594"/>
      <c r="BJ21" s="594"/>
      <c r="BK21" s="594"/>
      <c r="BL21" s="594"/>
      <c r="BM21" s="594"/>
      <c r="BN21" s="595"/>
      <c r="BO21" s="596">
        <v>0.1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2485</v>
      </c>
      <c r="S22" s="594"/>
      <c r="T22" s="594"/>
      <c r="U22" s="594"/>
      <c r="V22" s="594"/>
      <c r="W22" s="594"/>
      <c r="X22" s="594"/>
      <c r="Y22" s="595"/>
      <c r="Z22" s="596">
        <v>0</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158262</v>
      </c>
      <c r="S23" s="594"/>
      <c r="T23" s="594"/>
      <c r="U23" s="594"/>
      <c r="V23" s="594"/>
      <c r="W23" s="594"/>
      <c r="X23" s="594"/>
      <c r="Y23" s="595"/>
      <c r="Z23" s="596">
        <v>2.4</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35443</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2570384</v>
      </c>
      <c r="CS24" s="583"/>
      <c r="CT24" s="583"/>
      <c r="CU24" s="583"/>
      <c r="CV24" s="583"/>
      <c r="CW24" s="583"/>
      <c r="CX24" s="583"/>
      <c r="CY24" s="584"/>
      <c r="CZ24" s="622">
        <v>41.4</v>
      </c>
      <c r="DA24" s="623"/>
      <c r="DB24" s="623"/>
      <c r="DC24" s="624"/>
      <c r="DD24" s="621">
        <v>1711063</v>
      </c>
      <c r="DE24" s="583"/>
      <c r="DF24" s="583"/>
      <c r="DG24" s="583"/>
      <c r="DH24" s="583"/>
      <c r="DI24" s="583"/>
      <c r="DJ24" s="583"/>
      <c r="DK24" s="584"/>
      <c r="DL24" s="621">
        <v>1630224</v>
      </c>
      <c r="DM24" s="583"/>
      <c r="DN24" s="583"/>
      <c r="DO24" s="583"/>
      <c r="DP24" s="583"/>
      <c r="DQ24" s="583"/>
      <c r="DR24" s="583"/>
      <c r="DS24" s="583"/>
      <c r="DT24" s="583"/>
      <c r="DU24" s="583"/>
      <c r="DV24" s="584"/>
      <c r="DW24" s="587">
        <v>45</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545904</v>
      </c>
      <c r="S25" s="594"/>
      <c r="T25" s="594"/>
      <c r="U25" s="594"/>
      <c r="V25" s="594"/>
      <c r="W25" s="594"/>
      <c r="X25" s="594"/>
      <c r="Y25" s="595"/>
      <c r="Z25" s="596">
        <v>8.3000000000000007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925640</v>
      </c>
      <c r="CS25" s="625"/>
      <c r="CT25" s="625"/>
      <c r="CU25" s="625"/>
      <c r="CV25" s="625"/>
      <c r="CW25" s="625"/>
      <c r="CX25" s="625"/>
      <c r="CY25" s="626"/>
      <c r="CZ25" s="627">
        <v>14.9</v>
      </c>
      <c r="DA25" s="628"/>
      <c r="DB25" s="628"/>
      <c r="DC25" s="629"/>
      <c r="DD25" s="602">
        <v>785443</v>
      </c>
      <c r="DE25" s="625"/>
      <c r="DF25" s="625"/>
      <c r="DG25" s="625"/>
      <c r="DH25" s="625"/>
      <c r="DI25" s="625"/>
      <c r="DJ25" s="625"/>
      <c r="DK25" s="626"/>
      <c r="DL25" s="602">
        <v>706194</v>
      </c>
      <c r="DM25" s="625"/>
      <c r="DN25" s="625"/>
      <c r="DO25" s="625"/>
      <c r="DP25" s="625"/>
      <c r="DQ25" s="625"/>
      <c r="DR25" s="625"/>
      <c r="DS25" s="625"/>
      <c r="DT25" s="625"/>
      <c r="DU25" s="625"/>
      <c r="DV25" s="626"/>
      <c r="DW25" s="598">
        <v>19.5</v>
      </c>
      <c r="DX25" s="619"/>
      <c r="DY25" s="619"/>
      <c r="DZ25" s="619"/>
      <c r="EA25" s="619"/>
      <c r="EB25" s="619"/>
      <c r="EC25" s="620"/>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551478</v>
      </c>
      <c r="CS26" s="594"/>
      <c r="CT26" s="594"/>
      <c r="CU26" s="594"/>
      <c r="CV26" s="594"/>
      <c r="CW26" s="594"/>
      <c r="CX26" s="594"/>
      <c r="CY26" s="595"/>
      <c r="CZ26" s="627">
        <v>8.9</v>
      </c>
      <c r="DA26" s="628"/>
      <c r="DB26" s="628"/>
      <c r="DC26" s="629"/>
      <c r="DD26" s="602">
        <v>443535</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19"/>
      <c r="DY26" s="619"/>
      <c r="DZ26" s="619"/>
      <c r="EA26" s="619"/>
      <c r="EB26" s="619"/>
      <c r="EC26" s="620"/>
    </row>
    <row r="27" spans="2:133" ht="11.25" customHeight="1" x14ac:dyDescent="0.15">
      <c r="B27" s="590" t="s">
        <v>280</v>
      </c>
      <c r="C27" s="591"/>
      <c r="D27" s="591"/>
      <c r="E27" s="591"/>
      <c r="F27" s="591"/>
      <c r="G27" s="591"/>
      <c r="H27" s="591"/>
      <c r="I27" s="591"/>
      <c r="J27" s="591"/>
      <c r="K27" s="591"/>
      <c r="L27" s="591"/>
      <c r="M27" s="591"/>
      <c r="N27" s="591"/>
      <c r="O27" s="591"/>
      <c r="P27" s="591"/>
      <c r="Q27" s="592"/>
      <c r="R27" s="593">
        <v>475138</v>
      </c>
      <c r="S27" s="594"/>
      <c r="T27" s="594"/>
      <c r="U27" s="594"/>
      <c r="V27" s="594"/>
      <c r="W27" s="594"/>
      <c r="X27" s="594"/>
      <c r="Y27" s="595"/>
      <c r="Z27" s="596">
        <v>7.3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1562094</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971113</v>
      </c>
      <c r="CS27" s="625"/>
      <c r="CT27" s="625"/>
      <c r="CU27" s="625"/>
      <c r="CV27" s="625"/>
      <c r="CW27" s="625"/>
      <c r="CX27" s="625"/>
      <c r="CY27" s="626"/>
      <c r="CZ27" s="627">
        <v>15.6</v>
      </c>
      <c r="DA27" s="628"/>
      <c r="DB27" s="628"/>
      <c r="DC27" s="629"/>
      <c r="DD27" s="602">
        <v>299764</v>
      </c>
      <c r="DE27" s="625"/>
      <c r="DF27" s="625"/>
      <c r="DG27" s="625"/>
      <c r="DH27" s="625"/>
      <c r="DI27" s="625"/>
      <c r="DJ27" s="625"/>
      <c r="DK27" s="626"/>
      <c r="DL27" s="602">
        <v>298174</v>
      </c>
      <c r="DM27" s="625"/>
      <c r="DN27" s="625"/>
      <c r="DO27" s="625"/>
      <c r="DP27" s="625"/>
      <c r="DQ27" s="625"/>
      <c r="DR27" s="625"/>
      <c r="DS27" s="625"/>
      <c r="DT27" s="625"/>
      <c r="DU27" s="625"/>
      <c r="DV27" s="626"/>
      <c r="DW27" s="598">
        <v>8.1999999999999993</v>
      </c>
      <c r="DX27" s="619"/>
      <c r="DY27" s="619"/>
      <c r="DZ27" s="619"/>
      <c r="EA27" s="619"/>
      <c r="EB27" s="619"/>
      <c r="EC27" s="620"/>
    </row>
    <row r="28" spans="2:133" ht="11.25" customHeight="1" x14ac:dyDescent="0.15">
      <c r="B28" s="590" t="s">
        <v>283</v>
      </c>
      <c r="C28" s="591"/>
      <c r="D28" s="591"/>
      <c r="E28" s="591"/>
      <c r="F28" s="591"/>
      <c r="G28" s="591"/>
      <c r="H28" s="591"/>
      <c r="I28" s="591"/>
      <c r="J28" s="591"/>
      <c r="K28" s="591"/>
      <c r="L28" s="591"/>
      <c r="M28" s="591"/>
      <c r="N28" s="591"/>
      <c r="O28" s="591"/>
      <c r="P28" s="591"/>
      <c r="Q28" s="592"/>
      <c r="R28" s="593">
        <v>55631</v>
      </c>
      <c r="S28" s="594"/>
      <c r="T28" s="594"/>
      <c r="U28" s="594"/>
      <c r="V28" s="594"/>
      <c r="W28" s="594"/>
      <c r="X28" s="594"/>
      <c r="Y28" s="595"/>
      <c r="Z28" s="596">
        <v>0.8</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673631</v>
      </c>
      <c r="CS28" s="594"/>
      <c r="CT28" s="594"/>
      <c r="CU28" s="594"/>
      <c r="CV28" s="594"/>
      <c r="CW28" s="594"/>
      <c r="CX28" s="594"/>
      <c r="CY28" s="595"/>
      <c r="CZ28" s="627">
        <v>10.9</v>
      </c>
      <c r="DA28" s="628"/>
      <c r="DB28" s="628"/>
      <c r="DC28" s="629"/>
      <c r="DD28" s="602">
        <v>625856</v>
      </c>
      <c r="DE28" s="594"/>
      <c r="DF28" s="594"/>
      <c r="DG28" s="594"/>
      <c r="DH28" s="594"/>
      <c r="DI28" s="594"/>
      <c r="DJ28" s="594"/>
      <c r="DK28" s="595"/>
      <c r="DL28" s="602">
        <v>625856</v>
      </c>
      <c r="DM28" s="594"/>
      <c r="DN28" s="594"/>
      <c r="DO28" s="594"/>
      <c r="DP28" s="594"/>
      <c r="DQ28" s="594"/>
      <c r="DR28" s="594"/>
      <c r="DS28" s="594"/>
      <c r="DT28" s="594"/>
      <c r="DU28" s="594"/>
      <c r="DV28" s="595"/>
      <c r="DW28" s="598">
        <v>17.3</v>
      </c>
      <c r="DX28" s="619"/>
      <c r="DY28" s="619"/>
      <c r="DZ28" s="619"/>
      <c r="EA28" s="619"/>
      <c r="EB28" s="619"/>
      <c r="EC28" s="620"/>
    </row>
    <row r="29" spans="2:133" ht="11.25" customHeight="1" x14ac:dyDescent="0.15">
      <c r="B29" s="590" t="s">
        <v>285</v>
      </c>
      <c r="C29" s="591"/>
      <c r="D29" s="591"/>
      <c r="E29" s="591"/>
      <c r="F29" s="591"/>
      <c r="G29" s="591"/>
      <c r="H29" s="591"/>
      <c r="I29" s="591"/>
      <c r="J29" s="591"/>
      <c r="K29" s="591"/>
      <c r="L29" s="591"/>
      <c r="M29" s="591"/>
      <c r="N29" s="591"/>
      <c r="O29" s="591"/>
      <c r="P29" s="591"/>
      <c r="Q29" s="592"/>
      <c r="R29" s="593">
        <v>9074</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673574</v>
      </c>
      <c r="CS29" s="625"/>
      <c r="CT29" s="625"/>
      <c r="CU29" s="625"/>
      <c r="CV29" s="625"/>
      <c r="CW29" s="625"/>
      <c r="CX29" s="625"/>
      <c r="CY29" s="626"/>
      <c r="CZ29" s="627">
        <v>10.9</v>
      </c>
      <c r="DA29" s="628"/>
      <c r="DB29" s="628"/>
      <c r="DC29" s="629"/>
      <c r="DD29" s="602">
        <v>625799</v>
      </c>
      <c r="DE29" s="625"/>
      <c r="DF29" s="625"/>
      <c r="DG29" s="625"/>
      <c r="DH29" s="625"/>
      <c r="DI29" s="625"/>
      <c r="DJ29" s="625"/>
      <c r="DK29" s="626"/>
      <c r="DL29" s="602">
        <v>625799</v>
      </c>
      <c r="DM29" s="625"/>
      <c r="DN29" s="625"/>
      <c r="DO29" s="625"/>
      <c r="DP29" s="625"/>
      <c r="DQ29" s="625"/>
      <c r="DR29" s="625"/>
      <c r="DS29" s="625"/>
      <c r="DT29" s="625"/>
      <c r="DU29" s="625"/>
      <c r="DV29" s="626"/>
      <c r="DW29" s="598">
        <v>17.3</v>
      </c>
      <c r="DX29" s="619"/>
      <c r="DY29" s="619"/>
      <c r="DZ29" s="619"/>
      <c r="EA29" s="619"/>
      <c r="EB29" s="619"/>
      <c r="EC29" s="620"/>
    </row>
    <row r="30" spans="2:133" ht="11.25" customHeight="1" x14ac:dyDescent="0.15">
      <c r="B30" s="590" t="s">
        <v>290</v>
      </c>
      <c r="C30" s="591"/>
      <c r="D30" s="591"/>
      <c r="E30" s="591"/>
      <c r="F30" s="591"/>
      <c r="G30" s="591"/>
      <c r="H30" s="591"/>
      <c r="I30" s="591"/>
      <c r="J30" s="591"/>
      <c r="K30" s="591"/>
      <c r="L30" s="591"/>
      <c r="M30" s="591"/>
      <c r="N30" s="591"/>
      <c r="O30" s="591"/>
      <c r="P30" s="591"/>
      <c r="Q30" s="592"/>
      <c r="R30" s="593">
        <v>83349</v>
      </c>
      <c r="S30" s="594"/>
      <c r="T30" s="594"/>
      <c r="U30" s="594"/>
      <c r="V30" s="594"/>
      <c r="W30" s="594"/>
      <c r="X30" s="594"/>
      <c r="Y30" s="595"/>
      <c r="Z30" s="596">
        <v>1.3</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97.5</v>
      </c>
      <c r="BH30" s="652"/>
      <c r="BI30" s="652"/>
      <c r="BJ30" s="652"/>
      <c r="BK30" s="652"/>
      <c r="BL30" s="652"/>
      <c r="BM30" s="588">
        <v>91.5</v>
      </c>
      <c r="BN30" s="652"/>
      <c r="BO30" s="652"/>
      <c r="BP30" s="652"/>
      <c r="BQ30" s="653"/>
      <c r="BR30" s="651">
        <v>97.4</v>
      </c>
      <c r="BS30" s="652"/>
      <c r="BT30" s="652"/>
      <c r="BU30" s="652"/>
      <c r="BV30" s="652"/>
      <c r="BW30" s="652"/>
      <c r="BX30" s="588">
        <v>91.7</v>
      </c>
      <c r="BY30" s="652"/>
      <c r="BZ30" s="652"/>
      <c r="CA30" s="652"/>
      <c r="CB30" s="653"/>
      <c r="CD30" s="656"/>
      <c r="CE30" s="657"/>
      <c r="CF30" s="607" t="s">
        <v>293</v>
      </c>
      <c r="CG30" s="608"/>
      <c r="CH30" s="608"/>
      <c r="CI30" s="608"/>
      <c r="CJ30" s="608"/>
      <c r="CK30" s="608"/>
      <c r="CL30" s="608"/>
      <c r="CM30" s="608"/>
      <c r="CN30" s="608"/>
      <c r="CO30" s="608"/>
      <c r="CP30" s="608"/>
      <c r="CQ30" s="609"/>
      <c r="CR30" s="593">
        <v>596973</v>
      </c>
      <c r="CS30" s="594"/>
      <c r="CT30" s="594"/>
      <c r="CU30" s="594"/>
      <c r="CV30" s="594"/>
      <c r="CW30" s="594"/>
      <c r="CX30" s="594"/>
      <c r="CY30" s="595"/>
      <c r="CZ30" s="627">
        <v>9.6</v>
      </c>
      <c r="DA30" s="628"/>
      <c r="DB30" s="628"/>
      <c r="DC30" s="629"/>
      <c r="DD30" s="602">
        <v>550179</v>
      </c>
      <c r="DE30" s="594"/>
      <c r="DF30" s="594"/>
      <c r="DG30" s="594"/>
      <c r="DH30" s="594"/>
      <c r="DI30" s="594"/>
      <c r="DJ30" s="594"/>
      <c r="DK30" s="595"/>
      <c r="DL30" s="602">
        <v>550179</v>
      </c>
      <c r="DM30" s="594"/>
      <c r="DN30" s="594"/>
      <c r="DO30" s="594"/>
      <c r="DP30" s="594"/>
      <c r="DQ30" s="594"/>
      <c r="DR30" s="594"/>
      <c r="DS30" s="594"/>
      <c r="DT30" s="594"/>
      <c r="DU30" s="594"/>
      <c r="DV30" s="595"/>
      <c r="DW30" s="598">
        <v>15.2</v>
      </c>
      <c r="DX30" s="619"/>
      <c r="DY30" s="619"/>
      <c r="DZ30" s="619"/>
      <c r="EA30" s="619"/>
      <c r="EB30" s="619"/>
      <c r="EC30" s="620"/>
    </row>
    <row r="31" spans="2:133" ht="11.25" customHeight="1" x14ac:dyDescent="0.15">
      <c r="B31" s="590" t="s">
        <v>294</v>
      </c>
      <c r="C31" s="591"/>
      <c r="D31" s="591"/>
      <c r="E31" s="591"/>
      <c r="F31" s="591"/>
      <c r="G31" s="591"/>
      <c r="H31" s="591"/>
      <c r="I31" s="591"/>
      <c r="J31" s="591"/>
      <c r="K31" s="591"/>
      <c r="L31" s="591"/>
      <c r="M31" s="591"/>
      <c r="N31" s="591"/>
      <c r="O31" s="591"/>
      <c r="P31" s="591"/>
      <c r="Q31" s="592"/>
      <c r="R31" s="593">
        <v>326237</v>
      </c>
      <c r="S31" s="594"/>
      <c r="T31" s="594"/>
      <c r="U31" s="594"/>
      <c r="V31" s="594"/>
      <c r="W31" s="594"/>
      <c r="X31" s="594"/>
      <c r="Y31" s="595"/>
      <c r="Z31" s="596">
        <v>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95.8</v>
      </c>
      <c r="BN31" s="649"/>
      <c r="BO31" s="649"/>
      <c r="BP31" s="649"/>
      <c r="BQ31" s="650"/>
      <c r="BR31" s="648">
        <v>98.7</v>
      </c>
      <c r="BS31" s="625"/>
      <c r="BT31" s="625"/>
      <c r="BU31" s="625"/>
      <c r="BV31" s="625"/>
      <c r="BW31" s="625"/>
      <c r="BX31" s="599">
        <v>95.2</v>
      </c>
      <c r="BY31" s="649"/>
      <c r="BZ31" s="649"/>
      <c r="CA31" s="649"/>
      <c r="CB31" s="650"/>
      <c r="CD31" s="656"/>
      <c r="CE31" s="657"/>
      <c r="CF31" s="607" t="s">
        <v>297</v>
      </c>
      <c r="CG31" s="608"/>
      <c r="CH31" s="608"/>
      <c r="CI31" s="608"/>
      <c r="CJ31" s="608"/>
      <c r="CK31" s="608"/>
      <c r="CL31" s="608"/>
      <c r="CM31" s="608"/>
      <c r="CN31" s="608"/>
      <c r="CO31" s="608"/>
      <c r="CP31" s="608"/>
      <c r="CQ31" s="609"/>
      <c r="CR31" s="593">
        <v>76601</v>
      </c>
      <c r="CS31" s="625"/>
      <c r="CT31" s="625"/>
      <c r="CU31" s="625"/>
      <c r="CV31" s="625"/>
      <c r="CW31" s="625"/>
      <c r="CX31" s="625"/>
      <c r="CY31" s="626"/>
      <c r="CZ31" s="627">
        <v>1.2</v>
      </c>
      <c r="DA31" s="628"/>
      <c r="DB31" s="628"/>
      <c r="DC31" s="629"/>
      <c r="DD31" s="602">
        <v>75620</v>
      </c>
      <c r="DE31" s="625"/>
      <c r="DF31" s="625"/>
      <c r="DG31" s="625"/>
      <c r="DH31" s="625"/>
      <c r="DI31" s="625"/>
      <c r="DJ31" s="625"/>
      <c r="DK31" s="626"/>
      <c r="DL31" s="602">
        <v>75620</v>
      </c>
      <c r="DM31" s="625"/>
      <c r="DN31" s="625"/>
      <c r="DO31" s="625"/>
      <c r="DP31" s="625"/>
      <c r="DQ31" s="625"/>
      <c r="DR31" s="625"/>
      <c r="DS31" s="625"/>
      <c r="DT31" s="625"/>
      <c r="DU31" s="625"/>
      <c r="DV31" s="626"/>
      <c r="DW31" s="598">
        <v>2.1</v>
      </c>
      <c r="DX31" s="619"/>
      <c r="DY31" s="619"/>
      <c r="DZ31" s="619"/>
      <c r="EA31" s="619"/>
      <c r="EB31" s="619"/>
      <c r="EC31" s="620"/>
    </row>
    <row r="32" spans="2:133" ht="11.25" customHeight="1" x14ac:dyDescent="0.15">
      <c r="B32" s="590" t="s">
        <v>298</v>
      </c>
      <c r="C32" s="591"/>
      <c r="D32" s="591"/>
      <c r="E32" s="591"/>
      <c r="F32" s="591"/>
      <c r="G32" s="591"/>
      <c r="H32" s="591"/>
      <c r="I32" s="591"/>
      <c r="J32" s="591"/>
      <c r="K32" s="591"/>
      <c r="L32" s="591"/>
      <c r="M32" s="591"/>
      <c r="N32" s="591"/>
      <c r="O32" s="591"/>
      <c r="P32" s="591"/>
      <c r="Q32" s="592"/>
      <c r="R32" s="593">
        <v>728728</v>
      </c>
      <c r="S32" s="594"/>
      <c r="T32" s="594"/>
      <c r="U32" s="594"/>
      <c r="V32" s="594"/>
      <c r="W32" s="594"/>
      <c r="X32" s="594"/>
      <c r="Y32" s="595"/>
      <c r="Z32" s="596">
        <v>11.1</v>
      </c>
      <c r="AA32" s="596"/>
      <c r="AB32" s="596"/>
      <c r="AC32" s="596"/>
      <c r="AD32" s="597" t="s">
        <v>221</v>
      </c>
      <c r="AE32" s="597"/>
      <c r="AF32" s="597"/>
      <c r="AG32" s="597"/>
      <c r="AH32" s="597"/>
      <c r="AI32" s="597"/>
      <c r="AJ32" s="597"/>
      <c r="AK32" s="597"/>
      <c r="AL32" s="598" t="s">
        <v>221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95.7</v>
      </c>
      <c r="BH32" s="661"/>
      <c r="BI32" s="661"/>
      <c r="BJ32" s="661"/>
      <c r="BK32" s="661"/>
      <c r="BL32" s="661"/>
      <c r="BM32" s="662">
        <v>85.8</v>
      </c>
      <c r="BN32" s="661"/>
      <c r="BO32" s="661"/>
      <c r="BP32" s="661"/>
      <c r="BQ32" s="663"/>
      <c r="BR32" s="660">
        <v>95.5</v>
      </c>
      <c r="BS32" s="661"/>
      <c r="BT32" s="661"/>
      <c r="BU32" s="661"/>
      <c r="BV32" s="661"/>
      <c r="BW32" s="661"/>
      <c r="BX32" s="662">
        <v>86.8</v>
      </c>
      <c r="BY32" s="661"/>
      <c r="BZ32" s="661"/>
      <c r="CA32" s="661"/>
      <c r="CB32" s="663"/>
      <c r="CD32" s="658"/>
      <c r="CE32" s="659"/>
      <c r="CF32" s="607" t="s">
        <v>300</v>
      </c>
      <c r="CG32" s="608"/>
      <c r="CH32" s="608"/>
      <c r="CI32" s="608"/>
      <c r="CJ32" s="608"/>
      <c r="CK32" s="608"/>
      <c r="CL32" s="608"/>
      <c r="CM32" s="608"/>
      <c r="CN32" s="608"/>
      <c r="CO32" s="608"/>
      <c r="CP32" s="608"/>
      <c r="CQ32" s="609"/>
      <c r="CR32" s="593">
        <v>57</v>
      </c>
      <c r="CS32" s="594"/>
      <c r="CT32" s="594"/>
      <c r="CU32" s="594"/>
      <c r="CV32" s="594"/>
      <c r="CW32" s="594"/>
      <c r="CX32" s="594"/>
      <c r="CY32" s="595"/>
      <c r="CZ32" s="627">
        <v>0</v>
      </c>
      <c r="DA32" s="628"/>
      <c r="DB32" s="628"/>
      <c r="DC32" s="629"/>
      <c r="DD32" s="602">
        <v>57</v>
      </c>
      <c r="DE32" s="594"/>
      <c r="DF32" s="594"/>
      <c r="DG32" s="594"/>
      <c r="DH32" s="594"/>
      <c r="DI32" s="594"/>
      <c r="DJ32" s="594"/>
      <c r="DK32" s="595"/>
      <c r="DL32" s="602">
        <v>57</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301</v>
      </c>
      <c r="C33" s="591"/>
      <c r="D33" s="591"/>
      <c r="E33" s="591"/>
      <c r="F33" s="591"/>
      <c r="G33" s="591"/>
      <c r="H33" s="591"/>
      <c r="I33" s="591"/>
      <c r="J33" s="591"/>
      <c r="K33" s="591"/>
      <c r="L33" s="591"/>
      <c r="M33" s="591"/>
      <c r="N33" s="591"/>
      <c r="O33" s="591"/>
      <c r="P33" s="591"/>
      <c r="Q33" s="592"/>
      <c r="R33" s="593">
        <v>500035</v>
      </c>
      <c r="S33" s="594"/>
      <c r="T33" s="594"/>
      <c r="U33" s="594"/>
      <c r="V33" s="594"/>
      <c r="W33" s="594"/>
      <c r="X33" s="594"/>
      <c r="Y33" s="595"/>
      <c r="Z33" s="596">
        <v>7.6</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2765387</v>
      </c>
      <c r="CS33" s="625"/>
      <c r="CT33" s="625"/>
      <c r="CU33" s="625"/>
      <c r="CV33" s="625"/>
      <c r="CW33" s="625"/>
      <c r="CX33" s="625"/>
      <c r="CY33" s="626"/>
      <c r="CZ33" s="627">
        <v>44.6</v>
      </c>
      <c r="DA33" s="628"/>
      <c r="DB33" s="628"/>
      <c r="DC33" s="629"/>
      <c r="DD33" s="602">
        <v>2110092</v>
      </c>
      <c r="DE33" s="625"/>
      <c r="DF33" s="625"/>
      <c r="DG33" s="625"/>
      <c r="DH33" s="625"/>
      <c r="DI33" s="625"/>
      <c r="DJ33" s="625"/>
      <c r="DK33" s="626"/>
      <c r="DL33" s="602">
        <v>1666003</v>
      </c>
      <c r="DM33" s="625"/>
      <c r="DN33" s="625"/>
      <c r="DO33" s="625"/>
      <c r="DP33" s="625"/>
      <c r="DQ33" s="625"/>
      <c r="DR33" s="625"/>
      <c r="DS33" s="625"/>
      <c r="DT33" s="625"/>
      <c r="DU33" s="625"/>
      <c r="DV33" s="626"/>
      <c r="DW33" s="598">
        <v>46</v>
      </c>
      <c r="DX33" s="619"/>
      <c r="DY33" s="619"/>
      <c r="DZ33" s="619"/>
      <c r="EA33" s="619"/>
      <c r="EB33" s="619"/>
      <c r="EC33" s="620"/>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842895</v>
      </c>
      <c r="CS34" s="594"/>
      <c r="CT34" s="594"/>
      <c r="CU34" s="594"/>
      <c r="CV34" s="594"/>
      <c r="CW34" s="594"/>
      <c r="CX34" s="594"/>
      <c r="CY34" s="595"/>
      <c r="CZ34" s="627">
        <v>13.6</v>
      </c>
      <c r="DA34" s="628"/>
      <c r="DB34" s="628"/>
      <c r="DC34" s="629"/>
      <c r="DD34" s="602">
        <v>669707</v>
      </c>
      <c r="DE34" s="594"/>
      <c r="DF34" s="594"/>
      <c r="DG34" s="594"/>
      <c r="DH34" s="594"/>
      <c r="DI34" s="594"/>
      <c r="DJ34" s="594"/>
      <c r="DK34" s="595"/>
      <c r="DL34" s="602">
        <v>565820</v>
      </c>
      <c r="DM34" s="594"/>
      <c r="DN34" s="594"/>
      <c r="DO34" s="594"/>
      <c r="DP34" s="594"/>
      <c r="DQ34" s="594"/>
      <c r="DR34" s="594"/>
      <c r="DS34" s="594"/>
      <c r="DT34" s="594"/>
      <c r="DU34" s="594"/>
      <c r="DV34" s="595"/>
      <c r="DW34" s="598">
        <v>15.6</v>
      </c>
      <c r="DX34" s="619"/>
      <c r="DY34" s="619"/>
      <c r="DZ34" s="619"/>
      <c r="EA34" s="619"/>
      <c r="EB34" s="619"/>
      <c r="EC34" s="620"/>
    </row>
    <row r="35" spans="2:133" ht="11.25" customHeight="1" x14ac:dyDescent="0.15">
      <c r="B35" s="590" t="s">
        <v>307</v>
      </c>
      <c r="C35" s="591"/>
      <c r="D35" s="591"/>
      <c r="E35" s="591"/>
      <c r="F35" s="591"/>
      <c r="G35" s="591"/>
      <c r="H35" s="591"/>
      <c r="I35" s="591"/>
      <c r="J35" s="591"/>
      <c r="K35" s="591"/>
      <c r="L35" s="591"/>
      <c r="M35" s="591"/>
      <c r="N35" s="591"/>
      <c r="O35" s="591"/>
      <c r="P35" s="591"/>
      <c r="Q35" s="592"/>
      <c r="R35" s="593">
        <v>242635</v>
      </c>
      <c r="S35" s="594"/>
      <c r="T35" s="594"/>
      <c r="U35" s="594"/>
      <c r="V35" s="594"/>
      <c r="W35" s="594"/>
      <c r="X35" s="594"/>
      <c r="Y35" s="595"/>
      <c r="Z35" s="596">
        <v>3.7</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906927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80871</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18079</v>
      </c>
      <c r="CS35" s="625"/>
      <c r="CT35" s="625"/>
      <c r="CU35" s="625"/>
      <c r="CV35" s="625"/>
      <c r="CW35" s="625"/>
      <c r="CX35" s="625"/>
      <c r="CY35" s="626"/>
      <c r="CZ35" s="627">
        <v>0.3</v>
      </c>
      <c r="DA35" s="628"/>
      <c r="DB35" s="628"/>
      <c r="DC35" s="629"/>
      <c r="DD35" s="602">
        <v>17998</v>
      </c>
      <c r="DE35" s="625"/>
      <c r="DF35" s="625"/>
      <c r="DG35" s="625"/>
      <c r="DH35" s="625"/>
      <c r="DI35" s="625"/>
      <c r="DJ35" s="625"/>
      <c r="DK35" s="626"/>
      <c r="DL35" s="602">
        <v>17998</v>
      </c>
      <c r="DM35" s="625"/>
      <c r="DN35" s="625"/>
      <c r="DO35" s="625"/>
      <c r="DP35" s="625"/>
      <c r="DQ35" s="625"/>
      <c r="DR35" s="625"/>
      <c r="DS35" s="625"/>
      <c r="DT35" s="625"/>
      <c r="DU35" s="625"/>
      <c r="DV35" s="626"/>
      <c r="DW35" s="598">
        <v>0.5</v>
      </c>
      <c r="DX35" s="619"/>
      <c r="DY35" s="619"/>
      <c r="DZ35" s="619"/>
      <c r="EA35" s="619"/>
      <c r="EB35" s="619"/>
      <c r="EC35" s="620"/>
    </row>
    <row r="36" spans="2:133" ht="11.25" customHeight="1" x14ac:dyDescent="0.15">
      <c r="B36" s="636" t="s">
        <v>311</v>
      </c>
      <c r="C36" s="637"/>
      <c r="D36" s="637"/>
      <c r="E36" s="637"/>
      <c r="F36" s="637"/>
      <c r="G36" s="637"/>
      <c r="H36" s="637"/>
      <c r="I36" s="637"/>
      <c r="J36" s="637"/>
      <c r="K36" s="637"/>
      <c r="L36" s="637"/>
      <c r="M36" s="637"/>
      <c r="N36" s="637"/>
      <c r="O36" s="637"/>
      <c r="P36" s="637"/>
      <c r="Q36" s="638"/>
      <c r="R36" s="665">
        <v>6549827</v>
      </c>
      <c r="S36" s="666"/>
      <c r="T36" s="666"/>
      <c r="U36" s="666"/>
      <c r="V36" s="666"/>
      <c r="W36" s="666"/>
      <c r="X36" s="666"/>
      <c r="Y36" s="667"/>
      <c r="Z36" s="668">
        <v>100</v>
      </c>
      <c r="AA36" s="668"/>
      <c r="AB36" s="668"/>
      <c r="AC36" s="668"/>
      <c r="AD36" s="669">
        <v>3382342</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258443</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16345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743279</v>
      </c>
      <c r="CS36" s="594"/>
      <c r="CT36" s="594"/>
      <c r="CU36" s="594"/>
      <c r="CV36" s="594"/>
      <c r="CW36" s="594"/>
      <c r="CX36" s="594"/>
      <c r="CY36" s="595"/>
      <c r="CZ36" s="627">
        <v>12</v>
      </c>
      <c r="DA36" s="628"/>
      <c r="DB36" s="628"/>
      <c r="DC36" s="629"/>
      <c r="DD36" s="602">
        <v>644697</v>
      </c>
      <c r="DE36" s="594"/>
      <c r="DF36" s="594"/>
      <c r="DG36" s="594"/>
      <c r="DH36" s="594"/>
      <c r="DI36" s="594"/>
      <c r="DJ36" s="594"/>
      <c r="DK36" s="595"/>
      <c r="DL36" s="602">
        <v>572523</v>
      </c>
      <c r="DM36" s="594"/>
      <c r="DN36" s="594"/>
      <c r="DO36" s="594"/>
      <c r="DP36" s="594"/>
      <c r="DQ36" s="594"/>
      <c r="DR36" s="594"/>
      <c r="DS36" s="594"/>
      <c r="DT36" s="594"/>
      <c r="DU36" s="594"/>
      <c r="DV36" s="595"/>
      <c r="DW36" s="598">
        <v>15.8</v>
      </c>
      <c r="DX36" s="619"/>
      <c r="DY36" s="619"/>
      <c r="DZ36" s="619"/>
      <c r="EA36" s="619"/>
      <c r="EB36" s="619"/>
      <c r="EC36" s="620"/>
    </row>
    <row r="37" spans="2:133" ht="11.25" customHeight="1" x14ac:dyDescent="0.15">
      <c r="AQ37" s="672" t="s">
        <v>315</v>
      </c>
      <c r="AR37" s="673"/>
      <c r="AS37" s="673"/>
      <c r="AT37" s="673"/>
      <c r="AU37" s="673"/>
      <c r="AV37" s="673"/>
      <c r="AW37" s="673"/>
      <c r="AX37" s="673"/>
      <c r="AY37" s="674"/>
      <c r="AZ37" s="593">
        <v>63071</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2734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261852</v>
      </c>
      <c r="CS37" s="625"/>
      <c r="CT37" s="625"/>
      <c r="CU37" s="625"/>
      <c r="CV37" s="625"/>
      <c r="CW37" s="625"/>
      <c r="CX37" s="625"/>
      <c r="CY37" s="626"/>
      <c r="CZ37" s="627">
        <v>4.2</v>
      </c>
      <c r="DA37" s="628"/>
      <c r="DB37" s="628"/>
      <c r="DC37" s="629"/>
      <c r="DD37" s="602">
        <v>244907</v>
      </c>
      <c r="DE37" s="625"/>
      <c r="DF37" s="625"/>
      <c r="DG37" s="625"/>
      <c r="DH37" s="625"/>
      <c r="DI37" s="625"/>
      <c r="DJ37" s="625"/>
      <c r="DK37" s="626"/>
      <c r="DL37" s="602">
        <v>205496</v>
      </c>
      <c r="DM37" s="625"/>
      <c r="DN37" s="625"/>
      <c r="DO37" s="625"/>
      <c r="DP37" s="625"/>
      <c r="DQ37" s="625"/>
      <c r="DR37" s="625"/>
      <c r="DS37" s="625"/>
      <c r="DT37" s="625"/>
      <c r="DU37" s="625"/>
      <c r="DV37" s="626"/>
      <c r="DW37" s="598">
        <v>5.7</v>
      </c>
      <c r="DX37" s="619"/>
      <c r="DY37" s="619"/>
      <c r="DZ37" s="619"/>
      <c r="EA37" s="619"/>
      <c r="EB37" s="619"/>
      <c r="EC37" s="620"/>
    </row>
    <row r="38" spans="2:133" ht="11.25" customHeight="1" x14ac:dyDescent="0.15">
      <c r="AQ38" s="672" t="s">
        <v>318</v>
      </c>
      <c r="AR38" s="673"/>
      <c r="AS38" s="673"/>
      <c r="AT38" s="673"/>
      <c r="AU38" s="673"/>
      <c r="AV38" s="673"/>
      <c r="AW38" s="673"/>
      <c r="AX38" s="673"/>
      <c r="AY38" s="674"/>
      <c r="AZ38" s="593">
        <v>8660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4853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843856</v>
      </c>
      <c r="CS38" s="594"/>
      <c r="CT38" s="594"/>
      <c r="CU38" s="594"/>
      <c r="CV38" s="594"/>
      <c r="CW38" s="594"/>
      <c r="CX38" s="594"/>
      <c r="CY38" s="595"/>
      <c r="CZ38" s="627">
        <v>13.6</v>
      </c>
      <c r="DA38" s="628"/>
      <c r="DB38" s="628"/>
      <c r="DC38" s="629"/>
      <c r="DD38" s="602">
        <v>727526</v>
      </c>
      <c r="DE38" s="594"/>
      <c r="DF38" s="594"/>
      <c r="DG38" s="594"/>
      <c r="DH38" s="594"/>
      <c r="DI38" s="594"/>
      <c r="DJ38" s="594"/>
      <c r="DK38" s="595"/>
      <c r="DL38" s="602">
        <v>509662</v>
      </c>
      <c r="DM38" s="594"/>
      <c r="DN38" s="594"/>
      <c r="DO38" s="594"/>
      <c r="DP38" s="594"/>
      <c r="DQ38" s="594"/>
      <c r="DR38" s="594"/>
      <c r="DS38" s="594"/>
      <c r="DT38" s="594"/>
      <c r="DU38" s="594"/>
      <c r="DV38" s="595"/>
      <c r="DW38" s="598">
        <v>14.1</v>
      </c>
      <c r="DX38" s="619"/>
      <c r="DY38" s="619"/>
      <c r="DZ38" s="619"/>
      <c r="EA38" s="619"/>
      <c r="EB38" s="619"/>
      <c r="EC38" s="620"/>
    </row>
    <row r="39" spans="2:133" ht="11.25" customHeight="1" x14ac:dyDescent="0.15">
      <c r="AQ39" s="672" t="s">
        <v>321</v>
      </c>
      <c r="AR39" s="673"/>
      <c r="AS39" s="673"/>
      <c r="AT39" s="673"/>
      <c r="AU39" s="673"/>
      <c r="AV39" s="673"/>
      <c r="AW39" s="673"/>
      <c r="AX39" s="673"/>
      <c r="AY39" s="674"/>
      <c r="AZ39" s="593" t="s">
        <v>221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110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310630</v>
      </c>
      <c r="CS39" s="625"/>
      <c r="CT39" s="625"/>
      <c r="CU39" s="625"/>
      <c r="CV39" s="625"/>
      <c r="CW39" s="625"/>
      <c r="CX39" s="625"/>
      <c r="CY39" s="626"/>
      <c r="CZ39" s="627">
        <v>5</v>
      </c>
      <c r="DA39" s="628"/>
      <c r="DB39" s="628"/>
      <c r="DC39" s="629"/>
      <c r="DD39" s="602">
        <v>50164</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197042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6648</v>
      </c>
      <c r="CS40" s="594"/>
      <c r="CT40" s="594"/>
      <c r="CU40" s="594"/>
      <c r="CV40" s="594"/>
      <c r="CW40" s="594"/>
      <c r="CX40" s="594"/>
      <c r="CY40" s="595"/>
      <c r="CZ40" s="627">
        <v>0.1</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379711</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231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869836</v>
      </c>
      <c r="CS42" s="594"/>
      <c r="CT42" s="594"/>
      <c r="CU42" s="594"/>
      <c r="CV42" s="594"/>
      <c r="CW42" s="594"/>
      <c r="CX42" s="594"/>
      <c r="CY42" s="595"/>
      <c r="CZ42" s="627">
        <v>14</v>
      </c>
      <c r="DA42" s="676"/>
      <c r="DB42" s="676"/>
      <c r="DC42" s="677"/>
      <c r="DD42" s="602">
        <v>413488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15760</v>
      </c>
      <c r="CS43" s="625"/>
      <c r="CT43" s="625"/>
      <c r="CU43" s="625"/>
      <c r="CV43" s="625"/>
      <c r="CW43" s="625"/>
      <c r="CX43" s="625"/>
      <c r="CY43" s="626"/>
      <c r="CZ43" s="627">
        <v>0.3</v>
      </c>
      <c r="DA43" s="628"/>
      <c r="DB43" s="628"/>
      <c r="DC43" s="629"/>
      <c r="DD43" s="602">
        <v>15760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828549</v>
      </c>
      <c r="CS44" s="594"/>
      <c r="CT44" s="594"/>
      <c r="CU44" s="594"/>
      <c r="CV44" s="594"/>
      <c r="CW44" s="594"/>
      <c r="CX44" s="594"/>
      <c r="CY44" s="595"/>
      <c r="CZ44" s="627">
        <v>13.4</v>
      </c>
      <c r="DA44" s="676"/>
      <c r="DB44" s="676"/>
      <c r="DC44" s="677"/>
      <c r="DD44" s="602">
        <v>395394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32093</v>
      </c>
      <c r="CS45" s="625"/>
      <c r="CT45" s="625"/>
      <c r="CU45" s="625"/>
      <c r="CV45" s="625"/>
      <c r="CW45" s="625"/>
      <c r="CX45" s="625"/>
      <c r="CY45" s="626"/>
      <c r="CZ45" s="627">
        <v>0.5</v>
      </c>
      <c r="DA45" s="628"/>
      <c r="DB45" s="628"/>
      <c r="DC45" s="629"/>
      <c r="DD45" s="602">
        <v>6315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788956</v>
      </c>
      <c r="CS46" s="594"/>
      <c r="CT46" s="594"/>
      <c r="CU46" s="594"/>
      <c r="CV46" s="594"/>
      <c r="CW46" s="594"/>
      <c r="CX46" s="594"/>
      <c r="CY46" s="595"/>
      <c r="CZ46" s="627">
        <v>12.7</v>
      </c>
      <c r="DA46" s="676"/>
      <c r="DB46" s="676"/>
      <c r="DC46" s="677"/>
      <c r="DD46" s="602">
        <v>382679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41287</v>
      </c>
      <c r="CS47" s="625"/>
      <c r="CT47" s="625"/>
      <c r="CU47" s="625"/>
      <c r="CV47" s="625"/>
      <c r="CW47" s="625"/>
      <c r="CX47" s="625"/>
      <c r="CY47" s="626"/>
      <c r="CZ47" s="627">
        <v>0.7</v>
      </c>
      <c r="DA47" s="628"/>
      <c r="DB47" s="628"/>
      <c r="DC47" s="629"/>
      <c r="DD47" s="602">
        <v>18094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6205607</v>
      </c>
      <c r="CS49" s="661"/>
      <c r="CT49" s="661"/>
      <c r="CU49" s="661"/>
      <c r="CV49" s="661"/>
      <c r="CW49" s="661"/>
      <c r="CX49" s="661"/>
      <c r="CY49" s="688"/>
      <c r="CZ49" s="689">
        <v>100</v>
      </c>
      <c r="DA49" s="690"/>
      <c r="DB49" s="690"/>
      <c r="DC49" s="691"/>
      <c r="DD49" s="692">
        <v>4234643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6557</v>
      </c>
      <c r="R7" s="723"/>
      <c r="S7" s="723"/>
      <c r="T7" s="723"/>
      <c r="U7" s="723"/>
      <c r="V7" s="723">
        <v>6170</v>
      </c>
      <c r="W7" s="723"/>
      <c r="X7" s="723"/>
      <c r="Y7" s="723"/>
      <c r="Z7" s="723"/>
      <c r="AA7" s="723">
        <v>387</v>
      </c>
      <c r="AB7" s="723"/>
      <c r="AC7" s="723"/>
      <c r="AD7" s="723"/>
      <c r="AE7" s="724"/>
      <c r="AF7" s="725">
        <v>99</v>
      </c>
      <c r="AG7" s="726"/>
      <c r="AH7" s="726"/>
      <c r="AI7" s="726"/>
      <c r="AJ7" s="727"/>
      <c r="AK7" s="762">
        <v>83</v>
      </c>
      <c r="AL7" s="763"/>
      <c r="AM7" s="763"/>
      <c r="AN7" s="763"/>
      <c r="AO7" s="763"/>
      <c r="AP7" s="763">
        <v>6331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4</v>
      </c>
      <c r="R8" s="747"/>
      <c r="S8" s="747"/>
      <c r="T8" s="747"/>
      <c r="U8" s="747"/>
      <c r="V8" s="747">
        <v>8</v>
      </c>
      <c r="W8" s="747"/>
      <c r="X8" s="747"/>
      <c r="Y8" s="747"/>
      <c r="Z8" s="747"/>
      <c r="AA8" s="748">
        <v>-4</v>
      </c>
      <c r="AB8" s="749"/>
      <c r="AC8" s="749"/>
      <c r="AD8" s="749"/>
      <c r="AE8" s="750"/>
      <c r="AF8" s="751">
        <v>-4</v>
      </c>
      <c r="AG8" s="749"/>
      <c r="AH8" s="749"/>
      <c r="AI8" s="749"/>
      <c r="AJ8" s="750"/>
      <c r="AK8" s="752" t="s">
        <v>479</v>
      </c>
      <c r="AL8" s="753"/>
      <c r="AM8" s="753"/>
      <c r="AN8" s="753"/>
      <c r="AO8" s="753"/>
      <c r="AP8" s="753">
        <v>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12</v>
      </c>
      <c r="R9" s="747"/>
      <c r="S9" s="747"/>
      <c r="T9" s="747"/>
      <c r="U9" s="747"/>
      <c r="V9" s="747">
        <v>50</v>
      </c>
      <c r="W9" s="747"/>
      <c r="X9" s="747"/>
      <c r="Y9" s="747"/>
      <c r="Z9" s="747"/>
      <c r="AA9" s="748">
        <v>-38</v>
      </c>
      <c r="AB9" s="749"/>
      <c r="AC9" s="749"/>
      <c r="AD9" s="749"/>
      <c r="AE9" s="750"/>
      <c r="AF9" s="751">
        <v>-38</v>
      </c>
      <c r="AG9" s="749"/>
      <c r="AH9" s="749"/>
      <c r="AI9" s="749"/>
      <c r="AJ9" s="750"/>
      <c r="AK9" s="752" t="s">
        <v>479</v>
      </c>
      <c r="AL9" s="753"/>
      <c r="AM9" s="753"/>
      <c r="AN9" s="753"/>
      <c r="AO9" s="753"/>
      <c r="AP9" s="753">
        <v>18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t="s">
        <v>367</v>
      </c>
      <c r="C10" s="744"/>
      <c r="D10" s="744"/>
      <c r="E10" s="744"/>
      <c r="F10" s="744"/>
      <c r="G10" s="744"/>
      <c r="H10" s="744"/>
      <c r="I10" s="744"/>
      <c r="J10" s="744"/>
      <c r="K10" s="744"/>
      <c r="L10" s="744"/>
      <c r="M10" s="744"/>
      <c r="N10" s="744"/>
      <c r="O10" s="744"/>
      <c r="P10" s="745"/>
      <c r="Q10" s="746">
        <v>9</v>
      </c>
      <c r="R10" s="747"/>
      <c r="S10" s="747"/>
      <c r="T10" s="747"/>
      <c r="U10" s="747"/>
      <c r="V10" s="747">
        <v>9</v>
      </c>
      <c r="W10" s="747"/>
      <c r="X10" s="747"/>
      <c r="Y10" s="747"/>
      <c r="Z10" s="747"/>
      <c r="AA10" s="748">
        <v>0</v>
      </c>
      <c r="AB10" s="749"/>
      <c r="AC10" s="749"/>
      <c r="AD10" s="749"/>
      <c r="AE10" s="750"/>
      <c r="AF10" s="751" t="s">
        <v>368</v>
      </c>
      <c r="AG10" s="749"/>
      <c r="AH10" s="749"/>
      <c r="AI10" s="749"/>
      <c r="AJ10" s="750"/>
      <c r="AK10" s="752" t="s">
        <v>479</v>
      </c>
      <c r="AL10" s="753"/>
      <c r="AM10" s="753"/>
      <c r="AN10" s="753"/>
      <c r="AO10" s="753"/>
      <c r="AP10" s="753" t="s">
        <v>479</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t="s">
        <v>369</v>
      </c>
      <c r="C11" s="744"/>
      <c r="D11" s="744"/>
      <c r="E11" s="744"/>
      <c r="F11" s="744"/>
      <c r="G11" s="744"/>
      <c r="H11" s="744"/>
      <c r="I11" s="744"/>
      <c r="J11" s="744"/>
      <c r="K11" s="744"/>
      <c r="L11" s="744"/>
      <c r="M11" s="744"/>
      <c r="N11" s="744"/>
      <c r="O11" s="744"/>
      <c r="P11" s="745"/>
      <c r="Q11" s="746">
        <v>36</v>
      </c>
      <c r="R11" s="747"/>
      <c r="S11" s="747"/>
      <c r="T11" s="747"/>
      <c r="U11" s="747"/>
      <c r="V11" s="747">
        <v>36</v>
      </c>
      <c r="W11" s="747"/>
      <c r="X11" s="747"/>
      <c r="Y11" s="747"/>
      <c r="Z11" s="747"/>
      <c r="AA11" s="748">
        <v>0</v>
      </c>
      <c r="AB11" s="749"/>
      <c r="AC11" s="749"/>
      <c r="AD11" s="749"/>
      <c r="AE11" s="750"/>
      <c r="AF11" s="751" t="s">
        <v>368</v>
      </c>
      <c r="AG11" s="749"/>
      <c r="AH11" s="749"/>
      <c r="AI11" s="749"/>
      <c r="AJ11" s="750"/>
      <c r="AK11" s="752">
        <v>20</v>
      </c>
      <c r="AL11" s="753"/>
      <c r="AM11" s="753"/>
      <c r="AN11" s="753"/>
      <c r="AO11" s="753"/>
      <c r="AP11" s="753" t="s">
        <v>479</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51"/>
      <c r="AG12" s="749"/>
      <c r="AH12" s="749"/>
      <c r="AI12" s="749"/>
      <c r="AJ12" s="750"/>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51"/>
      <c r="AG13" s="749"/>
      <c r="AH13" s="749"/>
      <c r="AI13" s="749"/>
      <c r="AJ13" s="750"/>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51"/>
      <c r="AG14" s="749"/>
      <c r="AH14" s="749"/>
      <c r="AI14" s="749"/>
      <c r="AJ14" s="750"/>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51"/>
      <c r="AG15" s="749"/>
      <c r="AH15" s="749"/>
      <c r="AI15" s="749"/>
      <c r="AJ15" s="750"/>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51"/>
      <c r="AG16" s="749"/>
      <c r="AH16" s="749"/>
      <c r="AI16" s="749"/>
      <c r="AJ16" s="750"/>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51"/>
      <c r="AG17" s="749"/>
      <c r="AH17" s="749"/>
      <c r="AI17" s="749"/>
      <c r="AJ17" s="750"/>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51"/>
      <c r="AG18" s="749"/>
      <c r="AH18" s="749"/>
      <c r="AI18" s="749"/>
      <c r="AJ18" s="750"/>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51"/>
      <c r="AG19" s="749"/>
      <c r="AH19" s="749"/>
      <c r="AI19" s="749"/>
      <c r="AJ19" s="750"/>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51"/>
      <c r="AG20" s="749"/>
      <c r="AH20" s="749"/>
      <c r="AI20" s="749"/>
      <c r="AJ20" s="750"/>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51"/>
      <c r="AG21" s="749"/>
      <c r="AH21" s="749"/>
      <c r="AI21" s="749"/>
      <c r="AJ21" s="750"/>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51"/>
      <c r="AG22" s="749"/>
      <c r="AH22" s="749"/>
      <c r="AI22" s="749"/>
      <c r="AJ22" s="750"/>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371</v>
      </c>
      <c r="B23" s="778" t="s">
        <v>372</v>
      </c>
      <c r="C23" s="779"/>
      <c r="D23" s="779"/>
      <c r="E23" s="779"/>
      <c r="F23" s="779"/>
      <c r="G23" s="779"/>
      <c r="H23" s="779"/>
      <c r="I23" s="779"/>
      <c r="J23" s="779"/>
      <c r="K23" s="779"/>
      <c r="L23" s="779"/>
      <c r="M23" s="779"/>
      <c r="N23" s="779"/>
      <c r="O23" s="779"/>
      <c r="P23" s="780"/>
      <c r="Q23" s="781">
        <v>6617</v>
      </c>
      <c r="R23" s="782"/>
      <c r="S23" s="782"/>
      <c r="T23" s="782"/>
      <c r="U23" s="782"/>
      <c r="V23" s="782">
        <v>6273</v>
      </c>
      <c r="W23" s="782"/>
      <c r="X23" s="782"/>
      <c r="Y23" s="782"/>
      <c r="Z23" s="782"/>
      <c r="AA23" s="782">
        <v>344</v>
      </c>
      <c r="AB23" s="782"/>
      <c r="AC23" s="782"/>
      <c r="AD23" s="782"/>
      <c r="AE23" s="783"/>
      <c r="AF23" s="784">
        <v>57</v>
      </c>
      <c r="AG23" s="782"/>
      <c r="AH23" s="782"/>
      <c r="AI23" s="782"/>
      <c r="AJ23" s="785"/>
      <c r="AK23" s="786"/>
      <c r="AL23" s="787"/>
      <c r="AM23" s="787"/>
      <c r="AN23" s="787"/>
      <c r="AO23" s="787"/>
      <c r="AP23" s="782">
        <v>6355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542</v>
      </c>
      <c r="AV26" s="706"/>
      <c r="AW26" s="706"/>
      <c r="AX26" s="706"/>
      <c r="AY26" s="707"/>
      <c r="AZ26" s="705" t="s">
        <v>381</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2002</v>
      </c>
      <c r="R28" s="811"/>
      <c r="S28" s="811"/>
      <c r="T28" s="811"/>
      <c r="U28" s="811"/>
      <c r="V28" s="811">
        <v>1921</v>
      </c>
      <c r="W28" s="811"/>
      <c r="X28" s="811"/>
      <c r="Y28" s="811"/>
      <c r="Z28" s="811"/>
      <c r="AA28" s="811">
        <v>81</v>
      </c>
      <c r="AB28" s="811"/>
      <c r="AC28" s="811"/>
      <c r="AD28" s="811"/>
      <c r="AE28" s="812"/>
      <c r="AF28" s="813">
        <v>81</v>
      </c>
      <c r="AG28" s="811"/>
      <c r="AH28" s="811"/>
      <c r="AI28" s="811"/>
      <c r="AJ28" s="814"/>
      <c r="AK28" s="815">
        <v>197</v>
      </c>
      <c r="AL28" s="806"/>
      <c r="AM28" s="806"/>
      <c r="AN28" s="806"/>
      <c r="AO28" s="806"/>
      <c r="AP28" s="806" t="s">
        <v>479</v>
      </c>
      <c r="AQ28" s="806"/>
      <c r="AR28" s="806"/>
      <c r="AS28" s="806"/>
      <c r="AT28" s="806"/>
      <c r="AU28" s="806" t="s">
        <v>479</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1337</v>
      </c>
      <c r="R29" s="747"/>
      <c r="S29" s="747"/>
      <c r="T29" s="747"/>
      <c r="U29" s="747"/>
      <c r="V29" s="747">
        <v>1338</v>
      </c>
      <c r="W29" s="747"/>
      <c r="X29" s="747"/>
      <c r="Y29" s="747"/>
      <c r="Z29" s="747"/>
      <c r="AA29" s="747">
        <v>-1</v>
      </c>
      <c r="AB29" s="747"/>
      <c r="AC29" s="747"/>
      <c r="AD29" s="747"/>
      <c r="AE29" s="748"/>
      <c r="AF29" s="751">
        <v>-1</v>
      </c>
      <c r="AG29" s="749"/>
      <c r="AH29" s="749"/>
      <c r="AI29" s="749"/>
      <c r="AJ29" s="750"/>
      <c r="AK29" s="818">
        <v>229</v>
      </c>
      <c r="AL29" s="819"/>
      <c r="AM29" s="819"/>
      <c r="AN29" s="819"/>
      <c r="AO29" s="819"/>
      <c r="AP29" s="819">
        <v>6</v>
      </c>
      <c r="AQ29" s="819"/>
      <c r="AR29" s="819"/>
      <c r="AS29" s="819"/>
      <c r="AT29" s="819"/>
      <c r="AU29" s="819" t="s">
        <v>479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264</v>
      </c>
      <c r="R30" s="747"/>
      <c r="S30" s="747"/>
      <c r="T30" s="747"/>
      <c r="U30" s="747"/>
      <c r="V30" s="747">
        <v>262</v>
      </c>
      <c r="W30" s="747"/>
      <c r="X30" s="747"/>
      <c r="Y30" s="747"/>
      <c r="Z30" s="747"/>
      <c r="AA30" s="747">
        <v>2</v>
      </c>
      <c r="AB30" s="747"/>
      <c r="AC30" s="747"/>
      <c r="AD30" s="747"/>
      <c r="AE30" s="748"/>
      <c r="AF30" s="751">
        <v>2</v>
      </c>
      <c r="AG30" s="749"/>
      <c r="AH30" s="749"/>
      <c r="AI30" s="749"/>
      <c r="AJ30" s="750"/>
      <c r="AK30" s="818">
        <v>167</v>
      </c>
      <c r="AL30" s="819"/>
      <c r="AM30" s="819"/>
      <c r="AN30" s="819"/>
      <c r="AO30" s="819"/>
      <c r="AP30" s="819" t="s">
        <v>479</v>
      </c>
      <c r="AQ30" s="819"/>
      <c r="AR30" s="819"/>
      <c r="AS30" s="819"/>
      <c r="AT30" s="819"/>
      <c r="AU30" s="819" t="s">
        <v>479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505</v>
      </c>
      <c r="R31" s="747"/>
      <c r="S31" s="747"/>
      <c r="T31" s="747"/>
      <c r="U31" s="747"/>
      <c r="V31" s="747">
        <v>393</v>
      </c>
      <c r="W31" s="747"/>
      <c r="X31" s="747"/>
      <c r="Y31" s="747"/>
      <c r="Z31" s="747"/>
      <c r="AA31" s="747">
        <v>112</v>
      </c>
      <c r="AB31" s="747"/>
      <c r="AC31" s="747"/>
      <c r="AD31" s="747"/>
      <c r="AE31" s="748"/>
      <c r="AF31" s="751">
        <v>509</v>
      </c>
      <c r="AG31" s="749"/>
      <c r="AH31" s="749"/>
      <c r="AI31" s="749"/>
      <c r="AJ31" s="750"/>
      <c r="AK31" s="818" t="s">
        <v>479</v>
      </c>
      <c r="AL31" s="819"/>
      <c r="AM31" s="819"/>
      <c r="AN31" s="819"/>
      <c r="AO31" s="819"/>
      <c r="AP31" s="819">
        <v>1243</v>
      </c>
      <c r="AQ31" s="819"/>
      <c r="AR31" s="819"/>
      <c r="AS31" s="819"/>
      <c r="AT31" s="819"/>
      <c r="AU31" s="819" t="s">
        <v>479</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367</v>
      </c>
      <c r="R32" s="747"/>
      <c r="S32" s="747"/>
      <c r="T32" s="747"/>
      <c r="U32" s="747"/>
      <c r="V32" s="747">
        <v>366</v>
      </c>
      <c r="W32" s="747"/>
      <c r="X32" s="747"/>
      <c r="Y32" s="747"/>
      <c r="Z32" s="747"/>
      <c r="AA32" s="747">
        <v>1</v>
      </c>
      <c r="AB32" s="747"/>
      <c r="AC32" s="747"/>
      <c r="AD32" s="747"/>
      <c r="AE32" s="748"/>
      <c r="AF32" s="751">
        <v>1</v>
      </c>
      <c r="AG32" s="749"/>
      <c r="AH32" s="749"/>
      <c r="AI32" s="749"/>
      <c r="AJ32" s="750"/>
      <c r="AK32" s="818">
        <v>128</v>
      </c>
      <c r="AL32" s="819"/>
      <c r="AM32" s="819"/>
      <c r="AN32" s="819"/>
      <c r="AO32" s="819"/>
      <c r="AP32" s="819">
        <v>1977</v>
      </c>
      <c r="AQ32" s="819"/>
      <c r="AR32" s="819"/>
      <c r="AS32" s="819"/>
      <c r="AT32" s="819"/>
      <c r="AU32" s="819">
        <v>1607</v>
      </c>
      <c r="AV32" s="819"/>
      <c r="AW32" s="819"/>
      <c r="AX32" s="819"/>
      <c r="AY32" s="819"/>
      <c r="AZ32" s="820"/>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186</v>
      </c>
      <c r="R33" s="747"/>
      <c r="S33" s="747"/>
      <c r="T33" s="747"/>
      <c r="U33" s="747"/>
      <c r="V33" s="747">
        <v>186</v>
      </c>
      <c r="W33" s="747"/>
      <c r="X33" s="747"/>
      <c r="Y33" s="747"/>
      <c r="Z33" s="747"/>
      <c r="AA33" s="747">
        <v>0</v>
      </c>
      <c r="AB33" s="747"/>
      <c r="AC33" s="747"/>
      <c r="AD33" s="747"/>
      <c r="AE33" s="748"/>
      <c r="AF33" s="751" t="s">
        <v>111</v>
      </c>
      <c r="AG33" s="749"/>
      <c r="AH33" s="749"/>
      <c r="AI33" s="749"/>
      <c r="AJ33" s="750"/>
      <c r="AK33" s="818">
        <v>138</v>
      </c>
      <c r="AL33" s="819"/>
      <c r="AM33" s="819"/>
      <c r="AN33" s="819"/>
      <c r="AO33" s="819"/>
      <c r="AP33" s="819">
        <v>1583</v>
      </c>
      <c r="AQ33" s="819"/>
      <c r="AR33" s="819"/>
      <c r="AS33" s="819"/>
      <c r="AT33" s="819"/>
      <c r="AU33" s="819">
        <v>1243</v>
      </c>
      <c r="AV33" s="819"/>
      <c r="AW33" s="819"/>
      <c r="AX33" s="819"/>
      <c r="AY33" s="819"/>
      <c r="AZ33" s="820"/>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359</v>
      </c>
      <c r="R34" s="747"/>
      <c r="S34" s="747"/>
      <c r="T34" s="747"/>
      <c r="U34" s="747"/>
      <c r="V34" s="747">
        <v>752</v>
      </c>
      <c r="W34" s="747"/>
      <c r="X34" s="747"/>
      <c r="Y34" s="747"/>
      <c r="Z34" s="747"/>
      <c r="AA34" s="747">
        <v>-393</v>
      </c>
      <c r="AB34" s="747"/>
      <c r="AC34" s="747"/>
      <c r="AD34" s="747"/>
      <c r="AE34" s="748"/>
      <c r="AF34" s="751">
        <v>16</v>
      </c>
      <c r="AG34" s="749"/>
      <c r="AH34" s="749"/>
      <c r="AI34" s="749"/>
      <c r="AJ34" s="750"/>
      <c r="AK34" s="818" t="s">
        <v>479</v>
      </c>
      <c r="AL34" s="819"/>
      <c r="AM34" s="819"/>
      <c r="AN34" s="819"/>
      <c r="AO34" s="819"/>
      <c r="AP34" s="819" t="s">
        <v>479</v>
      </c>
      <c r="AQ34" s="819"/>
      <c r="AR34" s="819"/>
      <c r="AS34" s="819"/>
      <c r="AT34" s="819"/>
      <c r="AU34" s="819" t="s">
        <v>479</v>
      </c>
      <c r="AV34" s="819"/>
      <c r="AW34" s="819"/>
      <c r="AX34" s="819"/>
      <c r="AY34" s="819"/>
      <c r="AZ34" s="820"/>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51"/>
      <c r="AG35" s="749"/>
      <c r="AH35" s="749"/>
      <c r="AI35" s="749"/>
      <c r="AJ35" s="750"/>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51"/>
      <c r="AG36" s="749"/>
      <c r="AH36" s="749"/>
      <c r="AI36" s="749"/>
      <c r="AJ36" s="750"/>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51"/>
      <c r="AG37" s="749"/>
      <c r="AH37" s="749"/>
      <c r="AI37" s="749"/>
      <c r="AJ37" s="750"/>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51"/>
      <c r="AG38" s="749"/>
      <c r="AH38" s="749"/>
      <c r="AI38" s="749"/>
      <c r="AJ38" s="750"/>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51"/>
      <c r="AG39" s="749"/>
      <c r="AH39" s="749"/>
      <c r="AI39" s="749"/>
      <c r="AJ39" s="750"/>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51"/>
      <c r="AG40" s="749"/>
      <c r="AH40" s="749"/>
      <c r="AI40" s="749"/>
      <c r="AJ40" s="750"/>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51"/>
      <c r="AG41" s="749"/>
      <c r="AH41" s="749"/>
      <c r="AI41" s="749"/>
      <c r="AJ41" s="750"/>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51"/>
      <c r="AG42" s="749"/>
      <c r="AH42" s="749"/>
      <c r="AI42" s="749"/>
      <c r="AJ42" s="750"/>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51"/>
      <c r="AG43" s="749"/>
      <c r="AH43" s="749"/>
      <c r="AI43" s="749"/>
      <c r="AJ43" s="750"/>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51"/>
      <c r="AG44" s="749"/>
      <c r="AH44" s="749"/>
      <c r="AI44" s="749"/>
      <c r="AJ44" s="750"/>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51"/>
      <c r="AG45" s="749"/>
      <c r="AH45" s="749"/>
      <c r="AI45" s="749"/>
      <c r="AJ45" s="750"/>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51"/>
      <c r="AG46" s="749"/>
      <c r="AH46" s="749"/>
      <c r="AI46" s="749"/>
      <c r="AJ46" s="750"/>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51"/>
      <c r="AG47" s="749"/>
      <c r="AH47" s="749"/>
      <c r="AI47" s="749"/>
      <c r="AJ47" s="750"/>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51"/>
      <c r="AG48" s="749"/>
      <c r="AH48" s="749"/>
      <c r="AI48" s="749"/>
      <c r="AJ48" s="750"/>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51"/>
      <c r="AG49" s="749"/>
      <c r="AH49" s="749"/>
      <c r="AI49" s="749"/>
      <c r="AJ49" s="750"/>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51"/>
      <c r="AG50" s="749"/>
      <c r="AH50" s="749"/>
      <c r="AI50" s="749"/>
      <c r="AJ50" s="750"/>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51"/>
      <c r="AG51" s="749"/>
      <c r="AH51" s="749"/>
      <c r="AI51" s="749"/>
      <c r="AJ51" s="750"/>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51"/>
      <c r="AG52" s="749"/>
      <c r="AH52" s="749"/>
      <c r="AI52" s="749"/>
      <c r="AJ52" s="750"/>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51"/>
      <c r="AG53" s="749"/>
      <c r="AH53" s="749"/>
      <c r="AI53" s="749"/>
      <c r="AJ53" s="750"/>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51"/>
      <c r="AG54" s="749"/>
      <c r="AH54" s="749"/>
      <c r="AI54" s="749"/>
      <c r="AJ54" s="750"/>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51"/>
      <c r="AG55" s="749"/>
      <c r="AH55" s="749"/>
      <c r="AI55" s="749"/>
      <c r="AJ55" s="750"/>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51"/>
      <c r="AG56" s="749"/>
      <c r="AH56" s="749"/>
      <c r="AI56" s="749"/>
      <c r="AJ56" s="750"/>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51"/>
      <c r="AG57" s="749"/>
      <c r="AH57" s="749"/>
      <c r="AI57" s="749"/>
      <c r="AJ57" s="750"/>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51"/>
      <c r="AG58" s="749"/>
      <c r="AH58" s="749"/>
      <c r="AI58" s="749"/>
      <c r="AJ58" s="750"/>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51"/>
      <c r="AG59" s="749"/>
      <c r="AH59" s="749"/>
      <c r="AI59" s="749"/>
      <c r="AJ59" s="750"/>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51"/>
      <c r="AG60" s="749"/>
      <c r="AH60" s="749"/>
      <c r="AI60" s="749"/>
      <c r="AJ60" s="750"/>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51"/>
      <c r="AG61" s="749"/>
      <c r="AH61" s="749"/>
      <c r="AI61" s="749"/>
      <c r="AJ61" s="750"/>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51"/>
      <c r="AG62" s="749"/>
      <c r="AH62" s="749"/>
      <c r="AI62" s="749"/>
      <c r="AJ62" s="750"/>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371</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395</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9277</v>
      </c>
      <c r="R68" s="854"/>
      <c r="S68" s="854"/>
      <c r="T68" s="854"/>
      <c r="U68" s="854"/>
      <c r="V68" s="854">
        <v>7391</v>
      </c>
      <c r="W68" s="854"/>
      <c r="X68" s="854"/>
      <c r="Y68" s="854"/>
      <c r="Z68" s="854"/>
      <c r="AA68" s="854">
        <v>1886</v>
      </c>
      <c r="AB68" s="854"/>
      <c r="AC68" s="854"/>
      <c r="AD68" s="854"/>
      <c r="AE68" s="854"/>
      <c r="AF68" s="854">
        <v>1886</v>
      </c>
      <c r="AG68" s="854"/>
      <c r="AH68" s="854"/>
      <c r="AI68" s="854"/>
      <c r="AJ68" s="854"/>
      <c r="AK68" s="854" t="s">
        <v>479</v>
      </c>
      <c r="AL68" s="854"/>
      <c r="AM68" s="854"/>
      <c r="AN68" s="854"/>
      <c r="AO68" s="854"/>
      <c r="AP68" s="854" t="s">
        <v>479</v>
      </c>
      <c r="AQ68" s="854"/>
      <c r="AR68" s="854"/>
      <c r="AS68" s="854"/>
      <c r="AT68" s="854"/>
      <c r="AU68" s="854" t="s">
        <v>479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344</v>
      </c>
      <c r="R69" s="819"/>
      <c r="S69" s="819"/>
      <c r="T69" s="819"/>
      <c r="U69" s="819"/>
      <c r="V69" s="819">
        <v>309</v>
      </c>
      <c r="W69" s="819"/>
      <c r="X69" s="819"/>
      <c r="Y69" s="819"/>
      <c r="Z69" s="819"/>
      <c r="AA69" s="819">
        <v>35</v>
      </c>
      <c r="AB69" s="819"/>
      <c r="AC69" s="819"/>
      <c r="AD69" s="819"/>
      <c r="AE69" s="819"/>
      <c r="AF69" s="819">
        <v>30</v>
      </c>
      <c r="AG69" s="819"/>
      <c r="AH69" s="819"/>
      <c r="AI69" s="819"/>
      <c r="AJ69" s="819"/>
      <c r="AK69" s="819">
        <v>43</v>
      </c>
      <c r="AL69" s="819"/>
      <c r="AM69" s="819"/>
      <c r="AN69" s="819"/>
      <c r="AO69" s="819"/>
      <c r="AP69" s="819" t="s">
        <v>479</v>
      </c>
      <c r="AQ69" s="819"/>
      <c r="AR69" s="819"/>
      <c r="AS69" s="819"/>
      <c r="AT69" s="819"/>
      <c r="AU69" s="819" t="s">
        <v>479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339</v>
      </c>
      <c r="R70" s="819"/>
      <c r="S70" s="819"/>
      <c r="T70" s="819"/>
      <c r="U70" s="819"/>
      <c r="V70" s="819">
        <v>337</v>
      </c>
      <c r="W70" s="819"/>
      <c r="X70" s="819"/>
      <c r="Y70" s="819"/>
      <c r="Z70" s="819"/>
      <c r="AA70" s="819">
        <v>3</v>
      </c>
      <c r="AB70" s="819"/>
      <c r="AC70" s="819"/>
      <c r="AD70" s="819"/>
      <c r="AE70" s="819"/>
      <c r="AF70" s="819">
        <v>3</v>
      </c>
      <c r="AG70" s="819"/>
      <c r="AH70" s="819"/>
      <c r="AI70" s="819"/>
      <c r="AJ70" s="819"/>
      <c r="AK70" s="819" t="s">
        <v>479</v>
      </c>
      <c r="AL70" s="819"/>
      <c r="AM70" s="819"/>
      <c r="AN70" s="819"/>
      <c r="AO70" s="819"/>
      <c r="AP70" s="819">
        <v>282</v>
      </c>
      <c r="AQ70" s="819"/>
      <c r="AR70" s="819"/>
      <c r="AS70" s="819"/>
      <c r="AT70" s="819"/>
      <c r="AU70" s="819">
        <v>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21</v>
      </c>
      <c r="R71" s="819"/>
      <c r="S71" s="819"/>
      <c r="T71" s="819"/>
      <c r="U71" s="819"/>
      <c r="V71" s="819">
        <v>18</v>
      </c>
      <c r="W71" s="819"/>
      <c r="X71" s="819"/>
      <c r="Y71" s="819"/>
      <c r="Z71" s="819"/>
      <c r="AA71" s="819">
        <v>4</v>
      </c>
      <c r="AB71" s="819"/>
      <c r="AC71" s="819"/>
      <c r="AD71" s="819"/>
      <c r="AE71" s="819"/>
      <c r="AF71" s="819">
        <v>4</v>
      </c>
      <c r="AG71" s="819"/>
      <c r="AH71" s="819"/>
      <c r="AI71" s="819"/>
      <c r="AJ71" s="819"/>
      <c r="AK71" s="819">
        <v>8</v>
      </c>
      <c r="AL71" s="819"/>
      <c r="AM71" s="819"/>
      <c r="AN71" s="819"/>
      <c r="AO71" s="819"/>
      <c r="AP71" s="819" t="s">
        <v>479</v>
      </c>
      <c r="AQ71" s="819"/>
      <c r="AR71" s="819"/>
      <c r="AS71" s="819"/>
      <c r="AT71" s="819"/>
      <c r="AU71" s="819" t="s">
        <v>479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42</v>
      </c>
      <c r="R72" s="819"/>
      <c r="S72" s="819"/>
      <c r="T72" s="819"/>
      <c r="U72" s="819"/>
      <c r="V72" s="819">
        <v>39</v>
      </c>
      <c r="W72" s="819"/>
      <c r="X72" s="819"/>
      <c r="Y72" s="819"/>
      <c r="Z72" s="819"/>
      <c r="AA72" s="819">
        <v>3</v>
      </c>
      <c r="AB72" s="819"/>
      <c r="AC72" s="819"/>
      <c r="AD72" s="819"/>
      <c r="AE72" s="819"/>
      <c r="AF72" s="819">
        <v>3</v>
      </c>
      <c r="AG72" s="819"/>
      <c r="AH72" s="819"/>
      <c r="AI72" s="819"/>
      <c r="AJ72" s="819"/>
      <c r="AK72" s="819" t="s">
        <v>479</v>
      </c>
      <c r="AL72" s="819"/>
      <c r="AM72" s="819"/>
      <c r="AN72" s="819"/>
      <c r="AO72" s="819"/>
      <c r="AP72" s="819" t="s">
        <v>479</v>
      </c>
      <c r="AQ72" s="819"/>
      <c r="AR72" s="819"/>
      <c r="AS72" s="819"/>
      <c r="AT72" s="819"/>
      <c r="AU72" s="819" t="s">
        <v>479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548</v>
      </c>
      <c r="C73" s="862"/>
      <c r="D73" s="862"/>
      <c r="E73" s="862"/>
      <c r="F73" s="862"/>
      <c r="G73" s="862"/>
      <c r="H73" s="862"/>
      <c r="I73" s="862"/>
      <c r="J73" s="862"/>
      <c r="K73" s="862"/>
      <c r="L73" s="862"/>
      <c r="M73" s="862"/>
      <c r="N73" s="862"/>
      <c r="O73" s="862"/>
      <c r="P73" s="863"/>
      <c r="Q73" s="864">
        <v>147</v>
      </c>
      <c r="R73" s="819"/>
      <c r="S73" s="819"/>
      <c r="T73" s="819"/>
      <c r="U73" s="819"/>
      <c r="V73" s="819">
        <v>123</v>
      </c>
      <c r="W73" s="819"/>
      <c r="X73" s="819"/>
      <c r="Y73" s="819"/>
      <c r="Z73" s="819"/>
      <c r="AA73" s="819">
        <v>24</v>
      </c>
      <c r="AB73" s="819"/>
      <c r="AC73" s="819"/>
      <c r="AD73" s="819"/>
      <c r="AE73" s="819"/>
      <c r="AF73" s="819">
        <v>24</v>
      </c>
      <c r="AG73" s="819"/>
      <c r="AH73" s="819"/>
      <c r="AI73" s="819"/>
      <c r="AJ73" s="819"/>
      <c r="AK73" s="819" t="s">
        <v>479</v>
      </c>
      <c r="AL73" s="819"/>
      <c r="AM73" s="819"/>
      <c r="AN73" s="819"/>
      <c r="AO73" s="819"/>
      <c r="AP73" s="819" t="s">
        <v>479</v>
      </c>
      <c r="AQ73" s="819"/>
      <c r="AR73" s="819"/>
      <c r="AS73" s="819"/>
      <c r="AT73" s="819"/>
      <c r="AU73" s="819" t="s">
        <v>479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549</v>
      </c>
      <c r="C74" s="862"/>
      <c r="D74" s="862"/>
      <c r="E74" s="862"/>
      <c r="F74" s="862"/>
      <c r="G74" s="862"/>
      <c r="H74" s="862"/>
      <c r="I74" s="862"/>
      <c r="J74" s="862"/>
      <c r="K74" s="862"/>
      <c r="L74" s="862"/>
      <c r="M74" s="862"/>
      <c r="N74" s="862"/>
      <c r="O74" s="862"/>
      <c r="P74" s="863"/>
      <c r="Q74" s="864">
        <v>186</v>
      </c>
      <c r="R74" s="819"/>
      <c r="S74" s="819"/>
      <c r="T74" s="819"/>
      <c r="U74" s="819"/>
      <c r="V74" s="819">
        <v>176</v>
      </c>
      <c r="W74" s="819"/>
      <c r="X74" s="819"/>
      <c r="Y74" s="819"/>
      <c r="Z74" s="819"/>
      <c r="AA74" s="819">
        <v>10</v>
      </c>
      <c r="AB74" s="819"/>
      <c r="AC74" s="819"/>
      <c r="AD74" s="819"/>
      <c r="AE74" s="819"/>
      <c r="AF74" s="819">
        <v>10</v>
      </c>
      <c r="AG74" s="819"/>
      <c r="AH74" s="819"/>
      <c r="AI74" s="819"/>
      <c r="AJ74" s="819"/>
      <c r="AK74" s="819" t="s">
        <v>479</v>
      </c>
      <c r="AL74" s="819"/>
      <c r="AM74" s="819"/>
      <c r="AN74" s="819"/>
      <c r="AO74" s="819"/>
      <c r="AP74" s="819">
        <v>19</v>
      </c>
      <c r="AQ74" s="819"/>
      <c r="AR74" s="819"/>
      <c r="AS74" s="819"/>
      <c r="AT74" s="819"/>
      <c r="AU74" s="819">
        <v>14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550</v>
      </c>
      <c r="C75" s="862"/>
      <c r="D75" s="862"/>
      <c r="E75" s="862"/>
      <c r="F75" s="862"/>
      <c r="G75" s="862"/>
      <c r="H75" s="862"/>
      <c r="I75" s="862"/>
      <c r="J75" s="862"/>
      <c r="K75" s="862"/>
      <c r="L75" s="862"/>
      <c r="M75" s="862"/>
      <c r="N75" s="862"/>
      <c r="O75" s="862"/>
      <c r="P75" s="863"/>
      <c r="Q75" s="867">
        <v>376</v>
      </c>
      <c r="R75" s="868"/>
      <c r="S75" s="868"/>
      <c r="T75" s="868"/>
      <c r="U75" s="818"/>
      <c r="V75" s="869">
        <v>357</v>
      </c>
      <c r="W75" s="868"/>
      <c r="X75" s="868"/>
      <c r="Y75" s="868"/>
      <c r="Z75" s="818"/>
      <c r="AA75" s="869">
        <v>20</v>
      </c>
      <c r="AB75" s="868"/>
      <c r="AC75" s="868"/>
      <c r="AD75" s="868"/>
      <c r="AE75" s="818"/>
      <c r="AF75" s="869">
        <v>20</v>
      </c>
      <c r="AG75" s="868"/>
      <c r="AH75" s="868"/>
      <c r="AI75" s="868"/>
      <c r="AJ75" s="818"/>
      <c r="AK75" s="869" t="s">
        <v>479</v>
      </c>
      <c r="AL75" s="868"/>
      <c r="AM75" s="868"/>
      <c r="AN75" s="868"/>
      <c r="AO75" s="818"/>
      <c r="AP75" s="869">
        <v>950</v>
      </c>
      <c r="AQ75" s="868"/>
      <c r="AR75" s="868"/>
      <c r="AS75" s="868"/>
      <c r="AT75" s="818"/>
      <c r="AU75" s="869">
        <v>311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551</v>
      </c>
      <c r="C76" s="862"/>
      <c r="D76" s="862"/>
      <c r="E76" s="862"/>
      <c r="F76" s="862"/>
      <c r="G76" s="862"/>
      <c r="H76" s="862"/>
      <c r="I76" s="862"/>
      <c r="J76" s="862"/>
      <c r="K76" s="862"/>
      <c r="L76" s="862"/>
      <c r="M76" s="862"/>
      <c r="N76" s="862"/>
      <c r="O76" s="862"/>
      <c r="P76" s="863"/>
      <c r="Q76" s="867">
        <v>157</v>
      </c>
      <c r="R76" s="868"/>
      <c r="S76" s="868"/>
      <c r="T76" s="868"/>
      <c r="U76" s="818"/>
      <c r="V76" s="869">
        <v>128</v>
      </c>
      <c r="W76" s="868"/>
      <c r="X76" s="868"/>
      <c r="Y76" s="868"/>
      <c r="Z76" s="818"/>
      <c r="AA76" s="869">
        <v>29</v>
      </c>
      <c r="AB76" s="868"/>
      <c r="AC76" s="868"/>
      <c r="AD76" s="868"/>
      <c r="AE76" s="818"/>
      <c r="AF76" s="869">
        <v>29</v>
      </c>
      <c r="AG76" s="868"/>
      <c r="AH76" s="868"/>
      <c r="AI76" s="868"/>
      <c r="AJ76" s="818"/>
      <c r="AK76" s="869" t="s">
        <v>479</v>
      </c>
      <c r="AL76" s="868"/>
      <c r="AM76" s="868"/>
      <c r="AN76" s="868"/>
      <c r="AO76" s="818"/>
      <c r="AP76" s="869" t="s">
        <v>479</v>
      </c>
      <c r="AQ76" s="868"/>
      <c r="AR76" s="868"/>
      <c r="AS76" s="868"/>
      <c r="AT76" s="818"/>
      <c r="AU76" s="869" t="s">
        <v>479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552</v>
      </c>
      <c r="C77" s="862"/>
      <c r="D77" s="862"/>
      <c r="E77" s="862"/>
      <c r="F77" s="862"/>
      <c r="G77" s="862"/>
      <c r="H77" s="862"/>
      <c r="I77" s="862"/>
      <c r="J77" s="862"/>
      <c r="K77" s="862"/>
      <c r="L77" s="862"/>
      <c r="M77" s="862"/>
      <c r="N77" s="862"/>
      <c r="O77" s="862"/>
      <c r="P77" s="863"/>
      <c r="Q77" s="867">
        <v>940</v>
      </c>
      <c r="R77" s="868"/>
      <c r="S77" s="868"/>
      <c r="T77" s="868"/>
      <c r="U77" s="818"/>
      <c r="V77" s="869">
        <v>934</v>
      </c>
      <c r="W77" s="868"/>
      <c r="X77" s="868"/>
      <c r="Y77" s="868"/>
      <c r="Z77" s="818"/>
      <c r="AA77" s="869">
        <v>6</v>
      </c>
      <c r="AB77" s="868"/>
      <c r="AC77" s="868"/>
      <c r="AD77" s="868"/>
      <c r="AE77" s="818"/>
      <c r="AF77" s="869">
        <v>6</v>
      </c>
      <c r="AG77" s="868"/>
      <c r="AH77" s="868"/>
      <c r="AI77" s="868"/>
      <c r="AJ77" s="818"/>
      <c r="AK77" s="869" t="s">
        <v>479</v>
      </c>
      <c r="AL77" s="868"/>
      <c r="AM77" s="868"/>
      <c r="AN77" s="868"/>
      <c r="AO77" s="818"/>
      <c r="AP77" s="869" t="s">
        <v>479</v>
      </c>
      <c r="AQ77" s="868"/>
      <c r="AR77" s="868"/>
      <c r="AS77" s="868"/>
      <c r="AT77" s="818"/>
      <c r="AU77" s="869" t="s">
        <v>479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553</v>
      </c>
      <c r="C78" s="862"/>
      <c r="D78" s="862"/>
      <c r="E78" s="862"/>
      <c r="F78" s="862"/>
      <c r="G78" s="862"/>
      <c r="H78" s="862"/>
      <c r="I78" s="862"/>
      <c r="J78" s="862"/>
      <c r="K78" s="862"/>
      <c r="L78" s="862"/>
      <c r="M78" s="862"/>
      <c r="N78" s="862"/>
      <c r="O78" s="862"/>
      <c r="P78" s="863"/>
      <c r="Q78" s="864">
        <v>133517</v>
      </c>
      <c r="R78" s="819"/>
      <c r="S78" s="819"/>
      <c r="T78" s="819"/>
      <c r="U78" s="819"/>
      <c r="V78" s="819">
        <v>131403</v>
      </c>
      <c r="W78" s="819"/>
      <c r="X78" s="819"/>
      <c r="Y78" s="819"/>
      <c r="Z78" s="819"/>
      <c r="AA78" s="819">
        <v>4114</v>
      </c>
      <c r="AB78" s="819"/>
      <c r="AC78" s="819"/>
      <c r="AD78" s="819"/>
      <c r="AE78" s="819"/>
      <c r="AF78" s="819">
        <v>4114</v>
      </c>
      <c r="AG78" s="819"/>
      <c r="AH78" s="819"/>
      <c r="AI78" s="819"/>
      <c r="AJ78" s="819"/>
      <c r="AK78" s="819">
        <v>909</v>
      </c>
      <c r="AL78" s="819"/>
      <c r="AM78" s="819"/>
      <c r="AN78" s="819"/>
      <c r="AO78" s="819"/>
      <c r="AP78" s="819" t="s">
        <v>479</v>
      </c>
      <c r="AQ78" s="819"/>
      <c r="AR78" s="819"/>
      <c r="AS78" s="819"/>
      <c r="AT78" s="819"/>
      <c r="AU78" s="819" t="s">
        <v>479</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554</v>
      </c>
      <c r="C79" s="862"/>
      <c r="D79" s="862"/>
      <c r="E79" s="862"/>
      <c r="F79" s="862"/>
      <c r="G79" s="862"/>
      <c r="H79" s="862"/>
      <c r="I79" s="862"/>
      <c r="J79" s="862"/>
      <c r="K79" s="862"/>
      <c r="L79" s="862"/>
      <c r="M79" s="862"/>
      <c r="N79" s="862"/>
      <c r="O79" s="862"/>
      <c r="P79" s="863"/>
      <c r="Q79" s="864">
        <v>335</v>
      </c>
      <c r="R79" s="819"/>
      <c r="S79" s="819"/>
      <c r="T79" s="819"/>
      <c r="U79" s="819"/>
      <c r="V79" s="819">
        <v>312</v>
      </c>
      <c r="W79" s="819"/>
      <c r="X79" s="819"/>
      <c r="Y79" s="819"/>
      <c r="Z79" s="819"/>
      <c r="AA79" s="819">
        <v>23</v>
      </c>
      <c r="AB79" s="819"/>
      <c r="AC79" s="819"/>
      <c r="AD79" s="819"/>
      <c r="AE79" s="819"/>
      <c r="AF79" s="819">
        <v>23</v>
      </c>
      <c r="AG79" s="819"/>
      <c r="AH79" s="819"/>
      <c r="AI79" s="819"/>
      <c r="AJ79" s="819"/>
      <c r="AK79" s="819">
        <v>11</v>
      </c>
      <c r="AL79" s="819"/>
      <c r="AM79" s="819"/>
      <c r="AN79" s="819"/>
      <c r="AO79" s="819"/>
      <c r="AP79" s="819" t="s">
        <v>479</v>
      </c>
      <c r="AQ79" s="819"/>
      <c r="AR79" s="819"/>
      <c r="AS79" s="819"/>
      <c r="AT79" s="819"/>
      <c r="AU79" s="819" t="s">
        <v>479</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555</v>
      </c>
      <c r="C80" s="862"/>
      <c r="D80" s="862"/>
      <c r="E80" s="862"/>
      <c r="F80" s="862"/>
      <c r="G80" s="862"/>
      <c r="H80" s="862"/>
      <c r="I80" s="862"/>
      <c r="J80" s="862"/>
      <c r="K80" s="862"/>
      <c r="L80" s="862"/>
      <c r="M80" s="862"/>
      <c r="N80" s="862"/>
      <c r="O80" s="862"/>
      <c r="P80" s="863"/>
      <c r="Q80" s="864">
        <v>12535</v>
      </c>
      <c r="R80" s="819"/>
      <c r="S80" s="819"/>
      <c r="T80" s="819"/>
      <c r="U80" s="819"/>
      <c r="V80" s="819">
        <v>12659</v>
      </c>
      <c r="W80" s="819"/>
      <c r="X80" s="819"/>
      <c r="Y80" s="819"/>
      <c r="Z80" s="819"/>
      <c r="AA80" s="819">
        <v>-124</v>
      </c>
      <c r="AB80" s="819"/>
      <c r="AC80" s="819"/>
      <c r="AD80" s="819"/>
      <c r="AE80" s="819"/>
      <c r="AF80" s="819">
        <v>2701</v>
      </c>
      <c r="AG80" s="819"/>
      <c r="AH80" s="819"/>
      <c r="AI80" s="819"/>
      <c r="AJ80" s="819"/>
      <c r="AK80" s="819" t="s">
        <v>479</v>
      </c>
      <c r="AL80" s="819"/>
      <c r="AM80" s="819"/>
      <c r="AN80" s="819"/>
      <c r="AO80" s="819"/>
      <c r="AP80" s="819">
        <v>5015</v>
      </c>
      <c r="AQ80" s="819"/>
      <c r="AR80" s="819"/>
      <c r="AS80" s="819"/>
      <c r="AT80" s="819"/>
      <c r="AU80" s="819">
        <v>404</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556</v>
      </c>
      <c r="C81" s="862"/>
      <c r="D81" s="862"/>
      <c r="E81" s="862"/>
      <c r="F81" s="862"/>
      <c r="G81" s="862"/>
      <c r="H81" s="862"/>
      <c r="I81" s="862"/>
      <c r="J81" s="862"/>
      <c r="K81" s="862"/>
      <c r="L81" s="862"/>
      <c r="M81" s="862"/>
      <c r="N81" s="862"/>
      <c r="O81" s="862"/>
      <c r="P81" s="863"/>
      <c r="Q81" s="864">
        <v>143</v>
      </c>
      <c r="R81" s="819"/>
      <c r="S81" s="819"/>
      <c r="T81" s="819"/>
      <c r="U81" s="819"/>
      <c r="V81" s="819">
        <v>143</v>
      </c>
      <c r="W81" s="819"/>
      <c r="X81" s="819"/>
      <c r="Y81" s="819"/>
      <c r="Z81" s="819"/>
      <c r="AA81" s="819">
        <v>0</v>
      </c>
      <c r="AB81" s="819"/>
      <c r="AC81" s="819"/>
      <c r="AD81" s="819"/>
      <c r="AE81" s="819"/>
      <c r="AF81" s="819">
        <v>0</v>
      </c>
      <c r="AG81" s="819"/>
      <c r="AH81" s="819"/>
      <c r="AI81" s="819"/>
      <c r="AJ81" s="819"/>
      <c r="AK81" s="819" t="s">
        <v>479</v>
      </c>
      <c r="AL81" s="819"/>
      <c r="AM81" s="819"/>
      <c r="AN81" s="819"/>
      <c r="AO81" s="819"/>
      <c r="AP81" s="819" t="s">
        <v>479</v>
      </c>
      <c r="AQ81" s="819"/>
      <c r="AR81" s="819"/>
      <c r="AS81" s="819"/>
      <c r="AT81" s="819"/>
      <c r="AU81" s="819" t="s">
        <v>479</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371</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287</v>
      </c>
      <c r="AG109" s="883"/>
      <c r="AH109" s="883"/>
      <c r="AI109" s="883"/>
      <c r="AJ109" s="884"/>
      <c r="AK109" s="882" t="s">
        <v>286</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287</v>
      </c>
      <c r="BW109" s="883"/>
      <c r="BX109" s="883"/>
      <c r="BY109" s="883"/>
      <c r="BZ109" s="884"/>
      <c r="CA109" s="882" t="s">
        <v>286</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287</v>
      </c>
      <c r="DM109" s="883"/>
      <c r="DN109" s="883"/>
      <c r="DO109" s="883"/>
      <c r="DP109" s="884"/>
      <c r="DQ109" s="882" t="s">
        <v>286</v>
      </c>
      <c r="DR109" s="883"/>
      <c r="DS109" s="883"/>
      <c r="DT109" s="883"/>
      <c r="DU109" s="884"/>
      <c r="DV109" s="882" t="s">
        <v>406</v>
      </c>
      <c r="DW109" s="883"/>
      <c r="DX109" s="883"/>
      <c r="DY109" s="883"/>
      <c r="DZ109" s="885"/>
    </row>
    <row r="110" spans="1:131" s="197" customFormat="1" ht="26.25" customHeight="1" x14ac:dyDescent="0.15">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691339</v>
      </c>
      <c r="AB110" s="890"/>
      <c r="AC110" s="890"/>
      <c r="AD110" s="890"/>
      <c r="AE110" s="891"/>
      <c r="AF110" s="892">
        <v>684389</v>
      </c>
      <c r="AG110" s="890"/>
      <c r="AH110" s="890"/>
      <c r="AI110" s="890"/>
      <c r="AJ110" s="891"/>
      <c r="AK110" s="892">
        <v>673574</v>
      </c>
      <c r="AL110" s="890"/>
      <c r="AM110" s="890"/>
      <c r="AN110" s="890"/>
      <c r="AO110" s="891"/>
      <c r="AP110" s="893">
        <v>21.4</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6242285</v>
      </c>
      <c r="BR110" s="927"/>
      <c r="BS110" s="927"/>
      <c r="BT110" s="927"/>
      <c r="BU110" s="927"/>
      <c r="BV110" s="927">
        <v>6451514</v>
      </c>
      <c r="BW110" s="927"/>
      <c r="BX110" s="927"/>
      <c r="BY110" s="927"/>
      <c r="BZ110" s="927"/>
      <c r="CA110" s="927">
        <v>6354576</v>
      </c>
      <c r="CB110" s="927"/>
      <c r="CC110" s="927"/>
      <c r="CD110" s="927"/>
      <c r="CE110" s="927"/>
      <c r="CF110" s="941">
        <v>202.2</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3000322</v>
      </c>
      <c r="BR112" s="920"/>
      <c r="BS112" s="920"/>
      <c r="BT112" s="920"/>
      <c r="BU112" s="920"/>
      <c r="BV112" s="920">
        <v>2904255</v>
      </c>
      <c r="BW112" s="920"/>
      <c r="BX112" s="920"/>
      <c r="BY112" s="920"/>
      <c r="BZ112" s="920"/>
      <c r="CA112" s="920">
        <v>2849855</v>
      </c>
      <c r="CB112" s="920"/>
      <c r="CC112" s="920"/>
      <c r="CD112" s="920"/>
      <c r="CE112" s="920"/>
      <c r="CF112" s="914">
        <v>90.7</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174647</v>
      </c>
      <c r="AB113" s="934"/>
      <c r="AC113" s="934"/>
      <c r="AD113" s="934"/>
      <c r="AE113" s="935"/>
      <c r="AF113" s="936">
        <v>180437</v>
      </c>
      <c r="AG113" s="934"/>
      <c r="AH113" s="934"/>
      <c r="AI113" s="934"/>
      <c r="AJ113" s="935"/>
      <c r="AK113" s="936">
        <v>183069</v>
      </c>
      <c r="AL113" s="934"/>
      <c r="AM113" s="934"/>
      <c r="AN113" s="934"/>
      <c r="AO113" s="935"/>
      <c r="AP113" s="937">
        <v>5.8</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903753</v>
      </c>
      <c r="BR113" s="920"/>
      <c r="BS113" s="920"/>
      <c r="BT113" s="920"/>
      <c r="BU113" s="920"/>
      <c r="BV113" s="920">
        <v>919823</v>
      </c>
      <c r="BW113" s="920"/>
      <c r="BX113" s="920"/>
      <c r="BY113" s="920"/>
      <c r="BZ113" s="920"/>
      <c r="CA113" s="920">
        <v>778426</v>
      </c>
      <c r="CB113" s="920"/>
      <c r="CC113" s="920"/>
      <c r="CD113" s="920"/>
      <c r="CE113" s="920"/>
      <c r="CF113" s="914">
        <v>24.8</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99986</v>
      </c>
      <c r="AB114" s="959"/>
      <c r="AC114" s="959"/>
      <c r="AD114" s="959"/>
      <c r="AE114" s="960"/>
      <c r="AF114" s="961">
        <v>69165</v>
      </c>
      <c r="AG114" s="959"/>
      <c r="AH114" s="959"/>
      <c r="AI114" s="959"/>
      <c r="AJ114" s="960"/>
      <c r="AK114" s="961">
        <v>65504</v>
      </c>
      <c r="AL114" s="959"/>
      <c r="AM114" s="959"/>
      <c r="AN114" s="959"/>
      <c r="AO114" s="960"/>
      <c r="AP114" s="962">
        <v>2.1</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1126650</v>
      </c>
      <c r="BR114" s="920"/>
      <c r="BS114" s="920"/>
      <c r="BT114" s="920"/>
      <c r="BU114" s="920"/>
      <c r="BV114" s="920">
        <v>1030254</v>
      </c>
      <c r="BW114" s="920"/>
      <c r="BX114" s="920"/>
      <c r="BY114" s="920"/>
      <c r="BZ114" s="920"/>
      <c r="CA114" s="920">
        <v>967817</v>
      </c>
      <c r="CB114" s="920"/>
      <c r="CC114" s="920"/>
      <c r="CD114" s="920"/>
      <c r="CE114" s="920"/>
      <c r="CF114" s="914">
        <v>30.8</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133</v>
      </c>
      <c r="AB116" s="959"/>
      <c r="AC116" s="959"/>
      <c r="AD116" s="959"/>
      <c r="AE116" s="960"/>
      <c r="AF116" s="961">
        <v>169</v>
      </c>
      <c r="AG116" s="959"/>
      <c r="AH116" s="959"/>
      <c r="AI116" s="959"/>
      <c r="AJ116" s="960"/>
      <c r="AK116" s="961">
        <v>49</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966105</v>
      </c>
      <c r="AB117" s="966"/>
      <c r="AC117" s="966"/>
      <c r="AD117" s="966"/>
      <c r="AE117" s="967"/>
      <c r="AF117" s="965">
        <v>934160</v>
      </c>
      <c r="AG117" s="966"/>
      <c r="AH117" s="966"/>
      <c r="AI117" s="966"/>
      <c r="AJ117" s="967"/>
      <c r="AK117" s="965">
        <v>922196</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287</v>
      </c>
      <c r="AG118" s="883"/>
      <c r="AH118" s="883"/>
      <c r="AI118" s="883"/>
      <c r="AJ118" s="884"/>
      <c r="AK118" s="882" t="s">
        <v>286</v>
      </c>
      <c r="AL118" s="883"/>
      <c r="AM118" s="883"/>
      <c r="AN118" s="883"/>
      <c r="AO118" s="884"/>
      <c r="AP118" s="990" t="s">
        <v>406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434</v>
      </c>
      <c r="BP118" s="994"/>
      <c r="BQ118" s="985">
        <v>11273010</v>
      </c>
      <c r="BR118" s="986"/>
      <c r="BS118" s="986"/>
      <c r="BT118" s="986"/>
      <c r="BU118" s="986"/>
      <c r="BV118" s="986">
        <v>11305846</v>
      </c>
      <c r="BW118" s="986"/>
      <c r="BX118" s="986"/>
      <c r="BY118" s="986"/>
      <c r="BZ118" s="986"/>
      <c r="CA118" s="986">
        <v>10950674</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1332251</v>
      </c>
      <c r="BR119" s="927"/>
      <c r="BS119" s="927"/>
      <c r="BT119" s="927"/>
      <c r="BU119" s="927"/>
      <c r="BV119" s="927">
        <v>1252343</v>
      </c>
      <c r="BW119" s="927"/>
      <c r="BX119" s="927"/>
      <c r="BY119" s="927"/>
      <c r="BZ119" s="927"/>
      <c r="CA119" s="927">
        <v>1525491</v>
      </c>
      <c r="CB119" s="927"/>
      <c r="CC119" s="927"/>
      <c r="CD119" s="927"/>
      <c r="CE119" s="927"/>
      <c r="CF119" s="941">
        <v>48.6</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322001</v>
      </c>
      <c r="BR120" s="920"/>
      <c r="BS120" s="920"/>
      <c r="BT120" s="920"/>
      <c r="BU120" s="920"/>
      <c r="BV120" s="920">
        <v>340811</v>
      </c>
      <c r="BW120" s="920"/>
      <c r="BX120" s="920"/>
      <c r="BY120" s="920"/>
      <c r="BZ120" s="920"/>
      <c r="CA120" s="920">
        <v>360708</v>
      </c>
      <c r="CB120" s="920"/>
      <c r="CC120" s="920"/>
      <c r="CD120" s="920"/>
      <c r="CE120" s="920"/>
      <c r="CF120" s="914">
        <v>11.5</v>
      </c>
      <c r="CG120" s="915"/>
      <c r="CH120" s="915"/>
      <c r="CI120" s="915"/>
      <c r="CJ120" s="915"/>
      <c r="CK120" s="1013" t="s">
        <v>440</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1613630</v>
      </c>
      <c r="DH120" s="927"/>
      <c r="DI120" s="927"/>
      <c r="DJ120" s="927"/>
      <c r="DK120" s="927"/>
      <c r="DL120" s="927">
        <v>1589207</v>
      </c>
      <c r="DM120" s="927"/>
      <c r="DN120" s="927"/>
      <c r="DO120" s="927"/>
      <c r="DP120" s="927"/>
      <c r="DQ120" s="927">
        <v>1607344</v>
      </c>
      <c r="DR120" s="927"/>
      <c r="DS120" s="927"/>
      <c r="DT120" s="927"/>
      <c r="DU120" s="927"/>
      <c r="DV120" s="928">
        <v>51.2</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5429625</v>
      </c>
      <c r="BR121" s="986"/>
      <c r="BS121" s="986"/>
      <c r="BT121" s="986"/>
      <c r="BU121" s="986"/>
      <c r="BV121" s="986">
        <v>5728906</v>
      </c>
      <c r="BW121" s="986"/>
      <c r="BX121" s="986"/>
      <c r="BY121" s="986"/>
      <c r="BZ121" s="986"/>
      <c r="CA121" s="986">
        <v>5606534</v>
      </c>
      <c r="CB121" s="986"/>
      <c r="CC121" s="986"/>
      <c r="CD121" s="986"/>
      <c r="CE121" s="986"/>
      <c r="CF121" s="1024">
        <v>178.4</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1386692</v>
      </c>
      <c r="DH121" s="920"/>
      <c r="DI121" s="920"/>
      <c r="DJ121" s="920"/>
      <c r="DK121" s="920"/>
      <c r="DL121" s="920">
        <v>1315048</v>
      </c>
      <c r="DM121" s="920"/>
      <c r="DN121" s="920"/>
      <c r="DO121" s="920"/>
      <c r="DP121" s="920"/>
      <c r="DQ121" s="920">
        <v>1242511</v>
      </c>
      <c r="DR121" s="920"/>
      <c r="DS121" s="920"/>
      <c r="DT121" s="920"/>
      <c r="DU121" s="920"/>
      <c r="DV121" s="921">
        <v>39.5</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443</v>
      </c>
      <c r="BP122" s="994"/>
      <c r="BQ122" s="1034">
        <v>7083877</v>
      </c>
      <c r="BR122" s="1035"/>
      <c r="BS122" s="1035"/>
      <c r="BT122" s="1035"/>
      <c r="BU122" s="1035"/>
      <c r="BV122" s="1035">
        <v>7322060</v>
      </c>
      <c r="BW122" s="1035"/>
      <c r="BX122" s="1035"/>
      <c r="BY122" s="1035"/>
      <c r="BZ122" s="1035"/>
      <c r="CA122" s="1035">
        <v>7492733</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134.6</v>
      </c>
      <c r="BR123" s="1027"/>
      <c r="BS123" s="1027"/>
      <c r="BT123" s="1027"/>
      <c r="BU123" s="1027"/>
      <c r="BV123" s="1027">
        <v>125.7</v>
      </c>
      <c r="BW123" s="1027"/>
      <c r="BX123" s="1027"/>
      <c r="BY123" s="1027"/>
      <c r="BZ123" s="1027"/>
      <c r="CA123" s="1027">
        <v>110</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454</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42784</v>
      </c>
      <c r="AB128" s="1090"/>
      <c r="AC128" s="1090"/>
      <c r="AD128" s="1090"/>
      <c r="AE128" s="1091"/>
      <c r="AF128" s="1092">
        <v>46566</v>
      </c>
      <c r="AG128" s="1090"/>
      <c r="AH128" s="1090"/>
      <c r="AI128" s="1090"/>
      <c r="AJ128" s="1091"/>
      <c r="AK128" s="1092">
        <v>47775</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221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3593363</v>
      </c>
      <c r="AB129" s="959"/>
      <c r="AC129" s="959"/>
      <c r="AD129" s="959"/>
      <c r="AE129" s="960"/>
      <c r="AF129" s="961">
        <v>3634262</v>
      </c>
      <c r="AG129" s="959"/>
      <c r="AH129" s="959"/>
      <c r="AI129" s="959"/>
      <c r="AJ129" s="960"/>
      <c r="AK129" s="961">
        <v>3622395</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13.3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482930</v>
      </c>
      <c r="AB130" s="959"/>
      <c r="AC130" s="959"/>
      <c r="AD130" s="959"/>
      <c r="AE130" s="960"/>
      <c r="AF130" s="961">
        <v>465328</v>
      </c>
      <c r="AG130" s="959"/>
      <c r="AH130" s="959"/>
      <c r="AI130" s="959"/>
      <c r="AJ130" s="960"/>
      <c r="AK130" s="961">
        <v>480418</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3110433</v>
      </c>
      <c r="AB131" s="998"/>
      <c r="AC131" s="998"/>
      <c r="AD131" s="998"/>
      <c r="AE131" s="999"/>
      <c r="AF131" s="1000">
        <v>3168934</v>
      </c>
      <c r="AG131" s="998"/>
      <c r="AH131" s="998"/>
      <c r="AI131" s="998"/>
      <c r="AJ131" s="999"/>
      <c r="AK131" s="1000">
        <v>3141977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14.15851105</v>
      </c>
      <c r="AB132" s="1104"/>
      <c r="AC132" s="1104"/>
      <c r="AD132" s="1104"/>
      <c r="AE132" s="1105"/>
      <c r="AF132" s="1106">
        <v>13.32517496</v>
      </c>
      <c r="AG132" s="1104"/>
      <c r="AH132" s="1104"/>
      <c r="AI132" s="1104"/>
      <c r="AJ132" s="1105"/>
      <c r="AK132" s="1106">
        <v>12.53997085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15.9</v>
      </c>
      <c r="AB133" s="1111"/>
      <c r="AC133" s="1111"/>
      <c r="AD133" s="1111"/>
      <c r="AE133" s="1112"/>
      <c r="AF133" s="1110">
        <v>14.7</v>
      </c>
      <c r="AG133" s="1111"/>
      <c r="AH133" s="1111"/>
      <c r="AI133" s="1111"/>
      <c r="AJ133" s="1112"/>
      <c r="AK133" s="1110">
        <v>13.3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K32" sqref="K3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19" t="s">
        <v>475</v>
      </c>
      <c r="H9" s="1120"/>
      <c r="I9" s="1120"/>
      <c r="J9" s="1121"/>
      <c r="K9" s="263">
        <v>925640</v>
      </c>
      <c r="L9" s="264">
        <v>59858</v>
      </c>
      <c r="M9" s="265">
        <v>89595</v>
      </c>
      <c r="N9" s="266">
        <v>-33.200000000000003</v>
      </c>
    </row>
    <row r="10" spans="1:16" x14ac:dyDescent="0.15">
      <c r="A10" s="248"/>
      <c r="B10" s="244"/>
      <c r="C10" s="244"/>
      <c r="D10" s="244"/>
      <c r="E10" s="244"/>
      <c r="F10" s="244"/>
      <c r="G10" s="1119" t="s">
        <v>476</v>
      </c>
      <c r="H10" s="1120"/>
      <c r="I10" s="1120"/>
      <c r="J10" s="1121"/>
      <c r="K10" s="267">
        <v>116366</v>
      </c>
      <c r="L10" s="268">
        <v>7525</v>
      </c>
      <c r="M10" s="269">
        <v>8996</v>
      </c>
      <c r="N10" s="270">
        <v>-16.399999999999999</v>
      </c>
    </row>
    <row r="11" spans="1:16" ht="13.5" customHeight="1" x14ac:dyDescent="0.15">
      <c r="A11" s="248"/>
      <c r="B11" s="244"/>
      <c r="C11" s="244"/>
      <c r="D11" s="244"/>
      <c r="E11" s="244"/>
      <c r="F11" s="244"/>
      <c r="G11" s="1119" t="s">
        <v>477</v>
      </c>
      <c r="H11" s="1120"/>
      <c r="I11" s="1120"/>
      <c r="J11" s="1121"/>
      <c r="K11" s="267">
        <v>61877</v>
      </c>
      <c r="L11" s="268">
        <v>4001</v>
      </c>
      <c r="M11" s="269">
        <v>12730</v>
      </c>
      <c r="N11" s="270">
        <v>-68.599999999999994</v>
      </c>
    </row>
    <row r="12" spans="1:16" ht="13.5" customHeight="1" x14ac:dyDescent="0.15">
      <c r="A12" s="248"/>
      <c r="B12" s="244"/>
      <c r="C12" s="244"/>
      <c r="D12" s="244"/>
      <c r="E12" s="244"/>
      <c r="F12" s="244"/>
      <c r="G12" s="1119" t="s">
        <v>478</v>
      </c>
      <c r="H12" s="1120"/>
      <c r="I12" s="1120"/>
      <c r="J12" s="1121"/>
      <c r="K12" s="267" t="s">
        <v>479</v>
      </c>
      <c r="L12" s="268" t="s">
        <v>479</v>
      </c>
      <c r="M12" s="269">
        <v>1070</v>
      </c>
      <c r="N12" s="270" t="s">
        <v>479</v>
      </c>
    </row>
    <row r="13" spans="1:16" ht="13.5" customHeight="1" x14ac:dyDescent="0.15">
      <c r="A13" s="248"/>
      <c r="B13" s="244"/>
      <c r="C13" s="244"/>
      <c r="D13" s="244"/>
      <c r="E13" s="244"/>
      <c r="F13" s="244"/>
      <c r="G13" s="1119" t="s">
        <v>480</v>
      </c>
      <c r="H13" s="1120"/>
      <c r="I13" s="1120"/>
      <c r="J13" s="1121"/>
      <c r="K13" s="267" t="s">
        <v>479</v>
      </c>
      <c r="L13" s="268" t="s">
        <v>479</v>
      </c>
      <c r="M13" s="269">
        <v>19</v>
      </c>
      <c r="N13" s="270" t="s">
        <v>479</v>
      </c>
    </row>
    <row r="14" spans="1:16" ht="13.5" customHeight="1" x14ac:dyDescent="0.15">
      <c r="A14" s="248"/>
      <c r="B14" s="244"/>
      <c r="C14" s="244"/>
      <c r="D14" s="244"/>
      <c r="E14" s="244"/>
      <c r="F14" s="244"/>
      <c r="G14" s="1119" t="s">
        <v>481</v>
      </c>
      <c r="H14" s="1120"/>
      <c r="I14" s="1120"/>
      <c r="J14" s="1121"/>
      <c r="K14" s="267">
        <v>60958</v>
      </c>
      <c r="L14" s="268">
        <v>3942</v>
      </c>
      <c r="M14" s="269">
        <v>4490</v>
      </c>
      <c r="N14" s="270">
        <v>-12.2</v>
      </c>
    </row>
    <row r="15" spans="1:16" ht="13.5" customHeight="1" x14ac:dyDescent="0.15">
      <c r="A15" s="248"/>
      <c r="B15" s="244"/>
      <c r="C15" s="244"/>
      <c r="D15" s="244"/>
      <c r="E15" s="244"/>
      <c r="F15" s="244"/>
      <c r="G15" s="1119" t="s">
        <v>482</v>
      </c>
      <c r="H15" s="1120"/>
      <c r="I15" s="1120"/>
      <c r="J15" s="1121"/>
      <c r="K15" s="267">
        <v>15760</v>
      </c>
      <c r="L15" s="268">
        <v>1019</v>
      </c>
      <c r="M15" s="269">
        <v>2030</v>
      </c>
      <c r="N15" s="270">
        <v>-49.8</v>
      </c>
    </row>
    <row r="16" spans="1:16" x14ac:dyDescent="0.15">
      <c r="A16" s="248"/>
      <c r="B16" s="244"/>
      <c r="C16" s="244"/>
      <c r="D16" s="244"/>
      <c r="E16" s="244"/>
      <c r="F16" s="244"/>
      <c r="G16" s="1122" t="s">
        <v>483</v>
      </c>
      <c r="H16" s="1123"/>
      <c r="I16" s="1123"/>
      <c r="J16" s="1124"/>
      <c r="K16" s="268">
        <v>-131618</v>
      </c>
      <c r="L16" s="268">
        <v>-8511</v>
      </c>
      <c r="M16" s="269">
        <v>-9813</v>
      </c>
      <c r="N16" s="270">
        <v>-13.3</v>
      </c>
    </row>
    <row r="17" spans="1:16" x14ac:dyDescent="0.15">
      <c r="A17" s="248"/>
      <c r="B17" s="244"/>
      <c r="C17" s="244"/>
      <c r="D17" s="244"/>
      <c r="E17" s="244"/>
      <c r="F17" s="244"/>
      <c r="G17" s="1122" t="s">
        <v>170</v>
      </c>
      <c r="H17" s="1123"/>
      <c r="I17" s="1123"/>
      <c r="J17" s="1124"/>
      <c r="K17" s="268">
        <v>1048983</v>
      </c>
      <c r="L17" s="268">
        <v>67834</v>
      </c>
      <c r="M17" s="269">
        <v>109116</v>
      </c>
      <c r="N17" s="270">
        <v>-37.799999999999997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4" t="s">
        <v>488</v>
      </c>
      <c r="H21" s="1115"/>
      <c r="I21" s="1115"/>
      <c r="J21" s="1116"/>
      <c r="K21" s="280">
        <v>6.73</v>
      </c>
      <c r="L21" s="281">
        <v>10.38</v>
      </c>
      <c r="M21" s="282">
        <v>-3.65</v>
      </c>
      <c r="N21" s="249"/>
      <c r="O21" s="283"/>
      <c r="P21" s="279"/>
    </row>
    <row r="22" spans="1:16" s="284" customFormat="1" x14ac:dyDescent="0.15">
      <c r="A22" s="279"/>
      <c r="B22" s="249"/>
      <c r="C22" s="249"/>
      <c r="D22" s="249"/>
      <c r="E22" s="249"/>
      <c r="F22" s="249"/>
      <c r="G22" s="1114" t="s">
        <v>489</v>
      </c>
      <c r="H22" s="1115"/>
      <c r="I22" s="1115"/>
      <c r="J22" s="1116"/>
      <c r="K22" s="285">
        <v>94.5</v>
      </c>
      <c r="L22" s="286">
        <v>95.1</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30" t="s">
        <v>492</v>
      </c>
      <c r="H32" s="1131"/>
      <c r="I32" s="1131"/>
      <c r="J32" s="1132"/>
      <c r="K32" s="294">
        <v>673574</v>
      </c>
      <c r="L32" s="294">
        <v>43558</v>
      </c>
      <c r="M32" s="295">
        <v>57190</v>
      </c>
      <c r="N32" s="296">
        <v>-23.8</v>
      </c>
    </row>
    <row r="33" spans="1:16" ht="13.5" customHeight="1" x14ac:dyDescent="0.15">
      <c r="A33" s="248"/>
      <c r="B33" s="244"/>
      <c r="C33" s="244"/>
      <c r="D33" s="244"/>
      <c r="E33" s="244"/>
      <c r="F33" s="244"/>
      <c r="G33" s="1130" t="s">
        <v>493</v>
      </c>
      <c r="H33" s="1131"/>
      <c r="I33" s="1131"/>
      <c r="J33" s="1132"/>
      <c r="K33" s="294" t="s">
        <v>479</v>
      </c>
      <c r="L33" s="294" t="s">
        <v>479</v>
      </c>
      <c r="M33" s="295" t="s">
        <v>479</v>
      </c>
      <c r="N33" s="296" t="s">
        <v>479</v>
      </c>
    </row>
    <row r="34" spans="1:16" ht="27" customHeight="1" x14ac:dyDescent="0.15">
      <c r="A34" s="248"/>
      <c r="B34" s="244"/>
      <c r="C34" s="244"/>
      <c r="D34" s="244"/>
      <c r="E34" s="244"/>
      <c r="F34" s="244"/>
      <c r="G34" s="1130" t="s">
        <v>494</v>
      </c>
      <c r="H34" s="1131"/>
      <c r="I34" s="1131"/>
      <c r="J34" s="1132"/>
      <c r="K34" s="294" t="s">
        <v>479</v>
      </c>
      <c r="L34" s="294" t="s">
        <v>479</v>
      </c>
      <c r="M34" s="295">
        <v>1</v>
      </c>
      <c r="N34" s="296" t="s">
        <v>479</v>
      </c>
    </row>
    <row r="35" spans="1:16" ht="27" customHeight="1" x14ac:dyDescent="0.15">
      <c r="A35" s="248"/>
      <c r="B35" s="244"/>
      <c r="C35" s="244"/>
      <c r="D35" s="244"/>
      <c r="E35" s="244"/>
      <c r="F35" s="244"/>
      <c r="G35" s="1130" t="s">
        <v>495</v>
      </c>
      <c r="H35" s="1131"/>
      <c r="I35" s="1131"/>
      <c r="J35" s="1132"/>
      <c r="K35" s="294">
        <v>183069</v>
      </c>
      <c r="L35" s="294">
        <v>11838</v>
      </c>
      <c r="M35" s="295">
        <v>16809</v>
      </c>
      <c r="N35" s="296">
        <v>-29.6</v>
      </c>
    </row>
    <row r="36" spans="1:16" ht="27" customHeight="1" x14ac:dyDescent="0.15">
      <c r="A36" s="248"/>
      <c r="B36" s="244"/>
      <c r="C36" s="244"/>
      <c r="D36" s="244"/>
      <c r="E36" s="244"/>
      <c r="F36" s="244"/>
      <c r="G36" s="1130" t="s">
        <v>496</v>
      </c>
      <c r="H36" s="1131"/>
      <c r="I36" s="1131"/>
      <c r="J36" s="1132"/>
      <c r="K36" s="294">
        <v>65504</v>
      </c>
      <c r="L36" s="294">
        <v>4236</v>
      </c>
      <c r="M36" s="295">
        <v>4695</v>
      </c>
      <c r="N36" s="296">
        <v>-9.8000000000000007</v>
      </c>
    </row>
    <row r="37" spans="1:16" ht="13.5" customHeight="1" x14ac:dyDescent="0.15">
      <c r="A37" s="248"/>
      <c r="B37" s="244"/>
      <c r="C37" s="244"/>
      <c r="D37" s="244"/>
      <c r="E37" s="244"/>
      <c r="F37" s="244"/>
      <c r="G37" s="1130" t="s">
        <v>497</v>
      </c>
      <c r="H37" s="1131"/>
      <c r="I37" s="1131"/>
      <c r="J37" s="1132"/>
      <c r="K37" s="294" t="s">
        <v>479</v>
      </c>
      <c r="L37" s="294" t="s">
        <v>479</v>
      </c>
      <c r="M37" s="295">
        <v>1282</v>
      </c>
      <c r="N37" s="296" t="s">
        <v>479</v>
      </c>
    </row>
    <row r="38" spans="1:16" ht="27" customHeight="1" x14ac:dyDescent="0.15">
      <c r="A38" s="248"/>
      <c r="B38" s="244"/>
      <c r="C38" s="244"/>
      <c r="D38" s="244"/>
      <c r="E38" s="244"/>
      <c r="F38" s="244"/>
      <c r="G38" s="1133" t="s">
        <v>498</v>
      </c>
      <c r="H38" s="1134"/>
      <c r="I38" s="1134"/>
      <c r="J38" s="1135"/>
      <c r="K38" s="297">
        <v>49</v>
      </c>
      <c r="L38" s="297">
        <v>3</v>
      </c>
      <c r="M38" s="298">
        <v>8</v>
      </c>
      <c r="N38" s="299">
        <v>-62.5</v>
      </c>
      <c r="O38" s="293"/>
    </row>
    <row r="39" spans="1:16" x14ac:dyDescent="0.15">
      <c r="A39" s="248"/>
      <c r="B39" s="244"/>
      <c r="C39" s="244"/>
      <c r="D39" s="244"/>
      <c r="E39" s="244"/>
      <c r="F39" s="244"/>
      <c r="G39" s="1133" t="s">
        <v>499</v>
      </c>
      <c r="H39" s="1134"/>
      <c r="I39" s="1134"/>
      <c r="J39" s="1135"/>
      <c r="K39" s="300">
        <v>-47775</v>
      </c>
      <c r="L39" s="300">
        <v>-3089</v>
      </c>
      <c r="M39" s="301">
        <v>-2615</v>
      </c>
      <c r="N39" s="302">
        <v>18.100000000000001</v>
      </c>
      <c r="O39" s="293"/>
    </row>
    <row r="40" spans="1:16" ht="27" customHeight="1" x14ac:dyDescent="0.15">
      <c r="A40" s="248"/>
      <c r="B40" s="244"/>
      <c r="C40" s="244"/>
      <c r="D40" s="244"/>
      <c r="E40" s="244"/>
      <c r="F40" s="244"/>
      <c r="G40" s="1130" t="s">
        <v>500</v>
      </c>
      <c r="H40" s="1131"/>
      <c r="I40" s="1131"/>
      <c r="J40" s="1132"/>
      <c r="K40" s="300">
        <v>-480418</v>
      </c>
      <c r="L40" s="300">
        <v>-31067</v>
      </c>
      <c r="M40" s="301">
        <v>-54029</v>
      </c>
      <c r="N40" s="302">
        <v>-42.5</v>
      </c>
      <c r="O40" s="293"/>
    </row>
    <row r="41" spans="1:16" x14ac:dyDescent="0.15">
      <c r="A41" s="248"/>
      <c r="B41" s="244"/>
      <c r="C41" s="244"/>
      <c r="D41" s="244"/>
      <c r="E41" s="244"/>
      <c r="F41" s="244"/>
      <c r="G41" s="1136" t="s">
        <v>281</v>
      </c>
      <c r="H41" s="1137"/>
      <c r="I41" s="1137"/>
      <c r="J41" s="1138"/>
      <c r="K41" s="294">
        <v>394003</v>
      </c>
      <c r="L41" s="300">
        <v>25479</v>
      </c>
      <c r="M41" s="301">
        <v>23340</v>
      </c>
      <c r="N41" s="302">
        <v>9.1999999999999993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470</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1021080</v>
      </c>
      <c r="J51" s="320">
        <v>67194</v>
      </c>
      <c r="K51" s="321">
        <v>23.8</v>
      </c>
      <c r="L51" s="322">
        <v>89245</v>
      </c>
      <c r="M51" s="323">
        <v>27</v>
      </c>
      <c r="N51" s="324">
        <v>-3.2</v>
      </c>
    </row>
    <row r="52" spans="1:14" x14ac:dyDescent="0.15">
      <c r="A52" s="248"/>
      <c r="B52" s="244"/>
      <c r="C52" s="244"/>
      <c r="D52" s="244"/>
      <c r="E52" s="244"/>
      <c r="F52" s="244"/>
      <c r="G52" s="325"/>
      <c r="H52" s="326" t="s">
        <v>511</v>
      </c>
      <c r="I52" s="327">
        <v>716811</v>
      </c>
      <c r="J52" s="328">
        <v>47171</v>
      </c>
      <c r="K52" s="329">
        <v>67.400000000000006</v>
      </c>
      <c r="L52" s="330">
        <v>42966</v>
      </c>
      <c r="M52" s="331">
        <v>2.9</v>
      </c>
      <c r="N52" s="332">
        <v>64.5</v>
      </c>
    </row>
    <row r="53" spans="1:14" x14ac:dyDescent="0.15">
      <c r="A53" s="248"/>
      <c r="B53" s="244"/>
      <c r="C53" s="244"/>
      <c r="D53" s="244"/>
      <c r="E53" s="244"/>
      <c r="F53" s="244"/>
      <c r="G53" s="310" t="s">
        <v>512</v>
      </c>
      <c r="H53" s="311"/>
      <c r="I53" s="319">
        <v>735810</v>
      </c>
      <c r="J53" s="320">
        <v>48405</v>
      </c>
      <c r="K53" s="321">
        <v>-28</v>
      </c>
      <c r="L53" s="322">
        <v>70897</v>
      </c>
      <c r="M53" s="323">
        <v>-20.6</v>
      </c>
      <c r="N53" s="324">
        <v>-7.4</v>
      </c>
    </row>
    <row r="54" spans="1:14" x14ac:dyDescent="0.15">
      <c r="A54" s="248"/>
      <c r="B54" s="244"/>
      <c r="C54" s="244"/>
      <c r="D54" s="244"/>
      <c r="E54" s="244"/>
      <c r="F54" s="244"/>
      <c r="G54" s="325"/>
      <c r="H54" s="326" t="s">
        <v>511</v>
      </c>
      <c r="I54" s="327">
        <v>363291</v>
      </c>
      <c r="J54" s="328">
        <v>23899</v>
      </c>
      <c r="K54" s="329">
        <v>-49.3</v>
      </c>
      <c r="L54" s="330">
        <v>39878</v>
      </c>
      <c r="M54" s="331">
        <v>-7.2</v>
      </c>
      <c r="N54" s="332">
        <v>-42.1</v>
      </c>
    </row>
    <row r="55" spans="1:14" x14ac:dyDescent="0.15">
      <c r="A55" s="248"/>
      <c r="B55" s="244"/>
      <c r="C55" s="244"/>
      <c r="D55" s="244"/>
      <c r="E55" s="244"/>
      <c r="F55" s="244"/>
      <c r="G55" s="310" t="s">
        <v>513</v>
      </c>
      <c r="H55" s="311"/>
      <c r="I55" s="319">
        <v>708238</v>
      </c>
      <c r="J55" s="320">
        <v>46284</v>
      </c>
      <c r="K55" s="321">
        <v>-4.4000000000000004</v>
      </c>
      <c r="L55" s="322">
        <v>66496</v>
      </c>
      <c r="M55" s="323">
        <v>-6.2</v>
      </c>
      <c r="N55" s="324">
        <v>1.8</v>
      </c>
    </row>
    <row r="56" spans="1:14" x14ac:dyDescent="0.15">
      <c r="A56" s="248"/>
      <c r="B56" s="244"/>
      <c r="C56" s="244"/>
      <c r="D56" s="244"/>
      <c r="E56" s="244"/>
      <c r="F56" s="244"/>
      <c r="G56" s="325"/>
      <c r="H56" s="326" t="s">
        <v>511</v>
      </c>
      <c r="I56" s="327">
        <v>586630</v>
      </c>
      <c r="J56" s="328">
        <v>38337</v>
      </c>
      <c r="K56" s="329">
        <v>60.4</v>
      </c>
      <c r="L56" s="330">
        <v>36530</v>
      </c>
      <c r="M56" s="331">
        <v>-8.4</v>
      </c>
      <c r="N56" s="332">
        <v>68.8</v>
      </c>
    </row>
    <row r="57" spans="1:14" x14ac:dyDescent="0.15">
      <c r="A57" s="248"/>
      <c r="B57" s="244"/>
      <c r="C57" s="244"/>
      <c r="D57" s="244"/>
      <c r="E57" s="244"/>
      <c r="F57" s="244"/>
      <c r="G57" s="310" t="s">
        <v>514</v>
      </c>
      <c r="H57" s="311"/>
      <c r="I57" s="319">
        <v>973566</v>
      </c>
      <c r="J57" s="320">
        <v>63391</v>
      </c>
      <c r="K57" s="321">
        <v>37</v>
      </c>
      <c r="L57" s="322">
        <v>82748</v>
      </c>
      <c r="M57" s="323">
        <v>24.4</v>
      </c>
      <c r="N57" s="324">
        <v>12.6</v>
      </c>
    </row>
    <row r="58" spans="1:14" x14ac:dyDescent="0.15">
      <c r="A58" s="248"/>
      <c r="B58" s="244"/>
      <c r="C58" s="244"/>
      <c r="D58" s="244"/>
      <c r="E58" s="244"/>
      <c r="F58" s="244"/>
      <c r="G58" s="325"/>
      <c r="H58" s="326" t="s">
        <v>511</v>
      </c>
      <c r="I58" s="327">
        <v>914002</v>
      </c>
      <c r="J58" s="328">
        <v>59513</v>
      </c>
      <c r="K58" s="329">
        <v>55.2</v>
      </c>
      <c r="L58" s="330">
        <v>44732</v>
      </c>
      <c r="M58" s="331">
        <v>22.5</v>
      </c>
      <c r="N58" s="332">
        <v>32.700000000000003</v>
      </c>
    </row>
    <row r="59" spans="1:14" x14ac:dyDescent="0.15">
      <c r="A59" s="248"/>
      <c r="B59" s="244"/>
      <c r="C59" s="244"/>
      <c r="D59" s="244"/>
      <c r="E59" s="244"/>
      <c r="F59" s="244"/>
      <c r="G59" s="310" t="s">
        <v>515</v>
      </c>
      <c r="H59" s="311"/>
      <c r="I59" s="319">
        <v>828549</v>
      </c>
      <c r="J59" s="320">
        <v>53579</v>
      </c>
      <c r="K59" s="321">
        <v>-15.5</v>
      </c>
      <c r="L59" s="322">
        <v>91837</v>
      </c>
      <c r="M59" s="323">
        <v>11</v>
      </c>
      <c r="N59" s="324">
        <v>-26.5</v>
      </c>
    </row>
    <row r="60" spans="1:14" x14ac:dyDescent="0.15">
      <c r="A60" s="248"/>
      <c r="B60" s="244"/>
      <c r="C60" s="244"/>
      <c r="D60" s="244"/>
      <c r="E60" s="244"/>
      <c r="F60" s="244"/>
      <c r="G60" s="325"/>
      <c r="H60" s="326" t="s">
        <v>511</v>
      </c>
      <c r="I60" s="333">
        <v>788956</v>
      </c>
      <c r="J60" s="328">
        <v>51019</v>
      </c>
      <c r="K60" s="329">
        <v>-14.3</v>
      </c>
      <c r="L60" s="330">
        <v>54439</v>
      </c>
      <c r="M60" s="331">
        <v>21.7</v>
      </c>
      <c r="N60" s="332">
        <v>-36</v>
      </c>
    </row>
    <row r="61" spans="1:14" x14ac:dyDescent="0.15">
      <c r="A61" s="248"/>
      <c r="B61" s="244"/>
      <c r="C61" s="244"/>
      <c r="D61" s="244"/>
      <c r="E61" s="244"/>
      <c r="F61" s="244"/>
      <c r="G61" s="310" t="s">
        <v>516</v>
      </c>
      <c r="H61" s="334"/>
      <c r="I61" s="335">
        <v>853449</v>
      </c>
      <c r="J61" s="336">
        <v>55771</v>
      </c>
      <c r="K61" s="337">
        <v>2.6</v>
      </c>
      <c r="L61" s="338">
        <v>80245</v>
      </c>
      <c r="M61" s="339">
        <v>7.1</v>
      </c>
      <c r="N61" s="324">
        <v>-4.5</v>
      </c>
    </row>
    <row r="62" spans="1:14" x14ac:dyDescent="0.15">
      <c r="A62" s="248"/>
      <c r="B62" s="244"/>
      <c r="C62" s="244"/>
      <c r="D62" s="244"/>
      <c r="E62" s="244"/>
      <c r="F62" s="244"/>
      <c r="G62" s="325"/>
      <c r="H62" s="326" t="s">
        <v>511</v>
      </c>
      <c r="I62" s="327">
        <v>673938</v>
      </c>
      <c r="J62" s="328">
        <v>43988</v>
      </c>
      <c r="K62" s="329">
        <v>23.9</v>
      </c>
      <c r="L62" s="330">
        <v>43709</v>
      </c>
      <c r="M62" s="331">
        <v>6.3</v>
      </c>
      <c r="N62" s="332">
        <v>17.600000000000001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11.32</v>
      </c>
      <c r="G47" s="12">
        <v>11.36</v>
      </c>
      <c r="H47" s="12">
        <v>9.75</v>
      </c>
      <c r="I47" s="12">
        <v>8.33</v>
      </c>
      <c r="J47" s="13">
        <v>16.239999999999998</v>
      </c>
    </row>
    <row r="48" spans="2:10" ht="57.75" customHeight="1" x14ac:dyDescent="0.15">
      <c r="B48" s="14"/>
      <c r="C48" s="1141" t="s">
        <v>4</v>
      </c>
      <c r="D48" s="1141"/>
      <c r="E48" s="1142"/>
      <c r="F48" s="15">
        <v>1.35</v>
      </c>
      <c r="G48" s="16">
        <v>1.34</v>
      </c>
      <c r="H48" s="16">
        <v>1.59</v>
      </c>
      <c r="I48" s="16">
        <v>4.4400000000000004</v>
      </c>
      <c r="J48" s="17">
        <v>1.56</v>
      </c>
    </row>
    <row r="49" spans="2:10" ht="57.75" customHeight="1" thickBot="1" x14ac:dyDescent="0.2">
      <c r="B49" s="18"/>
      <c r="C49" s="1143" t="s">
        <v>5</v>
      </c>
      <c r="D49" s="1143"/>
      <c r="E49" s="1144"/>
      <c r="F49" s="19">
        <v>5.56</v>
      </c>
      <c r="G49" s="20" t="s">
        <v>523</v>
      </c>
      <c r="H49" s="20" t="s">
        <v>524</v>
      </c>
      <c r="I49" s="20">
        <v>1.55</v>
      </c>
      <c r="J49" s="21">
        <v>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I36" sqref="I36:I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525</v>
      </c>
      <c r="D34" s="1151"/>
      <c r="E34" s="1152"/>
      <c r="F34" s="32" t="s">
        <v>526</v>
      </c>
      <c r="G34" s="33" t="s">
        <v>527</v>
      </c>
      <c r="H34" s="33" t="s">
        <v>527</v>
      </c>
      <c r="I34" s="33" t="s">
        <v>528</v>
      </c>
      <c r="J34" s="34" t="s">
        <v>529</v>
      </c>
      <c r="K34" s="22"/>
      <c r="L34" s="22"/>
      <c r="M34" s="22"/>
      <c r="N34" s="22"/>
      <c r="O34" s="22"/>
      <c r="P34" s="22"/>
    </row>
    <row r="35" spans="1:16" ht="39" customHeight="1" x14ac:dyDescent="0.15">
      <c r="A35" s="22"/>
      <c r="B35" s="35"/>
      <c r="C35" s="1145" t="s">
        <v>530</v>
      </c>
      <c r="D35" s="1146"/>
      <c r="E35" s="1147"/>
      <c r="F35" s="36" t="s">
        <v>531</v>
      </c>
      <c r="G35" s="37" t="s">
        <v>532</v>
      </c>
      <c r="H35" s="37" t="s">
        <v>532</v>
      </c>
      <c r="I35" s="37" t="s">
        <v>531</v>
      </c>
      <c r="J35" s="38" t="s">
        <v>533</v>
      </c>
      <c r="K35" s="22"/>
      <c r="L35" s="22"/>
      <c r="M35" s="22"/>
      <c r="N35" s="22"/>
      <c r="O35" s="22"/>
      <c r="P35" s="22"/>
    </row>
    <row r="36" spans="1:16" ht="39" customHeight="1" x14ac:dyDescent="0.15">
      <c r="A36" s="22"/>
      <c r="B36" s="35"/>
      <c r="C36" s="1145" t="s">
        <v>534</v>
      </c>
      <c r="D36" s="1146"/>
      <c r="E36" s="1147"/>
      <c r="F36" s="36">
        <v>0.01</v>
      </c>
      <c r="G36" s="37">
        <v>0.03</v>
      </c>
      <c r="H36" s="37">
        <v>0.31</v>
      </c>
      <c r="I36" s="37">
        <v>0.02</v>
      </c>
      <c r="J36" s="38" t="s">
        <v>523</v>
      </c>
      <c r="K36" s="22"/>
      <c r="L36" s="22"/>
      <c r="M36" s="22"/>
      <c r="N36" s="22"/>
      <c r="O36" s="22"/>
      <c r="P36" s="22"/>
    </row>
    <row r="37" spans="1:16" ht="39" customHeight="1" x14ac:dyDescent="0.15">
      <c r="A37" s="22"/>
      <c r="B37" s="35"/>
      <c r="C37" s="1145" t="s">
        <v>535</v>
      </c>
      <c r="D37" s="1146"/>
      <c r="E37" s="1147"/>
      <c r="F37" s="36">
        <v>13.62</v>
      </c>
      <c r="G37" s="37">
        <v>13.27</v>
      </c>
      <c r="H37" s="37">
        <v>14.23</v>
      </c>
      <c r="I37" s="37">
        <v>15.12</v>
      </c>
      <c r="J37" s="38">
        <v>14.04</v>
      </c>
      <c r="K37" s="22"/>
      <c r="L37" s="22"/>
      <c r="M37" s="22"/>
      <c r="N37" s="22"/>
      <c r="O37" s="22"/>
      <c r="P37" s="22"/>
    </row>
    <row r="38" spans="1:16" ht="39" customHeight="1" x14ac:dyDescent="0.15">
      <c r="A38" s="22"/>
      <c r="B38" s="35"/>
      <c r="C38" s="1145" t="s">
        <v>536</v>
      </c>
      <c r="D38" s="1146"/>
      <c r="E38" s="1147"/>
      <c r="F38" s="36">
        <v>2.71</v>
      </c>
      <c r="G38" s="37">
        <v>2.73</v>
      </c>
      <c r="H38" s="37">
        <v>2.75</v>
      </c>
      <c r="I38" s="37">
        <v>2.71</v>
      </c>
      <c r="J38" s="38">
        <v>2.72</v>
      </c>
      <c r="K38" s="22"/>
      <c r="L38" s="22"/>
      <c r="M38" s="22"/>
      <c r="N38" s="22"/>
      <c r="O38" s="22"/>
      <c r="P38" s="22"/>
    </row>
    <row r="39" spans="1:16" ht="39" customHeight="1" x14ac:dyDescent="0.15">
      <c r="A39" s="22"/>
      <c r="B39" s="35"/>
      <c r="C39" s="1145" t="s">
        <v>537</v>
      </c>
      <c r="D39" s="1146"/>
      <c r="E39" s="1147"/>
      <c r="F39" s="36">
        <v>0.6</v>
      </c>
      <c r="G39" s="37">
        <v>1.53</v>
      </c>
      <c r="H39" s="37">
        <v>1.87</v>
      </c>
      <c r="I39" s="37">
        <v>1.89</v>
      </c>
      <c r="J39" s="38">
        <v>2.23</v>
      </c>
      <c r="K39" s="22"/>
      <c r="L39" s="22"/>
      <c r="M39" s="22"/>
      <c r="N39" s="22"/>
      <c r="O39" s="22"/>
      <c r="P39" s="22"/>
    </row>
    <row r="40" spans="1:16" ht="39" customHeight="1" x14ac:dyDescent="0.15">
      <c r="A40" s="22"/>
      <c r="B40" s="35"/>
      <c r="C40" s="1145" t="s">
        <v>538</v>
      </c>
      <c r="D40" s="1146"/>
      <c r="E40" s="1147"/>
      <c r="F40" s="36">
        <v>1.66</v>
      </c>
      <c r="G40" s="37">
        <v>0.44</v>
      </c>
      <c r="H40" s="37">
        <v>0.85</v>
      </c>
      <c r="I40" s="37">
        <v>0.92</v>
      </c>
      <c r="J40" s="38">
        <v>0.44</v>
      </c>
      <c r="K40" s="22"/>
      <c r="L40" s="22"/>
      <c r="M40" s="22"/>
      <c r="N40" s="22"/>
      <c r="O40" s="22"/>
      <c r="P40" s="22"/>
    </row>
    <row r="41" spans="1:16" ht="39" customHeight="1" x14ac:dyDescent="0.15">
      <c r="A41" s="22"/>
      <c r="B41" s="35"/>
      <c r="C41" s="1145" t="s">
        <v>539</v>
      </c>
      <c r="D41" s="1146"/>
      <c r="E41" s="1147"/>
      <c r="F41" s="36">
        <v>0</v>
      </c>
      <c r="G41" s="37">
        <v>0.04</v>
      </c>
      <c r="H41" s="37">
        <v>0.04</v>
      </c>
      <c r="I41" s="37">
        <v>0.04</v>
      </c>
      <c r="J41" s="38">
        <v>0.05</v>
      </c>
      <c r="K41" s="22"/>
      <c r="L41" s="22"/>
      <c r="M41" s="22"/>
      <c r="N41" s="22"/>
      <c r="O41" s="22"/>
      <c r="P41" s="22"/>
    </row>
    <row r="42" spans="1:16" ht="39" customHeight="1" x14ac:dyDescent="0.15">
      <c r="A42" s="22"/>
      <c r="B42" s="39"/>
      <c r="C42" s="1145" t="s">
        <v>540</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541</v>
      </c>
      <c r="D43" s="1149"/>
      <c r="E43" s="1150"/>
      <c r="F43" s="41">
        <v>0.02</v>
      </c>
      <c r="G43" s="42">
        <v>0.01</v>
      </c>
      <c r="H43" s="42">
        <v>0.01</v>
      </c>
      <c r="I43" s="42">
        <v>0.01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783</v>
      </c>
      <c r="L45" s="60">
        <v>731</v>
      </c>
      <c r="M45" s="60">
        <v>691</v>
      </c>
      <c r="N45" s="60">
        <v>684</v>
      </c>
      <c r="O45" s="61">
        <v>674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183</v>
      </c>
      <c r="L48" s="64">
        <v>181</v>
      </c>
      <c r="M48" s="64">
        <v>175</v>
      </c>
      <c r="N48" s="64">
        <v>180</v>
      </c>
      <c r="O48" s="65">
        <v>183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123</v>
      </c>
      <c r="L49" s="64">
        <v>122</v>
      </c>
      <c r="M49" s="64">
        <v>100</v>
      </c>
      <c r="N49" s="64">
        <v>69</v>
      </c>
      <c r="O49" s="65">
        <v>66</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556</v>
      </c>
      <c r="L52" s="64">
        <v>516</v>
      </c>
      <c r="M52" s="64">
        <v>527</v>
      </c>
      <c r="N52" s="64">
        <v>514</v>
      </c>
      <c r="O52" s="65">
        <v>528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533</v>
      </c>
      <c r="L53" s="69">
        <v>518</v>
      </c>
      <c r="M53" s="69">
        <v>439</v>
      </c>
      <c r="N53" s="69">
        <v>419</v>
      </c>
      <c r="O53" s="70">
        <v>395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2016-04-12T01:11:31Z</cp:lastPrinted>
  <dcterms:created xsi:type="dcterms:W3CDTF">2016-02-15T01:55:04Z</dcterms:created>
  <dcterms:modified xsi:type="dcterms:W3CDTF">2016-04-12T01:14:17Z</dcterms:modified>
  <cp:category/>
</cp:coreProperties>
</file>