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財政関係\財政資料収集\Ｈ２７\"/>
    </mc:Choice>
  </mc:AlternateContent>
  <workbookProtection workbookPassword="979D" lockStructure="1"/>
  <bookViews>
    <workbookView xWindow="240" yWindow="60" windowWidth="14940" windowHeight="7875" tabRatio="761"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R102" i="11" l="1"/>
  <c r="AU63" i="11"/>
  <c r="AP63" i="11"/>
  <c r="AU88" i="11"/>
  <c r="AP88" i="11"/>
  <c r="AF88" i="11"/>
  <c r="AA79" i="11"/>
  <c r="AA72" i="11"/>
  <c r="AA77" i="11"/>
  <c r="AA76" i="11"/>
  <c r="AA75" i="11"/>
  <c r="AA74" i="11"/>
  <c r="AA73" i="11"/>
  <c r="AA71" i="11"/>
  <c r="AA70" i="11"/>
  <c r="AA69" i="11"/>
  <c r="AA68" i="11"/>
  <c r="AA34" i="11" l="1"/>
  <c r="AA33" i="11"/>
  <c r="AA32" i="11"/>
  <c r="AA31" i="11"/>
  <c r="AA29" i="11"/>
  <c r="AA30" i="11"/>
  <c r="AA28" i="11"/>
  <c r="AP23" i="11"/>
  <c r="V23" i="11"/>
  <c r="Q23" i="11"/>
  <c r="AA7" i="11"/>
  <c r="AA23" i="11" s="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U34" i="9"/>
  <c r="U35" i="9" s="1"/>
  <c r="C34" i="9"/>
  <c r="AM34" i="9" l="1"/>
  <c r="BW34" i="9" s="1"/>
  <c r="BW35" i="9" s="1"/>
  <c r="BW36" i="9" s="1"/>
  <c r="BW37" i="9" s="1"/>
  <c r="BW38" i="9" s="1"/>
  <c r="BW39" i="9" s="1"/>
  <c r="BW40" i="9" s="1"/>
  <c r="BW41" i="9" s="1"/>
  <c r="BW42" i="9" s="1"/>
  <c r="BW43" i="9" s="1"/>
  <c r="U36"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<sst xmlns="http://schemas.openxmlformats.org/spreadsheetml/2006/main" count="1034" uniqueCount="543">
  <si>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</si>
  <si>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</si>
  <si>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</si>
  <si>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</si>
  <si>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</si>
  <si>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</si>
  <si>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</si>
  <si>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</si>
  <si>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</si>
  <si>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</si>
  <si>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</si>
  <si>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</si>
  <si>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</si>
  <si>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</si>
  <si>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</si>
  <si>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</si>
  <si>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</si>
  <si>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</si>
  <si>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</si>
  <si>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</si>
  <si>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</si>
  <si>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</si>
  <si>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</si>
  <si>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</si>
  <si>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</si>
  <si>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</si>
  <si>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</si>
  <si>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</si>
  <si>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</si>
  <si>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</si>
  <si>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</si>
  <si>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</si>
  <si>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</si>
  <si>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</si>
  <si>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</si>
  <si>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</si>
  <si>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</si>
  <si>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</si>
  <si>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</si>
  <si>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</si>
  <si>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</si>
  <si>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</si>
  <si>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</si>
  <si>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</si>
  <si>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</si>
  <si>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</si>
  <si>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</si>
  <si>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</si>
  <si>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</si>
  <si>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</si>
  <si>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</si>
  <si>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</si>
  <si>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</si>
  <si>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</si>
  <si>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</si>
  <si>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</si>
  <si>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</si>
  <si>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</si>
  <si>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</si>
  <si>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</si>
  <si>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</si>
  <si>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</si>
  <si>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</si>
  <si>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</si>
  <si>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</si>
  <si>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</si>
  <si>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</si>
  <si>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</si>
  <si>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</si>
  <si>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</si>
  <si>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</si>
  <si>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</si>
  <si>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</si>
  <si>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</si>
  <si>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</si>
  <si>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</si>
  <si>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</si>
  <si>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</si>
  <si>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</si>
  <si>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</si>
  <si>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</si>
  <si>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</si>
  <si>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</si>
  <si>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</si>
  <si>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</si>
  <si>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</si>
  <si>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</si>
  <si>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</si>
  <si>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</si>
  <si>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</si>
  <si>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</si>
  <si>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</si>
  <si>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</si>
  <si>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</si>
  <si>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</si>
  <si>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</si>
  <si>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</si>
  <si>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</si>
  <si>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</si>
  <si>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</si>
  <si>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</si>
  <si>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</si>
  <si>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</si>
  <si>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</si>
  <si>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</si>
  <si>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</si>
  <si>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</si>
  <si>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</si>
  <si>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</si>
  <si>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</si>
  <si>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</si>
  <si>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</si>
  <si>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</si>
  <si>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</si>
  <si>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</si>
  <si>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</si>
  <si>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</si>
  <si>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</si>
  <si>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</si>
  <si>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</si>
  <si>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</si>
  <si>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</si>
  <si>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</si>
  <si>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</si>
  <si>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</si>
  <si>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</si>
  <si>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</si>
  <si>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</si>
  <si>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</si>
  <si>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</si>
  <si>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</si>
  <si>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</si>
  <si>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</si>
  <si>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</si>
  <si>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</si>
  <si>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</si>
  <si>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</si>
  <si>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</si>
  <si>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</si>
  <si>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</si>
  <si>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</si>
  <si>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</si>
  <si>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</si>
  <si>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</si>
  <si>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</si>
  <si>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</si>
  <si>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</si>
  <si>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</si>
  <si>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</si>
  <si>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</si>
  <si>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</si>
  <si>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</si>
  <si>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</si>
  <si>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</si>
  <si>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</si>
  <si>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</si>
  <si>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</si>
  <si>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</si>
  <si>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</si>
  <si>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</si>
  <si>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</si>
  <si>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</si>
  <si>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</si>
  <si>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</si>
  <si>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</si>
  <si>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</si>
  <si>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</si>
  <si>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</si>
  <si>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</si>
  <si>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</si>
  <si>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</si>
  <si>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</si>
  <si>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</si>
  <si>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</si>
  <si>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</si>
  <si>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</si>
  <si>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</si>
  <si>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</si>
  <si>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</si>
  <si>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</si>
  <si>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</si>
  <si>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</si>
  <si>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</si>
  <si>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</si>
  <si>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</si>
  <si>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</si>
  <si>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</si>
  <si>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</si>
  <si>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</si>
  <si>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</si>
  <si>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</si>
  <si>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</si>
  <si>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</si>
  <si>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</si>
  <si>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和歌山県みなべ町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</si>
  <si>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</si>
  <si>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</si>
  <si>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</si>
  <si>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</si>
  <si>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</si>
  <si>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</si>
  <si>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</si>
  <si>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</si>
  <si>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</si>
  <si>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</si>
  <si>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</si>
  <si>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</si>
  <si>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</si>
  <si>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</si>
  <si>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</si>
  <si>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</si>
  <si>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</si>
  <si>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</si>
  <si>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</si>
  <si>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</si>
  <si>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</si>
  <si>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</si>
  <si>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</si>
  <si>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</si>
  <si>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</si>
  <si>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</si>
  <si>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</si>
  <si>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</si>
  <si>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</si>
  <si>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</si>
  <si>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</si>
  <si>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</si>
  <si>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</si>
  <si>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</si>
  <si>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</si>
  <si>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</si>
  <si>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</si>
  <si>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</si>
  <si>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</si>
  <si>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</si>
  <si>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</si>
  <si>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</si>
  <si>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</si>
  <si>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</si>
  <si>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</si>
  <si>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</si>
  <si>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</si>
  <si>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</si>
  <si>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</si>
  <si>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</si>
  <si>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</si>
  <si>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</si>
  <si>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</si>
  <si>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</si>
  <si>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</si>
  <si>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</si>
  <si>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</si>
  <si>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</si>
  <si>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</si>
  <si>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</si>
  <si>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</si>
  <si>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</si>
  <si>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</si>
  <si>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</si>
  <si>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</si>
  <si>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</si>
  <si>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</si>
  <si>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</si>
  <si>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</si>
  <si>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</si>
  <si>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</si>
  <si>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</si>
  <si>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</si>
  <si>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</si>
  <si>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</si>
  <si>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</si>
  <si>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</si>
  <si>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</si>
  <si>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</si>
  <si>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</si>
  <si>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</si>
  <si>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</si>
  <si>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</si>
  <si>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</si>
  <si>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</si>
  <si>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</si>
  <si>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</si>
  <si>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</si>
  <si>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</si>
  <si>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</si>
  <si>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</si>
  <si>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</si>
  <si>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</si>
  <si>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</si>
  <si>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</si>
  <si>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</si>
  <si>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</si>
  <si>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</si>
  <si>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</si>
  <si>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</si>
  <si>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</si>
  <si>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</si>
  <si>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</si>
  <si>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</si>
  <si>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</si>
  <si>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</si>
  <si>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</si>
  <si>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</si>
  <si>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</si>
  <si>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</si>
  <si>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</si>
  <si>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</si>
  <si>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</si>
  <si>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</si>
  <si>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</si>
  <si>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</si>
  <si>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</si>
  <si>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</si>
  <si>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</si>
  <si>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</si>
  <si>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</si>
  <si>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</si>
  <si>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</si>
  <si>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</si>
  <si>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</si>
  <si>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</si>
  <si>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</si>
  <si>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</si>
  <si>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</si>
  <si>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</si>
  <si>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</si>
  <si>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</si>
  <si>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</si>
  <si>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</si>
  <si>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</si>
  <si>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</si>
  <si>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</si>
  <si>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</si>
  <si>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</si>
  <si>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</si>
  <si>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</si>
  <si>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</si>
  <si>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</si>
  <si>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</si>
  <si>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</si>
  <si>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</si>
  <si>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</si>
  <si>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</si>
  <si>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和歌山県みなべ町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</si>
  <si>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</si>
  <si>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</si>
  <si>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</si>
  <si>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</si>
  <si>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</si>
  <si>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</si>
  <si>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</si>
  <si>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</si>
  <si>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</si>
  <si>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</si>
  <si>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</si>
  <si>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</si>
  <si>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</si>
  <si>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</si>
  <si>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</si>
  <si>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</si>
  <si>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</si>
  <si>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</si>
  <si>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</si>
  <si>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</si>
  <si>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</si>
  <si>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</si>
  <si>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</si>
  <si>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</si>
  <si>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</si>
  <si>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</si>
  <si>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</si>
  <si>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</si>
  <si>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</si>
  <si>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</si>
  <si>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</si>
  <si>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</si>
  <si>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</si>
  <si>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</si>
  <si>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</si>
  <si>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</si>
  <si>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</si>
  <si>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</si>
  <si>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</si>
  <si>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</si>
  <si>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</si>
  <si>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</si>
  <si>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</si>
  <si>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</si>
  <si>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</si>
  <si>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</si>
  <si>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</si>
  <si>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</si>
  <si>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</si>
  <si>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</si>
  <si>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</si>
  <si>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</si>
  <si>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</si>
  <si>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</si>
  <si>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</si>
  <si>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</si>
  <si>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</si>
  <si>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</si>
  <si>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</si>
  <si>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</si>
  <si>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</si>
  <si>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</si>
  <si>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</si>
  <si>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</si>
  <si>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</si>
  <si>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</si>
  <si>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</si>
  <si>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</si>
  <si>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</si>
  <si>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</si>
  <si>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</si>
  <si>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</si>
  <si>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</si>
  <si>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</si>
  <si>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</si>
  <si>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</si>
  <si>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</si>
  <si>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</si>
  <si>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</si>
  <si>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</si>
  <si>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</si>
  <si>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</si>
  <si>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</si>
  <si>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</si>
  <si>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</si>
  <si>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</si>
  <si>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</si>
  <si>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</si>
  <si>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</si>
  <si>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</si>
  <si>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</si>
  <si>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</si>
  <si>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</si>
  <si>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</si>
  <si>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</si>
  <si>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</si>
  <si>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</si>
  <si>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</si>
  <si>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</si>
  <si>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</si>
  <si>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</si>
  <si>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</si>
  <si>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</si>
  <si>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</si>
  <si>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</si>
  <si>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</si>
  <si>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</si>
  <si>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</si>
  <si>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</si>
  <si>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</si>
  <si>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</si>
  <si>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</si>
  <si>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</si>
  <si>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</si>
  <si>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</si>
  <si>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</si>
  <si>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</si>
  <si>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</si>
  <si>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</si>
  <si>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</si>
  <si>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</si>
  <si>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</si>
  <si>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</si>
  <si>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</si>
  <si>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</si>
  <si>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</si>
  <si>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</si>
  <si>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</si>
  <si>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</si>
  <si>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</si>
  <si>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</si>
  <si>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</si>
  <si>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</si>
  <si>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</si>
  <si>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</si>
  <si>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</si>
  <si>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</si>
  <si>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</si>
  <si>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</si>
  <si>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</si>
  <si>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</si>
  <si>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</si>
  <si>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</si>
  <si>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</si>
  <si>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</si>
  <si>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</si>
  <si>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</si>
  <si>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</si>
  <si>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</si>
  <si>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</si>
  <si>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</si>
  <si>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</si>
  <si>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</si>
  <si>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</si>
  <si>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</si>
  <si>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</si>
  <si>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</si>
  <si>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</si>
  <si>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</si>
  <si>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</si>
  <si>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</si>
  <si>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</si>
  <si>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</si>
  <si>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</si>
  <si>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</si>
  <si>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</si>
  <si>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</si>
  <si>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</si>
  <si>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</si>
  <si>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</si>
  <si>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</si>
  <si>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</si>
  <si>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</si>
  <si>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</si>
  <si>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1.60</t>
  </si>
  <si>
    <t>一般会計</t>
  </si>
  <si>
    <t>水道事業会計</t>
  </si>
  <si>
    <t>国民健康保険特別会計</t>
  </si>
  <si>
    <t>介護保険特別会計</t>
  </si>
  <si>
    <t>簡易水道事業特別会計</t>
  </si>
  <si>
    <t>公共下水道事業特別会計</t>
  </si>
  <si>
    <t>後期高齢者医療特別会計</t>
  </si>
  <si>
    <t>農業集落排水事業特別会計</t>
  </si>
  <si>
    <t>その他会計（赤字）</t>
  </si>
  <si>
    <t>その他会計（黒字）</t>
  </si>
  <si>
    <t>-</t>
    <phoneticPr fontId="2"/>
  </si>
  <si>
    <t>みなべ町開発公社</t>
    <rPh sb="3" eb="4">
      <t>チョウ</t>
    </rPh>
    <rPh sb="4" eb="6">
      <t>カイハツ</t>
    </rPh>
    <rPh sb="6" eb="8">
      <t>コウシャ</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</si>
  <si>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</si>
  <si>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</si>
  <si>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</si>
  <si>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</si>
  <si>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</si>
  <si>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</si>
  <si>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</si>
  <si>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</si>
  <si>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和歌山県広域高齢者医療広域連合（特別会計）</t>
  </si>
  <si>
    <t>御坊日高老人福祉施設事務組合（公営企業会計）</t>
  </si>
  <si>
    <t>公立紀南病院組合</t>
  </si>
  <si>
    <t>紀南環境広域施設組合</t>
    <rPh sb="0" eb="1">
      <t>キ</t>
    </rPh>
    <rPh sb="1" eb="2">
      <t>ナン</t>
    </rPh>
    <rPh sb="2" eb="4">
      <t>カンキョウ</t>
    </rPh>
    <rPh sb="4" eb="6">
      <t>コウイキ</t>
    </rPh>
    <rPh sb="6" eb="8">
      <t>シセツ</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</si>
</sst>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quotePrefix="1"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187600</c:v>
                </c:pt>
                <c:pt idx="1">
                  <c:v>115419</c:v>
                </c:pt>
                <c:pt idx="2">
                  <c:v>121413</c:v>
                </c:pt>
                <c:pt idx="3">
                  <c:v>117808</c:v>
                </c:pt>
                <c:pt idx="4">
                  <c:v>86784</c:v>
                </c:pt>
              </c:numCache>
            </c:numRef>
          </c:val>
          <c:smooth val="0"/>
        </c:ser>
        <c:dLbls>
          <c:showLegendKey val="0"/>
          <c:showVal val="0"/>
          <c:showCatName val="0"/>
          <c:showSerName val="0"/>
          <c:showPercent val="0"/>
          <c:showBubbleSize val="0"/>
        </c:dLbls>
        <c:marker val="1"/>
        <c:smooth val="0"/>
        <c:axId val="162393856"/>
        <c:axId val="97093544"/>
      </c:lineChart>
      <c:catAx>
        <c:axId val="16239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93544"/>
        <c:crosses val="autoZero"/>
        <c:auto val="1"/>
        <c:lblAlgn val="ctr"/>
        <c:lblOffset val="100"/>
        <c:tickLblSkip val="1"/>
        <c:tickMarkSkip val="1"/>
        <c:noMultiLvlLbl val="0"/>
      </c:catAx>
      <c:valAx>
        <c:axId val="970935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9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11.87</c:v>
                </c:pt>
                <c:pt idx="1">
                  <c:v>13.98</c:v>
                </c:pt>
                <c:pt idx="2">
                  <c:v>11.08</c:v>
                </c:pt>
                <c:pt idx="3">
                  <c:v>11.59</c:v>
                </c:pt>
                <c:pt idx="4">
                  <c:v>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20.38</c:v>
                </c:pt>
                <c:pt idx="1">
                  <c:v>20.67</c:v>
                </c:pt>
                <c:pt idx="2">
                  <c:v>26.61</c:v>
                </c:pt>
                <c:pt idx="3">
                  <c:v>26.28</c:v>
                </c:pt>
                <c:pt idx="4">
                  <c:v>26.57</c:v>
                </c:pt>
              </c:numCache>
            </c:numRef>
          </c:val>
        </c:ser>
        <c:dLbls>
          <c:showLegendKey val="0"/>
          <c:showVal val="0"/>
          <c:showCatName val="0"/>
          <c:showSerName val="0"/>
          <c:showPercent val="0"/>
          <c:showBubbleSize val="0"/>
        </c:dLbls>
        <c:gapWidth val="250"/>
        <c:overlap val="100"/>
        <c:axId val="164418720"/>
        <c:axId val="26774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6.06</c:v>
                </c:pt>
                <c:pt idx="1">
                  <c:v>2.2200000000000002</c:v>
                </c:pt>
                <c:pt idx="2">
                  <c:v>7.8</c:v>
                </c:pt>
                <c:pt idx="3">
                  <c:v>0.66</c:v>
                </c:pt>
                <c:pt idx="4">
                  <c:v>-1.6</c:v>
                </c:pt>
              </c:numCache>
            </c:numRef>
          </c:val>
          <c:smooth val="0"/>
        </c:ser>
        <c:dLbls>
          <c:showLegendKey val="0"/>
          <c:showVal val="0"/>
          <c:showCatName val="0"/>
          <c:showSerName val="0"/>
          <c:showPercent val="0"/>
          <c:showBubbleSize val="0"/>
        </c:dLbls>
        <c:marker val="1"/>
        <c:smooth val="0"/>
        <c:axId val="164418720"/>
        <c:axId val="267744536"/>
      </c:lineChart>
      <c:catAx>
        <c:axId val="1644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744536"/>
        <c:crosses val="autoZero"/>
        <c:auto val="1"/>
        <c:lblAlgn val="ctr"/>
        <c:lblOffset val="100"/>
        <c:tickLblSkip val="1"/>
        <c:tickMarkSkip val="1"/>
        <c:noMultiLvlLbl val="0"/>
      </c:catAx>
      <c:valAx>
        <c:axId val="26774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0.25</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0.02</c:v>
                </c:pt>
                <c:pt idx="4">
                  <c:v>#N/A</c:v>
                </c:pt>
                <c:pt idx="5">
                  <c:v>0.05</c:v>
                </c:pt>
                <c:pt idx="6">
                  <c:v>#N/A</c:v>
                </c:pt>
                <c:pt idx="7">
                  <c:v>0.05</c:v>
                </c:pt>
                <c:pt idx="8">
                  <c:v>#N/A</c:v>
                </c:pt>
                <c:pt idx="9">
                  <c:v>0.08</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0.08</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0.26</c:v>
                </c:pt>
                <c:pt idx="4">
                  <c:v>#N/A</c:v>
                </c:pt>
                <c:pt idx="5">
                  <c:v>0.13</c:v>
                </c:pt>
                <c:pt idx="6">
                  <c:v>#N/A</c:v>
                </c:pt>
                <c:pt idx="7">
                  <c:v>0.02</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0.17</c:v>
                </c:pt>
                <c:pt idx="4">
                  <c:v>#N/A</c:v>
                </c:pt>
                <c:pt idx="5">
                  <c:v>7.0000000000000007E-2</c:v>
                </c:pt>
                <c:pt idx="6">
                  <c:v>#N/A</c:v>
                </c:pt>
                <c:pt idx="7">
                  <c:v>7.0000000000000007E-2</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0.74</c:v>
                </c:pt>
                <c:pt idx="4">
                  <c:v>#N/A</c:v>
                </c:pt>
                <c:pt idx="5">
                  <c:v>0.7</c:v>
                </c:pt>
                <c:pt idx="6">
                  <c:v>#N/A</c:v>
                </c:pt>
                <c:pt idx="7">
                  <c:v>0.62</c:v>
                </c:pt>
                <c:pt idx="8">
                  <c:v>#N/A</c:v>
                </c:pt>
                <c:pt idx="9">
                  <c:v>0.57999999999999996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c:v>
                </c:pt>
                <c:pt idx="2">
                  <c:v>#N/A</c:v>
                </c:pt>
                <c:pt idx="3">
                  <c:v>1.53</c:v>
                </c:pt>
                <c:pt idx="4">
                  <c:v>#N/A</c:v>
                </c:pt>
                <c:pt idx="5">
                  <c:v>0.97</c:v>
                </c:pt>
                <c:pt idx="6">
                  <c:v>#N/A</c:v>
                </c:pt>
                <c:pt idx="7">
                  <c:v>0.86</c:v>
                </c:pt>
                <c:pt idx="8">
                  <c:v>#N/A</c:v>
                </c:pt>
                <c:pt idx="9">
                  <c:v>1.38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7.67</c:v>
                </c:pt>
                <c:pt idx="2">
                  <c:v>#N/A</c:v>
                </c:pt>
                <c:pt idx="3">
                  <c:v>5.29</c:v>
                </c:pt>
                <c:pt idx="4">
                  <c:v>#N/A</c:v>
                </c:pt>
                <c:pt idx="5">
                  <c:v>4.97</c:v>
                </c:pt>
                <c:pt idx="6">
                  <c:v>#N/A</c:v>
                </c:pt>
                <c:pt idx="7">
                  <c:v>4.8499999999999996</c:v>
                </c:pt>
                <c:pt idx="8">
                  <c:v>#N/A</c:v>
                </c:pt>
                <c:pt idx="9">
                  <c:v>5.36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11.61</c:v>
                </c:pt>
                <c:pt idx="2">
                  <c:v>#N/A</c:v>
                </c:pt>
                <c:pt idx="3">
                  <c:v>13.97</c:v>
                </c:pt>
                <c:pt idx="4">
                  <c:v>#N/A</c:v>
                </c:pt>
                <c:pt idx="5">
                  <c:v>11.07</c:v>
                </c:pt>
                <c:pt idx="6">
                  <c:v>#N/A</c:v>
                </c:pt>
                <c:pt idx="7">
                  <c:v>11.59</c:v>
                </c:pt>
                <c:pt idx="8">
                  <c:v>#N/A</c:v>
                </c:pt>
                <c:pt idx="9">
                  <c:v>10.09</c:v>
                </c:pt>
              </c:numCache>
            </c:numRef>
          </c:val>
        </c:ser>
        <c:dLbls>
          <c:showLegendKey val="0"/>
          <c:showVal val="0"/>
          <c:showCatName val="0"/>
          <c:showSerName val="0"/>
          <c:showPercent val="0"/>
          <c:showBubbleSize val="0"/>
        </c:dLbls>
        <c:gapWidth val="150"/>
        <c:overlap val="100"/>
        <c:axId val="266494928"/>
        <c:axId val="96961168"/>
      </c:barChart>
      <c:catAx>
        <c:axId val="26649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61168"/>
        <c:crosses val="autoZero"/>
        <c:auto val="1"/>
        <c:lblAlgn val="ctr"/>
        <c:lblOffset val="100"/>
        <c:tickLblSkip val="1"/>
        <c:tickMarkSkip val="1"/>
        <c:noMultiLvlLbl val="0"/>
      </c:catAx>
      <c:valAx>
        <c:axId val="9696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49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1419</c:v>
                </c:pt>
                <c:pt idx="5">
                  <c:v>1445</c:v>
                </c:pt>
                <c:pt idx="8">
                  <c:v>1442</c:v>
                </c:pt>
                <c:pt idx="11">
                  <c:v>1441</c:v>
                </c:pt>
                <c:pt idx="14">
                  <c:v>1458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51</c:v>
                </c:pt>
                <c:pt idx="6">
                  <c:v>48</c:v>
                </c:pt>
                <c:pt idx="9">
                  <c:v>47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334</c:v>
                </c:pt>
                <c:pt idx="3">
                  <c:v>328</c:v>
                </c:pt>
                <c:pt idx="6">
                  <c:v>330</c:v>
                </c:pt>
                <c:pt idx="9">
                  <c:v>341</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1762</c:v>
                </c:pt>
                <c:pt idx="3">
                  <c:v>1738</c:v>
                </c:pt>
                <c:pt idx="6">
                  <c:v>1731</c:v>
                </c:pt>
                <c:pt idx="9">
                  <c:v>1678</c:v>
                </c:pt>
                <c:pt idx="12">
                  <c:v>1620</c:v>
                </c:pt>
              </c:numCache>
            </c:numRef>
          </c:val>
        </c:ser>
        <c:dLbls>
          <c:showLegendKey val="0"/>
          <c:showVal val="0"/>
          <c:showCatName val="0"/>
          <c:showSerName val="0"/>
          <c:showPercent val="0"/>
          <c:showBubbleSize val="0"/>
        </c:dLbls>
        <c:gapWidth val="100"/>
        <c:overlap val="100"/>
        <c:axId val="162392336"/>
        <c:axId val="268697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765</c:v>
                </c:pt>
                <c:pt idx="2">
                  <c:v>#N/A</c:v>
                </c:pt>
                <c:pt idx="3">
                  <c:v>#N/A</c:v>
                </c:pt>
                <c:pt idx="4">
                  <c:v>674</c:v>
                </c:pt>
                <c:pt idx="5">
                  <c:v>#N/A</c:v>
                </c:pt>
                <c:pt idx="6">
                  <c:v>#N/A</c:v>
                </c:pt>
                <c:pt idx="7">
                  <c:v>669</c:v>
                </c:pt>
                <c:pt idx="8">
                  <c:v>#N/A</c:v>
                </c:pt>
                <c:pt idx="9">
                  <c:v>#N/A</c:v>
                </c:pt>
                <c:pt idx="10">
                  <c:v>627</c:v>
                </c:pt>
                <c:pt idx="11">
                  <c:v>#N/A</c:v>
                </c:pt>
                <c:pt idx="12">
                  <c:v>#N/A</c:v>
                </c:pt>
                <c:pt idx="13">
                  <c:v>536</c:v>
                </c:pt>
                <c:pt idx="14">
                  <c:v>#N/A</c:v>
                </c:pt>
              </c:numCache>
            </c:numRef>
          </c:val>
          <c:smooth val="0"/>
        </c:ser>
        <c:dLbls>
          <c:showLegendKey val="0"/>
          <c:showVal val="0"/>
          <c:showCatName val="0"/>
          <c:showSerName val="0"/>
          <c:showPercent val="0"/>
          <c:showBubbleSize val="0"/>
        </c:dLbls>
        <c:marker val="1"/>
        <c:smooth val="0"/>
        <c:axId val="162392336"/>
        <c:axId val="268697032"/>
      </c:lineChart>
      <c:catAx>
        <c:axId val="16239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697032"/>
        <c:crosses val="autoZero"/>
        <c:auto val="1"/>
        <c:lblAlgn val="ctr"/>
        <c:lblOffset val="100"/>
        <c:tickLblSkip val="1"/>
        <c:tickMarkSkip val="1"/>
        <c:noMultiLvlLbl val="0"/>
      </c:catAx>
      <c:valAx>
        <c:axId val="26869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14131</c:v>
                </c:pt>
                <c:pt idx="5">
                  <c:v>13719</c:v>
                </c:pt>
                <c:pt idx="8">
                  <c:v>13581</c:v>
                </c:pt>
                <c:pt idx="11">
                  <c:v>13209</c:v>
                </c:pt>
                <c:pt idx="14">
                  <c:v>12620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400</c:v>
                </c:pt>
                <c:pt idx="5">
                  <c:v>294</c:v>
                </c:pt>
                <c:pt idx="8">
                  <c:v>212</c:v>
                </c:pt>
                <c:pt idx="11">
                  <c:v>144</c:v>
                </c:pt>
                <c:pt idx="14">
                  <c:v>110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2945</c:v>
                </c:pt>
                <c:pt idx="5">
                  <c:v>3348</c:v>
                </c:pt>
                <c:pt idx="8">
                  <c:v>3687</c:v>
                </c:pt>
                <c:pt idx="11">
                  <c:v>4217</c:v>
                </c:pt>
                <c:pt idx="14">
                  <c:v>4710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1552</c:v>
                </c:pt>
                <c:pt idx="3">
                  <c:v>1522</c:v>
                </c:pt>
                <c:pt idx="6">
                  <c:v>1521</c:v>
                </c:pt>
                <c:pt idx="9">
                  <c:v>1474</c:v>
                </c:pt>
                <c:pt idx="12">
                  <c:v>1349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779</c:v>
                </c:pt>
                <c:pt idx="3">
                  <c:v>704</c:v>
                </c:pt>
                <c:pt idx="6">
                  <c:v>640</c:v>
                </c:pt>
                <c:pt idx="9">
                  <c:v>673</c:v>
                </c:pt>
                <c:pt idx="12">
                  <c:v>724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6171</c:v>
                </c:pt>
                <c:pt idx="3">
                  <c:v>6112</c:v>
                </c:pt>
                <c:pt idx="6">
                  <c:v>5966</c:v>
                </c:pt>
                <c:pt idx="9">
                  <c:v>5885</c:v>
                </c:pt>
                <c:pt idx="12">
                  <c:v>5786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289</c:v>
                </c:pt>
                <c:pt idx="3">
                  <c:v>175</c:v>
                </c:pt>
                <c:pt idx="6">
                  <c:v>25</c:v>
                </c:pt>
                <c:pt idx="9">
                  <c:v>24</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14319</c:v>
                </c:pt>
                <c:pt idx="3">
                  <c:v>13800</c:v>
                </c:pt>
                <c:pt idx="6">
                  <c:v>13141</c:v>
                </c:pt>
                <c:pt idx="9">
                  <c:v>12537</c:v>
                </c:pt>
                <c:pt idx="12">
                  <c:v>11858</c:v>
                </c:pt>
              </c:numCache>
            </c:numRef>
          </c:val>
        </c:ser>
        <c:dLbls>
          <c:showLegendKey val="0"/>
          <c:showVal val="0"/>
          <c:showCatName val="0"/>
          <c:showSerName val="0"/>
          <c:showPercent val="0"/>
          <c:showBubbleSize val="0"/>
        </c:dLbls>
        <c:gapWidth val="100"/>
        <c:overlap val="100"/>
        <c:axId val="269338720"/>
        <c:axId val="26933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5634</c:v>
                </c:pt>
                <c:pt idx="2">
                  <c:v>#N/A</c:v>
                </c:pt>
                <c:pt idx="3">
                  <c:v>#N/A</c:v>
                </c:pt>
                <c:pt idx="4">
                  <c:v>4951</c:v>
                </c:pt>
                <c:pt idx="5">
                  <c:v>#N/A</c:v>
                </c:pt>
                <c:pt idx="6">
                  <c:v>#N/A</c:v>
                </c:pt>
                <c:pt idx="7">
                  <c:v>3814</c:v>
                </c:pt>
                <c:pt idx="8">
                  <c:v>#N/A</c:v>
                </c:pt>
                <c:pt idx="9">
                  <c:v>#N/A</c:v>
                </c:pt>
                <c:pt idx="10">
                  <c:v>3022</c:v>
                </c:pt>
                <c:pt idx="11">
                  <c:v>#N/A</c:v>
                </c:pt>
                <c:pt idx="12">
                  <c:v>#N/A</c:v>
                </c:pt>
                <c:pt idx="13">
                  <c:v>2298</c:v>
                </c:pt>
                <c:pt idx="14">
                  <c:v>#N/A</c:v>
                </c:pt>
              </c:numCache>
            </c:numRef>
          </c:val>
          <c:smooth val="0"/>
        </c:ser>
        <c:dLbls>
          <c:showLegendKey val="0"/>
          <c:showVal val="0"/>
          <c:showCatName val="0"/>
          <c:showSerName val="0"/>
          <c:showPercent val="0"/>
          <c:showBubbleSize val="0"/>
        </c:dLbls>
        <c:marker val="1"/>
        <c:smooth val="0"/>
        <c:axId val="269338720"/>
        <c:axId val="269339104"/>
      </c:lineChart>
      <c:catAx>
        <c:axId val="2693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339104"/>
        <c:crosses val="autoZero"/>
        <c:auto val="1"/>
        <c:lblAlgn val="ctr"/>
        <c:lblOffset val="100"/>
        <c:tickLblSkip val="1"/>
        <c:tickMarkSkip val="1"/>
        <c:noMultiLvlLbl val="0"/>
      </c:catAx>
      <c:valAx>
        <c:axId val="26933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3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13,632
13,566
120.28
9,420,439
8,795,006
562,761
5,572,288
11,857,547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近年、町の特産品である梅の価格が低迷、地価の下落、人口減少により税収が税収に安定しない状況にあり、財政力が弱くなりつつある。</a:t>
          </a:r>
          <a:endParaRPr kumimoji="1" lang="en-US" altLang="ja-JP" sz="1300">
            <a:latin typeface="ＭＳ Ｐゴシック"/>
          </a:endParaRPr>
        </a:p>
        <a:p>
          <a:r>
            <a:rPr kumimoji="1" lang="ja-JP" altLang="en-US" sz="1300">
              <a:latin typeface="ＭＳ Ｐゴシック"/>
            </a:rPr>
            <a:t>今後も、最小の経費で最大の効果を発揮するよう事務の効率化を図るとともに、特産品の消費拡大、少子高齢化に歯止めをかけ、税収の増加を目指し、財政基盤の強化に努める。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127000</xdr:rowOff>
    </xdr:to>
    <xdr:cxnSp macro="">
      <xdr:nvCxnSpPr>
        <xdr:cNvPr id="67" name="直線コネクタ 66"/>
        <xdr:cNvCxnSpPr/>
      </xdr:nvCxnSpPr>
      <xdr:spPr>
        <a:xfrm flipV="1">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0" name="直線コネクタ 69"/>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3" name="直線コネクタ 72"/>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6" name="直線コネクタ 75"/>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6" name="円/楕円 85"/>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7"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2" name="円/楕円 91"/>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3" name="テキスト ボックス 92"/>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4" name="円/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職員数の削減、分庁方式の解消など経常経費の削減に努めてきたことにより、改善傾向にあったが、平成２６年度では、梅の価格の低迷による町民税の減収や普通交付税の減少したこと。またごみ処理を他団体に依頼することになったため、処理に係る負担金及び運搬費用が増加したことなどにより、経常経費が増加したため、前年度より、６．３％上昇した。</a:t>
          </a:r>
          <a:endParaRPr kumimoji="1" lang="en-US" altLang="ja-JP" sz="1300">
            <a:latin typeface="ＭＳ Ｐゴシック"/>
          </a:endParaRPr>
        </a:p>
        <a:p>
          <a:r>
            <a:rPr kumimoji="1" lang="ja-JP" altLang="en-US" sz="1300">
              <a:latin typeface="ＭＳ Ｐゴシック"/>
            </a:rPr>
            <a:t>県平均・全国平均に比べ低い水準にあるが、今後もより一層、経常経費の削減に努め、健全な財政運営を進めていく。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63</xdr:row>
      <xdr:rowOff>80518</xdr:rowOff>
    </xdr:to>
    <xdr:cxnSp macro="">
      <xdr:nvCxnSpPr>
        <xdr:cNvPr id="128" name="直線コネクタ 127"/>
        <xdr:cNvCxnSpPr/>
      </xdr:nvCxnSpPr>
      <xdr:spPr>
        <a:xfrm>
          <a:off x="4114800" y="10577830"/>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97536</xdr:rowOff>
    </xdr:to>
    <xdr:cxnSp macro="">
      <xdr:nvCxnSpPr>
        <xdr:cNvPr id="131" name="直線コネクタ 130"/>
        <xdr:cNvCxnSpPr/>
      </xdr:nvCxnSpPr>
      <xdr:spPr>
        <a:xfrm flipV="1">
          <a:off x="3225800" y="105778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97536</xdr:rowOff>
    </xdr:to>
    <xdr:cxnSp macro="">
      <xdr:nvCxnSpPr>
        <xdr:cNvPr id="134" name="直線コネクタ 133"/>
        <xdr:cNvCxnSpPr/>
      </xdr:nvCxnSpPr>
      <xdr:spPr>
        <a:xfrm>
          <a:off x="2336800" y="1060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39624</xdr:rowOff>
    </xdr:to>
    <xdr:cxnSp macro="">
      <xdr:nvCxnSpPr>
        <xdr:cNvPr id="137" name="直線コネクタ 136"/>
        <xdr:cNvCxnSpPr/>
      </xdr:nvCxnSpPr>
      <xdr:spPr>
        <a:xfrm flipV="1">
          <a:off x="1447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7" name="円/楕円 146"/>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8"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49" name="円/楕円 148"/>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0" name="テキスト ボックス 149"/>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1" name="円/楕円 150"/>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2" name="テキスト ボックス 151"/>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3" name="円/楕円 152"/>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4" name="テキスト ボックス 153"/>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5" name="円/楕円 154"/>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6" name="テキスト ボックス 155"/>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人件費については、定員適正化計画どおりに順調に削減していているが、平成２６年度決算においては、わかやま国体及び世界農業遺産に係る業務などのため、前年度より増加。</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物件費については、電算システムの更改の費用や保育所臨時職員及び学校介助員の賃金が多額となっていることが増加の要因となっている。</a:t>
          </a:r>
          <a:r>
            <a:rPr kumimoji="1" lang="ja-JP" altLang="ja-JP" sz="1300">
              <a:solidFill>
                <a:schemeClr val="dk1"/>
              </a:solidFill>
              <a:latin typeface="+mn-lt"/>
              <a:ea typeface="+mn-ea"/>
              <a:cs typeface="+mn-cs"/>
            </a:rPr>
            <a:t>県平均・全国平均に比べ低い水準にあるが、今後もより一層、経常経費の削減に努め</a:t>
          </a:r>
          <a:r>
            <a:rPr kumimoji="1" lang="ja-JP" altLang="en-US" sz="1300">
              <a:solidFill>
                <a:schemeClr val="dk1"/>
              </a:solidFill>
              <a:latin typeface="+mn-lt"/>
              <a:ea typeface="+mn-ea"/>
              <a:cs typeface="+mn-cs"/>
            </a:rPr>
            <a:t>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56840</xdr:rowOff>
    </xdr:from>
    <xdr:to>
      <xdr:col>7</xdr:col>
      <xdr:colOff>152400</xdr:colOff>
      <xdr:row>82</xdr:row>
      <xdr:rowOff>118965</xdr:rowOff>
    </xdr:to>
    <xdr:cxnSp macro="">
      <xdr:nvCxnSpPr>
        <xdr:cNvPr id="193" name="直線コネクタ 192"/>
        <xdr:cNvCxnSpPr/>
      </xdr:nvCxnSpPr>
      <xdr:spPr>
        <a:xfrm>
          <a:off x="4114800" y="14115740"/>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56840</xdr:rowOff>
    </xdr:from>
    <xdr:to>
      <xdr:col>6</xdr:col>
      <xdr:colOff>0</xdr:colOff>
      <xdr:row>82</xdr:row>
      <xdr:rowOff>72104</xdr:rowOff>
    </xdr:to>
    <xdr:cxnSp macro="">
      <xdr:nvCxnSpPr>
        <xdr:cNvPr id="196" name="直線コネクタ 195"/>
        <xdr:cNvCxnSpPr/>
      </xdr:nvCxnSpPr>
      <xdr:spPr>
        <a:xfrm flipV="1">
          <a:off x="3225800" y="1411574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52710</xdr:rowOff>
    </xdr:from>
    <xdr:to>
      <xdr:col>4</xdr:col>
      <xdr:colOff>482600</xdr:colOff>
      <xdr:row>82</xdr:row>
      <xdr:rowOff>72104</xdr:rowOff>
    </xdr:to>
    <xdr:cxnSp macro="">
      <xdr:nvCxnSpPr>
        <xdr:cNvPr id="199" name="直線コネクタ 198"/>
        <xdr:cNvCxnSpPr/>
      </xdr:nvCxnSpPr>
      <xdr:spPr>
        <a:xfrm>
          <a:off x="2336800" y="14111610"/>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32993</xdr:rowOff>
    </xdr:from>
    <xdr:to>
      <xdr:col>3</xdr:col>
      <xdr:colOff>279400</xdr:colOff>
      <xdr:row>82</xdr:row>
      <xdr:rowOff>52710</xdr:rowOff>
    </xdr:to>
    <xdr:cxnSp macro="">
      <xdr:nvCxnSpPr>
        <xdr:cNvPr id="202" name="直線コネクタ 201"/>
        <xdr:cNvCxnSpPr/>
      </xdr:nvCxnSpPr>
      <xdr:spPr>
        <a:xfrm>
          <a:off x="1447800" y="14091893"/>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68165</xdr:rowOff>
    </xdr:from>
    <xdr:to>
      <xdr:col>7</xdr:col>
      <xdr:colOff>203200</xdr:colOff>
      <xdr:row>82</xdr:row>
      <xdr:rowOff>169765</xdr:rowOff>
    </xdr:to>
    <xdr:sp macro="" textlink="">
      <xdr:nvSpPr>
        <xdr:cNvPr id="212" name="円/楕円 211"/>
        <xdr:cNvSpPr/>
      </xdr:nvSpPr>
      <xdr:spPr>
        <a:xfrm>
          <a:off x="4902200" y="141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84692</xdr:rowOff>
    </xdr:from>
    <xdr:ext cx="762000" cy="259045"/>
    <xdr:sp macro="" textlink="">
      <xdr:nvSpPr>
        <xdr:cNvPr id="213" name="人件費・物件費等の状況該当値テキスト"/>
        <xdr:cNvSpPr txBox="1"/>
      </xdr:nvSpPr>
      <xdr:spPr>
        <a:xfrm>
          <a:off x="5041900" y="1397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6040</xdr:rowOff>
    </xdr:from>
    <xdr:to>
      <xdr:col>6</xdr:col>
      <xdr:colOff>50800</xdr:colOff>
      <xdr:row>82</xdr:row>
      <xdr:rowOff>107640</xdr:rowOff>
    </xdr:to>
    <xdr:sp macro="" textlink="">
      <xdr:nvSpPr>
        <xdr:cNvPr id="214" name="円/楕円 213"/>
        <xdr:cNvSpPr/>
      </xdr:nvSpPr>
      <xdr:spPr>
        <a:xfrm>
          <a:off x="4064000" y="140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117817</xdr:rowOff>
    </xdr:from>
    <xdr:ext cx="736600" cy="259045"/>
    <xdr:sp macro="" textlink="">
      <xdr:nvSpPr>
        <xdr:cNvPr id="215" name="テキスト ボックス 214"/>
        <xdr:cNvSpPr txBox="1"/>
      </xdr:nvSpPr>
      <xdr:spPr>
        <a:xfrm>
          <a:off x="3733800" y="1383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21304</xdr:rowOff>
    </xdr:from>
    <xdr:to>
      <xdr:col>4</xdr:col>
      <xdr:colOff>533400</xdr:colOff>
      <xdr:row>82</xdr:row>
      <xdr:rowOff>122904</xdr:rowOff>
    </xdr:to>
    <xdr:sp macro="" textlink="">
      <xdr:nvSpPr>
        <xdr:cNvPr id="216" name="円/楕円 215"/>
        <xdr:cNvSpPr/>
      </xdr:nvSpPr>
      <xdr:spPr>
        <a:xfrm>
          <a:off x="3175000" y="140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133081</xdr:rowOff>
    </xdr:from>
    <xdr:ext cx="762000" cy="259045"/>
    <xdr:sp macro="" textlink="">
      <xdr:nvSpPr>
        <xdr:cNvPr id="217" name="テキスト ボックス 216"/>
        <xdr:cNvSpPr txBox="1"/>
      </xdr:nvSpPr>
      <xdr:spPr>
        <a:xfrm>
          <a:off x="2844800" y="138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1910</xdr:rowOff>
    </xdr:from>
    <xdr:to>
      <xdr:col>3</xdr:col>
      <xdr:colOff>330200</xdr:colOff>
      <xdr:row>82</xdr:row>
      <xdr:rowOff>103510</xdr:rowOff>
    </xdr:to>
    <xdr:sp macro="" textlink="">
      <xdr:nvSpPr>
        <xdr:cNvPr id="218" name="円/楕円 217"/>
        <xdr:cNvSpPr/>
      </xdr:nvSpPr>
      <xdr:spPr>
        <a:xfrm>
          <a:off x="2286000" y="140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113687</xdr:rowOff>
    </xdr:from>
    <xdr:ext cx="762000" cy="259045"/>
    <xdr:sp macro="" textlink="">
      <xdr:nvSpPr>
        <xdr:cNvPr id="219" name="テキスト ボックス 218"/>
        <xdr:cNvSpPr txBox="1"/>
      </xdr:nvSpPr>
      <xdr:spPr>
        <a:xfrm>
          <a:off x="1955800" y="1382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153643</xdr:rowOff>
    </xdr:from>
    <xdr:to>
      <xdr:col>2</xdr:col>
      <xdr:colOff>127000</xdr:colOff>
      <xdr:row>82</xdr:row>
      <xdr:rowOff>83793</xdr:rowOff>
    </xdr:to>
    <xdr:sp macro="" textlink="">
      <xdr:nvSpPr>
        <xdr:cNvPr id="220" name="円/楕円 219"/>
        <xdr:cNvSpPr/>
      </xdr:nvSpPr>
      <xdr:spPr>
        <a:xfrm>
          <a:off x="1397000" y="140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93970</xdr:rowOff>
    </xdr:from>
    <xdr:ext cx="762000" cy="259045"/>
    <xdr:sp macro="" textlink="">
      <xdr:nvSpPr>
        <xdr:cNvPr id="221" name="テキスト ボックス 220"/>
        <xdr:cNvSpPr txBox="1"/>
      </xdr:nvSpPr>
      <xdr:spPr>
        <a:xfrm>
          <a:off x="1066800" y="1380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国に比べ給与表上の引上率が低くなっている。また、高卒、短大卒、大卒などの経験年数のよりる職員構成の変動においても、低い状況となっている。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127363</xdr:rowOff>
    </xdr:from>
    <xdr:to>
      <xdr:col>24</xdr:col>
      <xdr:colOff>558800</xdr:colOff>
      <xdr:row>85</xdr:row>
      <xdr:rowOff>59327</xdr:rowOff>
    </xdr:to>
    <xdr:cxnSp macro="">
      <xdr:nvCxnSpPr>
        <xdr:cNvPr id="257" name="直線コネクタ 256"/>
        <xdr:cNvCxnSpPr/>
      </xdr:nvCxnSpPr>
      <xdr:spPr>
        <a:xfrm flipV="1">
          <a:off x="16179800" y="1452916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59327</xdr:rowOff>
    </xdr:from>
    <xdr:to>
      <xdr:col>23</xdr:col>
      <xdr:colOff>406400</xdr:colOff>
      <xdr:row>88</xdr:row>
      <xdr:rowOff>6894</xdr:rowOff>
    </xdr:to>
    <xdr:cxnSp macro="">
      <xdr:nvCxnSpPr>
        <xdr:cNvPr id="260" name="直線コネクタ 259"/>
        <xdr:cNvCxnSpPr/>
      </xdr:nvCxnSpPr>
      <xdr:spPr>
        <a:xfrm flipV="1">
          <a:off x="15290800" y="14632577"/>
          <a:ext cx="8890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6894</xdr:rowOff>
    </xdr:to>
    <xdr:cxnSp macro="">
      <xdr:nvCxnSpPr>
        <xdr:cNvPr id="263" name="直線コネクタ 262"/>
        <xdr:cNvCxnSpPr/>
      </xdr:nvCxnSpPr>
      <xdr:spPr>
        <a:xfrm>
          <a:off x="14401800" y="150876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88</xdr:row>
      <xdr:rowOff>0</xdr:rowOff>
    </xdr:to>
    <xdr:cxnSp macro="">
      <xdr:nvCxnSpPr>
        <xdr:cNvPr id="266" name="直線コネクタ 265"/>
        <xdr:cNvCxnSpPr/>
      </xdr:nvCxnSpPr>
      <xdr:spPr>
        <a:xfrm>
          <a:off x="13512800" y="1450158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76563</xdr:rowOff>
    </xdr:from>
    <xdr:to>
      <xdr:col>24</xdr:col>
      <xdr:colOff>609600</xdr:colOff>
      <xdr:row>85</xdr:row>
      <xdr:rowOff>6713</xdr:rowOff>
    </xdr:to>
    <xdr:sp macro="" textlink="">
      <xdr:nvSpPr>
        <xdr:cNvPr id="276" name="円/楕円 275"/>
        <xdr:cNvSpPr/>
      </xdr:nvSpPr>
      <xdr:spPr>
        <a:xfrm>
          <a:off x="16967200" y="144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93090</xdr:rowOff>
    </xdr:from>
    <xdr:ext cx="762000" cy="259045"/>
    <xdr:sp macro="" textlink="">
      <xdr:nvSpPr>
        <xdr:cNvPr id="277" name="給与水準   （国との比較）該当値テキスト"/>
        <xdr:cNvSpPr txBox="1"/>
      </xdr:nvSpPr>
      <xdr:spPr>
        <a:xfrm>
          <a:off x="17106900" y="1432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8527</xdr:rowOff>
    </xdr:from>
    <xdr:to>
      <xdr:col>23</xdr:col>
      <xdr:colOff>457200</xdr:colOff>
      <xdr:row>85</xdr:row>
      <xdr:rowOff>110127</xdr:rowOff>
    </xdr:to>
    <xdr:sp macro="" textlink="">
      <xdr:nvSpPr>
        <xdr:cNvPr id="278" name="円/楕円 277"/>
        <xdr:cNvSpPr/>
      </xdr:nvSpPr>
      <xdr:spPr>
        <a:xfrm>
          <a:off x="16129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120304</xdr:rowOff>
    </xdr:from>
    <xdr:ext cx="736600" cy="259045"/>
    <xdr:sp macro="" textlink="">
      <xdr:nvSpPr>
        <xdr:cNvPr id="279" name="テキスト ボックス 278"/>
        <xdr:cNvSpPr txBox="1"/>
      </xdr:nvSpPr>
      <xdr:spPr>
        <a:xfrm>
          <a:off x="15798800" y="1435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127544</xdr:rowOff>
    </xdr:from>
    <xdr:to>
      <xdr:col>22</xdr:col>
      <xdr:colOff>254000</xdr:colOff>
      <xdr:row>88</xdr:row>
      <xdr:rowOff>57694</xdr:rowOff>
    </xdr:to>
    <xdr:sp macro="" textlink="">
      <xdr:nvSpPr>
        <xdr:cNvPr id="280" name="円/楕円 279"/>
        <xdr:cNvSpPr/>
      </xdr:nvSpPr>
      <xdr:spPr>
        <a:xfrm>
          <a:off x="15240000" y="150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67871</xdr:rowOff>
    </xdr:from>
    <xdr:ext cx="762000" cy="259045"/>
    <xdr:sp macro="" textlink="">
      <xdr:nvSpPr>
        <xdr:cNvPr id="281" name="テキスト ボックス 280"/>
        <xdr:cNvSpPr txBox="1"/>
      </xdr:nvSpPr>
      <xdr:spPr>
        <a:xfrm>
          <a:off x="14909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2" name="円/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3" name="テキスト ボックス 282"/>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4" name="円/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定員適正化計画に則り、定員管理を実施してきた結果、順調に職員の削減を実現することができ、類似団体、和歌山県平均より低い数になっている。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今後も、事務の効率化を進め、適正な定員管理を実施していく。</a:t>
          </a:r>
          <a:endParaRPr lang="ja-JP" altLang="ja-JP" sz="14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84244</xdr:rowOff>
    </xdr:from>
    <xdr:to>
      <xdr:col>24</xdr:col>
      <xdr:colOff>558800</xdr:colOff>
      <xdr:row>59</xdr:row>
      <xdr:rowOff>88840</xdr:rowOff>
    </xdr:to>
    <xdr:cxnSp macro="">
      <xdr:nvCxnSpPr>
        <xdr:cNvPr id="322" name="直線コネクタ 321"/>
        <xdr:cNvCxnSpPr/>
      </xdr:nvCxnSpPr>
      <xdr:spPr>
        <a:xfrm>
          <a:off x="16179800" y="1019979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2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84244</xdr:rowOff>
    </xdr:from>
    <xdr:to>
      <xdr:col>23</xdr:col>
      <xdr:colOff>406400</xdr:colOff>
      <xdr:row>59</xdr:row>
      <xdr:rowOff>102628</xdr:rowOff>
    </xdr:to>
    <xdr:cxnSp macro="">
      <xdr:nvCxnSpPr>
        <xdr:cNvPr id="325" name="直線コネクタ 324"/>
        <xdr:cNvCxnSpPr/>
      </xdr:nvCxnSpPr>
      <xdr:spPr>
        <a:xfrm flipV="1">
          <a:off x="15290800" y="1019979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7" name="テキスト ボックス 32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102628</xdr:rowOff>
    </xdr:from>
    <xdr:to>
      <xdr:col>22</xdr:col>
      <xdr:colOff>203200</xdr:colOff>
      <xdr:row>59</xdr:row>
      <xdr:rowOff>118714</xdr:rowOff>
    </xdr:to>
    <xdr:cxnSp macro="">
      <xdr:nvCxnSpPr>
        <xdr:cNvPr id="328" name="直線コネクタ 327"/>
        <xdr:cNvCxnSpPr/>
      </xdr:nvCxnSpPr>
      <xdr:spPr>
        <a:xfrm flipV="1">
          <a:off x="14401800" y="102181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30" name="テキスト ボックス 32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89988</xdr:rowOff>
    </xdr:from>
    <xdr:to>
      <xdr:col>21</xdr:col>
      <xdr:colOff>0</xdr:colOff>
      <xdr:row>59</xdr:row>
      <xdr:rowOff>118714</xdr:rowOff>
    </xdr:to>
    <xdr:cxnSp macro="">
      <xdr:nvCxnSpPr>
        <xdr:cNvPr id="331" name="直線コネクタ 330"/>
        <xdr:cNvCxnSpPr/>
      </xdr:nvCxnSpPr>
      <xdr:spPr>
        <a:xfrm>
          <a:off x="13512800" y="1020553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33" name="テキスト ボックス 33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5" name="テキスト ボックス 334"/>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38040</xdr:rowOff>
    </xdr:from>
    <xdr:to>
      <xdr:col>24</xdr:col>
      <xdr:colOff>609600</xdr:colOff>
      <xdr:row>59</xdr:row>
      <xdr:rowOff>139640</xdr:rowOff>
    </xdr:to>
    <xdr:sp macro="" textlink="">
      <xdr:nvSpPr>
        <xdr:cNvPr id="341" name="円/楕円 340"/>
        <xdr:cNvSpPr/>
      </xdr:nvSpPr>
      <xdr:spPr>
        <a:xfrm>
          <a:off x="169672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54567</xdr:rowOff>
    </xdr:from>
    <xdr:ext cx="762000" cy="259045"/>
    <xdr:sp macro="" textlink="">
      <xdr:nvSpPr>
        <xdr:cNvPr id="342" name="定員管理の状況該当値テキスト"/>
        <xdr:cNvSpPr txBox="1"/>
      </xdr:nvSpPr>
      <xdr:spPr>
        <a:xfrm>
          <a:off x="17106900" y="999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33444</xdr:rowOff>
    </xdr:from>
    <xdr:to>
      <xdr:col>23</xdr:col>
      <xdr:colOff>457200</xdr:colOff>
      <xdr:row>59</xdr:row>
      <xdr:rowOff>135044</xdr:rowOff>
    </xdr:to>
    <xdr:sp macro="" textlink="">
      <xdr:nvSpPr>
        <xdr:cNvPr id="343" name="円/楕円 342"/>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145221</xdr:rowOff>
    </xdr:from>
    <xdr:ext cx="736600" cy="259045"/>
    <xdr:sp macro="" textlink="">
      <xdr:nvSpPr>
        <xdr:cNvPr id="344" name="テキスト ボックス 343"/>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51828</xdr:rowOff>
    </xdr:from>
    <xdr:to>
      <xdr:col>22</xdr:col>
      <xdr:colOff>254000</xdr:colOff>
      <xdr:row>59</xdr:row>
      <xdr:rowOff>153428</xdr:rowOff>
    </xdr:to>
    <xdr:sp macro="" textlink="">
      <xdr:nvSpPr>
        <xdr:cNvPr id="345" name="円/楕円 344"/>
        <xdr:cNvSpPr/>
      </xdr:nvSpPr>
      <xdr:spPr>
        <a:xfrm>
          <a:off x="15240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163605</xdr:rowOff>
    </xdr:from>
    <xdr:ext cx="762000" cy="259045"/>
    <xdr:sp macro="" textlink="">
      <xdr:nvSpPr>
        <xdr:cNvPr id="346" name="テキスト ボックス 345"/>
        <xdr:cNvSpPr txBox="1"/>
      </xdr:nvSpPr>
      <xdr:spPr>
        <a:xfrm>
          <a:off x="14909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67914</xdr:rowOff>
    </xdr:from>
    <xdr:to>
      <xdr:col>21</xdr:col>
      <xdr:colOff>50800</xdr:colOff>
      <xdr:row>59</xdr:row>
      <xdr:rowOff>169514</xdr:rowOff>
    </xdr:to>
    <xdr:sp macro="" textlink="">
      <xdr:nvSpPr>
        <xdr:cNvPr id="347" name="円/楕円 346"/>
        <xdr:cNvSpPr/>
      </xdr:nvSpPr>
      <xdr:spPr>
        <a:xfrm>
          <a:off x="14351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8241</xdr:rowOff>
    </xdr:from>
    <xdr:ext cx="762000" cy="259045"/>
    <xdr:sp macro="" textlink="">
      <xdr:nvSpPr>
        <xdr:cNvPr id="348" name="テキスト ボックス 347"/>
        <xdr:cNvSpPr txBox="1"/>
      </xdr:nvSpPr>
      <xdr:spPr>
        <a:xfrm>
          <a:off x="14020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39188</xdr:rowOff>
    </xdr:from>
    <xdr:to>
      <xdr:col>19</xdr:col>
      <xdr:colOff>533400</xdr:colOff>
      <xdr:row>59</xdr:row>
      <xdr:rowOff>140788</xdr:rowOff>
    </xdr:to>
    <xdr:sp macro="" textlink="">
      <xdr:nvSpPr>
        <xdr:cNvPr id="349" name="円/楕円 348"/>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150965</xdr:rowOff>
    </xdr:from>
    <xdr:ext cx="762000" cy="259045"/>
    <xdr:sp macro="" textlink="">
      <xdr:nvSpPr>
        <xdr:cNvPr id="350" name="テキスト ボックス 349"/>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全国平均、和歌山県平均、類似団体へ金のいずれよりも高い率になっている。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これまで</a:t>
          </a:r>
          <a:r>
            <a:rPr kumimoji="1" lang="ja-JP" altLang="ja-JP" sz="1100">
              <a:solidFill>
                <a:schemeClr val="dk1"/>
              </a:solidFill>
              <a:latin typeface="+mn-lt"/>
              <a:ea typeface="+mn-ea"/>
              <a:cs typeface="+mn-cs"/>
            </a:rPr>
            <a:t>繰上償還の実施や、大型事業の終了により、地方債残高は順調に減少してきているが、下水道事業会計への繰出金増加傾向にある。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今後も、新規事業の着手時期を見極めるとともに、世代負担を考慮しながら、地方債の発行を行い、企業会計の健全経営に努める。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159173</xdr:rowOff>
    </xdr:to>
    <xdr:cxnSp macro="">
      <xdr:nvCxnSpPr>
        <xdr:cNvPr id="385" name="直線コネクタ 384"/>
        <xdr:cNvCxnSpPr/>
      </xdr:nvCxnSpPr>
      <xdr:spPr>
        <a:xfrm flipV="1">
          <a:off x="16179800" y="69447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52070</xdr:rowOff>
    </xdr:to>
    <xdr:cxnSp macro="">
      <xdr:nvCxnSpPr>
        <xdr:cNvPr id="388" name="直線コネクタ 387"/>
        <xdr:cNvCxnSpPr/>
      </xdr:nvCxnSpPr>
      <xdr:spPr>
        <a:xfrm flipV="1">
          <a:off x="15290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42</xdr:row>
      <xdr:rowOff>33444</xdr:rowOff>
    </xdr:to>
    <xdr:cxnSp macro="">
      <xdr:nvCxnSpPr>
        <xdr:cNvPr id="391" name="直線コネクタ 390"/>
        <xdr:cNvCxnSpPr/>
      </xdr:nvCxnSpPr>
      <xdr:spPr>
        <a:xfrm flipV="1">
          <a:off x="14401800" y="708152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43</xdr:row>
      <xdr:rowOff>71120</xdr:rowOff>
    </xdr:to>
    <xdr:cxnSp macro="">
      <xdr:nvCxnSpPr>
        <xdr:cNvPr id="394" name="直線コネクタ 393"/>
        <xdr:cNvCxnSpPr/>
      </xdr:nvCxnSpPr>
      <xdr:spPr>
        <a:xfrm flipV="1">
          <a:off x="13512800" y="723434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4" name="円/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5"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406" name="円/楕円 405"/>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23300</xdr:rowOff>
    </xdr:from>
    <xdr:ext cx="736600" cy="259045"/>
    <xdr:sp macro="" textlink="">
      <xdr:nvSpPr>
        <xdr:cNvPr id="407" name="テキスト ボックス 406"/>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8" name="円/楕円 40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9" name="テキスト ボックス 40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10" name="円/楕円 409"/>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11" name="テキスト ボックス 410"/>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12" name="円/楕円 411"/>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13" name="テキスト ボックス 412"/>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和歌山県平均よりは低くなっているが、全国平均や類似団体</a:t>
          </a:r>
          <a:r>
            <a:rPr kumimoji="1" lang="ja-JP" altLang="en-US" sz="1100">
              <a:solidFill>
                <a:schemeClr val="dk1"/>
              </a:solidFill>
              <a:latin typeface="+mn-lt"/>
              <a:ea typeface="+mn-ea"/>
              <a:cs typeface="+mn-cs"/>
            </a:rPr>
            <a:t>より</a:t>
          </a:r>
          <a:r>
            <a:rPr kumimoji="1" lang="ja-JP" altLang="ja-JP" sz="1100">
              <a:solidFill>
                <a:schemeClr val="dk1"/>
              </a:solidFill>
              <a:latin typeface="+mn-lt"/>
              <a:ea typeface="+mn-ea"/>
              <a:cs typeface="+mn-cs"/>
            </a:rPr>
            <a:t>高い数値となっている。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れまで、補償金免除繰上償還の実施してきたことや、近年大型事業の終了に伴い地方債残高は順調に減少し、基金残高は少しずつ増大し将来負担比率を下げる環境が整いつつある。しかしながら下水事業会計への繰出金は今後の増え続けることが予想されるため、事業の優先順位を決め、地方債の発行を抑えるとともに、企業会計の効率経営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146228</xdr:rowOff>
    </xdr:from>
    <xdr:to>
      <xdr:col>24</xdr:col>
      <xdr:colOff>558800</xdr:colOff>
      <xdr:row>16</xdr:row>
      <xdr:rowOff>52476</xdr:rowOff>
    </xdr:to>
    <xdr:cxnSp macro="">
      <xdr:nvCxnSpPr>
        <xdr:cNvPr id="445" name="直線コネクタ 444"/>
        <xdr:cNvCxnSpPr/>
      </xdr:nvCxnSpPr>
      <xdr:spPr>
        <a:xfrm flipV="1">
          <a:off x="16179800" y="2717978"/>
          <a:ext cx="8382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52476</xdr:rowOff>
    </xdr:from>
    <xdr:to>
      <xdr:col>23</xdr:col>
      <xdr:colOff>406400</xdr:colOff>
      <xdr:row>16</xdr:row>
      <xdr:rowOff>147549</xdr:rowOff>
    </xdr:to>
    <xdr:cxnSp macro="">
      <xdr:nvCxnSpPr>
        <xdr:cNvPr id="448" name="直線コネクタ 447"/>
        <xdr:cNvCxnSpPr/>
      </xdr:nvCxnSpPr>
      <xdr:spPr>
        <a:xfrm flipV="1">
          <a:off x="15290800" y="2795676"/>
          <a:ext cx="889000" cy="9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147549</xdr:rowOff>
    </xdr:from>
    <xdr:to>
      <xdr:col>22</xdr:col>
      <xdr:colOff>203200</xdr:colOff>
      <xdr:row>17</xdr:row>
      <xdr:rowOff>86614</xdr:rowOff>
    </xdr:to>
    <xdr:cxnSp macro="">
      <xdr:nvCxnSpPr>
        <xdr:cNvPr id="451" name="直線コネクタ 450"/>
        <xdr:cNvCxnSpPr/>
      </xdr:nvCxnSpPr>
      <xdr:spPr>
        <a:xfrm flipV="1">
          <a:off x="14401800" y="2890749"/>
          <a:ext cx="88900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86614</xdr:rowOff>
    </xdr:from>
    <xdr:to>
      <xdr:col>21</xdr:col>
      <xdr:colOff>0</xdr:colOff>
      <xdr:row>17</xdr:row>
      <xdr:rowOff>145974</xdr:rowOff>
    </xdr:to>
    <xdr:cxnSp macro="">
      <xdr:nvCxnSpPr>
        <xdr:cNvPr id="454" name="直線コネクタ 453"/>
        <xdr:cNvCxnSpPr/>
      </xdr:nvCxnSpPr>
      <xdr:spPr>
        <a:xfrm flipV="1">
          <a:off x="13512800" y="3001264"/>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95428</xdr:rowOff>
    </xdr:from>
    <xdr:to>
      <xdr:col>24</xdr:col>
      <xdr:colOff>609600</xdr:colOff>
      <xdr:row>16</xdr:row>
      <xdr:rowOff>25578</xdr:rowOff>
    </xdr:to>
    <xdr:sp macro="" textlink="">
      <xdr:nvSpPr>
        <xdr:cNvPr id="464" name="円/楕円 463"/>
        <xdr:cNvSpPr/>
      </xdr:nvSpPr>
      <xdr:spPr>
        <a:xfrm>
          <a:off x="16967200" y="26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67505</xdr:rowOff>
    </xdr:from>
    <xdr:ext cx="762000" cy="259045"/>
    <xdr:sp macro="" textlink="">
      <xdr:nvSpPr>
        <xdr:cNvPr id="465" name="将来負担の状況該当値テキスト"/>
        <xdr:cNvSpPr txBox="1"/>
      </xdr:nvSpPr>
      <xdr:spPr>
        <a:xfrm>
          <a:off x="17106900" y="26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1676</xdr:rowOff>
    </xdr:from>
    <xdr:to>
      <xdr:col>23</xdr:col>
      <xdr:colOff>457200</xdr:colOff>
      <xdr:row>16</xdr:row>
      <xdr:rowOff>103276</xdr:rowOff>
    </xdr:to>
    <xdr:sp macro="" textlink="">
      <xdr:nvSpPr>
        <xdr:cNvPr id="466" name="円/楕円 465"/>
        <xdr:cNvSpPr/>
      </xdr:nvSpPr>
      <xdr:spPr>
        <a:xfrm>
          <a:off x="16129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88053</xdr:rowOff>
    </xdr:from>
    <xdr:ext cx="736600" cy="259045"/>
    <xdr:sp macro="" textlink="">
      <xdr:nvSpPr>
        <xdr:cNvPr id="467" name="テキスト ボックス 466"/>
        <xdr:cNvSpPr txBox="1"/>
      </xdr:nvSpPr>
      <xdr:spPr>
        <a:xfrm>
          <a:off x="15798800" y="283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96749</xdr:rowOff>
    </xdr:from>
    <xdr:to>
      <xdr:col>22</xdr:col>
      <xdr:colOff>254000</xdr:colOff>
      <xdr:row>17</xdr:row>
      <xdr:rowOff>26899</xdr:rowOff>
    </xdr:to>
    <xdr:sp macro="" textlink="">
      <xdr:nvSpPr>
        <xdr:cNvPr id="468" name="円/楕円 467"/>
        <xdr:cNvSpPr/>
      </xdr:nvSpPr>
      <xdr:spPr>
        <a:xfrm>
          <a:off x="15240000" y="28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11676</xdr:rowOff>
    </xdr:from>
    <xdr:ext cx="762000" cy="259045"/>
    <xdr:sp macro="" textlink="">
      <xdr:nvSpPr>
        <xdr:cNvPr id="469" name="テキスト ボックス 468"/>
        <xdr:cNvSpPr txBox="1"/>
      </xdr:nvSpPr>
      <xdr:spPr>
        <a:xfrm>
          <a:off x="14909800" y="29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35814</xdr:rowOff>
    </xdr:from>
    <xdr:to>
      <xdr:col>21</xdr:col>
      <xdr:colOff>50800</xdr:colOff>
      <xdr:row>17</xdr:row>
      <xdr:rowOff>137414</xdr:rowOff>
    </xdr:to>
    <xdr:sp macro="" textlink="">
      <xdr:nvSpPr>
        <xdr:cNvPr id="470" name="円/楕円 469"/>
        <xdr:cNvSpPr/>
      </xdr:nvSpPr>
      <xdr:spPr>
        <a:xfrm>
          <a:off x="14351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122191</xdr:rowOff>
    </xdr:from>
    <xdr:ext cx="762000" cy="259045"/>
    <xdr:sp macro="" textlink="">
      <xdr:nvSpPr>
        <xdr:cNvPr id="471" name="テキスト ボックス 470"/>
        <xdr:cNvSpPr txBox="1"/>
      </xdr:nvSpPr>
      <xdr:spPr>
        <a:xfrm>
          <a:off x="14020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95174</xdr:rowOff>
    </xdr:from>
    <xdr:to>
      <xdr:col>19</xdr:col>
      <xdr:colOff>533400</xdr:colOff>
      <xdr:row>18</xdr:row>
      <xdr:rowOff>25324</xdr:rowOff>
    </xdr:to>
    <xdr:sp macro="" textlink="">
      <xdr:nvSpPr>
        <xdr:cNvPr id="472" name="円/楕円 471"/>
        <xdr:cNvSpPr/>
      </xdr:nvSpPr>
      <xdr:spPr>
        <a:xfrm>
          <a:off x="13462000" y="30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10101</xdr:rowOff>
    </xdr:from>
    <xdr:ext cx="762000" cy="259045"/>
    <xdr:sp macro="" textlink="">
      <xdr:nvSpPr>
        <xdr:cNvPr id="473" name="テキスト ボックス 472"/>
        <xdr:cNvSpPr txBox="1"/>
      </xdr:nvSpPr>
      <xdr:spPr>
        <a:xfrm>
          <a:off x="13131800" y="309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13,632
13,566
120.28
9,420,439
8,795,006
562,761
5,572,288
11,857,547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合併後より、定員管理計画に基づき、</a:t>
          </a:r>
          <a:r>
            <a:rPr kumimoji="1" lang="ja-JP" altLang="ja-JP" sz="1100">
              <a:solidFill>
                <a:schemeClr val="dk1"/>
              </a:solidFill>
              <a:latin typeface="+mn-lt"/>
              <a:ea typeface="+mn-ea"/>
              <a:cs typeface="+mn-cs"/>
            </a:rPr>
            <a:t>新規採用、給与水準を抑制しているため、全国平均、和歌山県平均、類似団体平均より低い数値になっている。</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69850</xdr:rowOff>
    </xdr:to>
    <xdr:cxnSp macro="">
      <xdr:nvCxnSpPr>
        <xdr:cNvPr id="64" name="直線コネクタ 63"/>
        <xdr:cNvCxnSpPr/>
      </xdr:nvCxnSpPr>
      <xdr:spPr>
        <a:xfrm>
          <a:off x="3987800" y="5986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62230</xdr:rowOff>
    </xdr:to>
    <xdr:cxnSp macro="">
      <xdr:nvCxnSpPr>
        <xdr:cNvPr id="67" name="直線コネクタ 66"/>
        <xdr:cNvCxnSpPr/>
      </xdr:nvCxnSpPr>
      <xdr:spPr>
        <a:xfrm flipV="1">
          <a:off x="3098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62230</xdr:rowOff>
    </xdr:to>
    <xdr:cxnSp macro="">
      <xdr:nvCxnSpPr>
        <xdr:cNvPr id="70" name="直線コネクタ 69"/>
        <xdr:cNvCxnSpPr/>
      </xdr:nvCxnSpPr>
      <xdr:spPr>
        <a:xfrm>
          <a:off x="2209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36</xdr:row>
      <xdr:rowOff>20320</xdr:rowOff>
    </xdr:to>
    <xdr:cxnSp macro="">
      <xdr:nvCxnSpPr>
        <xdr:cNvPr id="73" name="直線コネクタ 72"/>
        <xdr:cNvCxnSpPr/>
      </xdr:nvCxnSpPr>
      <xdr:spPr>
        <a:xfrm flipV="1">
          <a:off x="1320800" y="604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4"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5" name="円/楕円 84"/>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6" name="テキスト ボックス 85"/>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7" name="円/楕円 86"/>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88" name="テキスト ボックス 87"/>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2" name="テキスト ボックス 91"/>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物件費に係る経常収支比率が各平均より高位にあるのは、保育所の臨時職員や学校支援員の賃金に多額の経費を要しているためである。</a:t>
          </a:r>
          <a:endParaRPr kumimoji="1" lang="en-US" altLang="ja-JP" sz="1300">
            <a:latin typeface="ＭＳ Ｐゴシック"/>
          </a:endParaRPr>
        </a:p>
        <a:p>
          <a:r>
            <a:rPr kumimoji="1" lang="ja-JP" altLang="en-US" sz="1300">
              <a:latin typeface="ＭＳ Ｐゴシック"/>
            </a:rPr>
            <a:t>また、ごみの焼却処理について、県内他団体に処理をお願いすることとなったため、処理に係る運搬費用等が増加したためである。</a:t>
          </a:r>
          <a:endParaRPr kumimoji="1" lang="en-US" altLang="ja-JP" sz="1300">
            <a:latin typeface="ＭＳ Ｐゴシック"/>
          </a:endParaRPr>
        </a:p>
        <a:p>
          <a:r>
            <a:rPr kumimoji="1" lang="ja-JP" altLang="en-US" sz="1300">
              <a:latin typeface="ＭＳ Ｐゴシック"/>
            </a:rPr>
            <a:t>今後も経常経費の削減に努める。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61686</xdr:rowOff>
    </xdr:to>
    <xdr:cxnSp macro="">
      <xdr:nvCxnSpPr>
        <xdr:cNvPr id="127" name="直線コネクタ 126"/>
        <xdr:cNvCxnSpPr/>
      </xdr:nvCxnSpPr>
      <xdr:spPr>
        <a:xfrm>
          <a:off x="15671800" y="29845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69850</xdr:rowOff>
    </xdr:to>
    <xdr:cxnSp macro="">
      <xdr:nvCxnSpPr>
        <xdr:cNvPr id="130" name="直線コネクタ 129"/>
        <xdr:cNvCxnSpPr/>
      </xdr:nvCxnSpPr>
      <xdr:spPr>
        <a:xfrm>
          <a:off x="14782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69850</xdr:rowOff>
    </xdr:to>
    <xdr:cxnSp macro="">
      <xdr:nvCxnSpPr>
        <xdr:cNvPr id="133" name="直線コネクタ 132"/>
        <xdr:cNvCxnSpPr/>
      </xdr:nvCxnSpPr>
      <xdr:spPr>
        <a:xfrm flipV="1">
          <a:off x="13893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69850</xdr:rowOff>
    </xdr:to>
    <xdr:cxnSp macro="">
      <xdr:nvCxnSpPr>
        <xdr:cNvPr id="136" name="直線コネクタ 135"/>
        <xdr:cNvCxnSpPr/>
      </xdr:nvCxnSpPr>
      <xdr:spPr>
        <a:xfrm>
          <a:off x="13004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6" name="円/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0" name="円/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2" name="円/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扶助費にかかる経常収支比率が近年上昇傾向にあるのは、全国的な社会保障経費に増加に加え、町単独で子ども医療費無償化事業等を行っているのも一因となっている。</a:t>
          </a:r>
          <a:endParaRPr kumimoji="1" lang="en-US" altLang="ja-JP" sz="1300">
            <a:latin typeface="ＭＳ Ｐゴシック"/>
          </a:endParaRPr>
        </a:p>
        <a:p>
          <a:r>
            <a:rPr kumimoji="1" lang="ja-JP" altLang="en-US" sz="1300">
              <a:latin typeface="ＭＳ Ｐゴシック"/>
            </a:rPr>
            <a:t>各種扶助制度のの資格審査等を徹底し、財政を圧迫する上昇傾向に歯止めをかけるよう努める。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88" name="直線コネクタ 187"/>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91" name="直線コネクタ 190"/>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55</xdr:row>
      <xdr:rowOff>12700</xdr:rowOff>
    </xdr:to>
    <xdr:cxnSp macro="">
      <xdr:nvCxnSpPr>
        <xdr:cNvPr id="194" name="直線コネクタ 193"/>
        <xdr:cNvCxnSpPr/>
      </xdr:nvCxnSpPr>
      <xdr:spPr>
        <a:xfrm>
          <a:off x="2209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31750</xdr:rowOff>
    </xdr:to>
    <xdr:cxnSp macro="">
      <xdr:nvCxnSpPr>
        <xdr:cNvPr id="197" name="直線コネクタ 196"/>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7" name="円/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8"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9" name="円/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1" name="円/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各平均を下回っているものの、年々上昇傾向にある。</a:t>
          </a:r>
          <a:endParaRPr kumimoji="1" lang="en-US" altLang="ja-JP" sz="1300">
            <a:latin typeface="ＭＳ Ｐゴシック"/>
          </a:endParaRPr>
        </a:p>
        <a:p>
          <a:r>
            <a:rPr kumimoji="1" lang="ja-JP" altLang="en-US" sz="1300">
              <a:latin typeface="ＭＳ Ｐゴシック"/>
            </a:rPr>
            <a:t>要因としては、介護保険会計等のの給付費が増加してきていることや、下水道施設への維持管理経費として、公営企業会計への繰出し金が増加しているためである。</a:t>
          </a:r>
          <a:endParaRPr kumimoji="1" lang="en-US" altLang="ja-JP" sz="1300">
            <a:latin typeface="ＭＳ Ｐゴシック"/>
          </a:endParaRPr>
        </a:p>
        <a:p>
          <a:r>
            <a:rPr kumimoji="1" lang="ja-JP" altLang="en-US" sz="1300">
              <a:latin typeface="ＭＳ Ｐゴシック"/>
            </a:rPr>
            <a:t>今後は、農業排水事業に係る施設を公共下水道に接続を行い、維持管理経費の抑制を図り、</a:t>
          </a:r>
          <a:r>
            <a:rPr kumimoji="1" lang="ja-JP" altLang="ja-JP" sz="1100">
              <a:solidFill>
                <a:schemeClr val="dk1"/>
              </a:solidFill>
              <a:latin typeface="+mn-lt"/>
              <a:ea typeface="+mn-ea"/>
              <a:cs typeface="+mn-cs"/>
            </a:rPr>
            <a:t>介護保険会計等</a:t>
          </a:r>
          <a:r>
            <a:rPr kumimoji="1" lang="ja-JP" altLang="en-US" sz="1100">
              <a:solidFill>
                <a:schemeClr val="dk1"/>
              </a:solidFill>
              <a:latin typeface="+mn-lt"/>
              <a:ea typeface="+mn-ea"/>
              <a:cs typeface="+mn-cs"/>
            </a:rPr>
            <a:t>についても、介護保険料等の適正化を図ることなどにより、税収を財源とする普通会計の負担額のげらしてくよう努める。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161290</xdr:rowOff>
    </xdr:to>
    <xdr:cxnSp macro="">
      <xdr:nvCxnSpPr>
        <xdr:cNvPr id="249" name="直線コネクタ 248"/>
        <xdr:cNvCxnSpPr/>
      </xdr:nvCxnSpPr>
      <xdr:spPr>
        <a:xfrm>
          <a:off x="15671800" y="9491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100330</xdr:rowOff>
    </xdr:to>
    <xdr:cxnSp macro="">
      <xdr:nvCxnSpPr>
        <xdr:cNvPr id="252" name="直線コネクタ 251"/>
        <xdr:cNvCxnSpPr/>
      </xdr:nvCxnSpPr>
      <xdr:spPr>
        <a:xfrm flipV="1">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100330</xdr:rowOff>
    </xdr:to>
    <xdr:cxnSp macro="">
      <xdr:nvCxnSpPr>
        <xdr:cNvPr id="255" name="直線コネクタ 254"/>
        <xdr:cNvCxnSpPr/>
      </xdr:nvCxnSpPr>
      <xdr:spPr>
        <a:xfrm>
          <a:off x="13893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46990</xdr:rowOff>
    </xdr:to>
    <xdr:cxnSp macro="">
      <xdr:nvCxnSpPr>
        <xdr:cNvPr id="258" name="直線コネクタ 257"/>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8" name="円/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0" name="円/楕円 269"/>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1" name="テキスト ボックス 270"/>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2" name="円/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4" name="円/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6" name="円/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補助費等に係る経常収支比率が前年度より増加したのは、ごみ焼却処理については、県内他団体に処理をお願いすることなったため、処理にかかる費用負担が生じたことによる。</a:t>
          </a:r>
          <a:endParaRPr kumimoji="1" lang="en-US" altLang="ja-JP" sz="1300">
            <a:latin typeface="ＭＳ Ｐゴシック"/>
          </a:endParaRPr>
        </a:p>
        <a:p>
          <a:r>
            <a:rPr kumimoji="1" lang="ja-JP" altLang="en-US" sz="1300">
              <a:latin typeface="ＭＳ Ｐゴシック"/>
            </a:rPr>
            <a:t>今後も補助金の内容精査をし、健全な財政運営に努める。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127000</xdr:rowOff>
    </xdr:to>
    <xdr:cxnSp macro="">
      <xdr:nvCxnSpPr>
        <xdr:cNvPr id="314" name="直線コネクタ 313"/>
        <xdr:cNvCxnSpPr/>
      </xdr:nvCxnSpPr>
      <xdr:spPr>
        <a:xfrm>
          <a:off x="15671800" y="5956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31750</xdr:rowOff>
    </xdr:to>
    <xdr:cxnSp macro="">
      <xdr:nvCxnSpPr>
        <xdr:cNvPr id="317" name="直線コネクタ 316"/>
        <xdr:cNvCxnSpPr/>
      </xdr:nvCxnSpPr>
      <xdr:spPr>
        <a:xfrm flipV="1">
          <a:off x="14782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107950</xdr:rowOff>
    </xdr:from>
    <xdr:to>
      <xdr:col>21</xdr:col>
      <xdr:colOff>361950</xdr:colOff>
      <xdr:row>35</xdr:row>
      <xdr:rowOff>31750</xdr:rowOff>
    </xdr:to>
    <xdr:cxnSp macro="">
      <xdr:nvCxnSpPr>
        <xdr:cNvPr id="320" name="直線コネクタ 319"/>
        <xdr:cNvCxnSpPr/>
      </xdr:nvCxnSpPr>
      <xdr:spPr>
        <a:xfrm>
          <a:off x="13893800" y="593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107950</xdr:rowOff>
    </xdr:from>
    <xdr:to>
      <xdr:col>20</xdr:col>
      <xdr:colOff>158750</xdr:colOff>
      <xdr:row>35</xdr:row>
      <xdr:rowOff>41275</xdr:rowOff>
    </xdr:to>
    <xdr:cxnSp macro="">
      <xdr:nvCxnSpPr>
        <xdr:cNvPr id="323" name="直線コネクタ 322"/>
        <xdr:cNvCxnSpPr/>
      </xdr:nvCxnSpPr>
      <xdr:spPr>
        <a:xfrm flipV="1">
          <a:off x="13004800" y="59372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76200</xdr:rowOff>
    </xdr:from>
    <xdr:to>
      <xdr:col>24</xdr:col>
      <xdr:colOff>82550</xdr:colOff>
      <xdr:row>36</xdr:row>
      <xdr:rowOff>6350</xdr:rowOff>
    </xdr:to>
    <xdr:sp macro="" textlink="">
      <xdr:nvSpPr>
        <xdr:cNvPr id="333" name="円/楕円 332"/>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92727</xdr:rowOff>
    </xdr:from>
    <xdr:ext cx="762000" cy="259045"/>
    <xdr:sp macro="" textlink="">
      <xdr:nvSpPr>
        <xdr:cNvPr id="334"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5" name="円/楕円 33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6" name="テキスト ボックス 33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7" name="円/楕円 336"/>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8" name="テキスト ボックス 337"/>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57150</xdr:rowOff>
    </xdr:from>
    <xdr:to>
      <xdr:col>20</xdr:col>
      <xdr:colOff>209550</xdr:colOff>
      <xdr:row>34</xdr:row>
      <xdr:rowOff>158750</xdr:rowOff>
    </xdr:to>
    <xdr:sp macro="" textlink="">
      <xdr:nvSpPr>
        <xdr:cNvPr id="339" name="円/楕円 338"/>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168927</xdr:rowOff>
    </xdr:from>
    <xdr:ext cx="762000" cy="259045"/>
    <xdr:sp macro="" textlink="">
      <xdr:nvSpPr>
        <xdr:cNvPr id="340" name="テキスト ボックス 339"/>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41" name="円/楕円 340"/>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42" name="テキスト ボックス 341"/>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合併後、地域の均衡ある発展を目指し、まちづくり計画に則って事業を進めてきた結果、地方債の発行額が増加したため、高い割合になっているが、近年、まちづくり計画に掲げる大型事業が終了したきたため、地方債発行額を抑制することが可能となってきたので、今後は下がっていくものと見込まれ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24130</xdr:rowOff>
    </xdr:from>
    <xdr:to>
      <xdr:col>7</xdr:col>
      <xdr:colOff>15875</xdr:colOff>
      <xdr:row>80</xdr:row>
      <xdr:rowOff>41275</xdr:rowOff>
    </xdr:to>
    <xdr:cxnSp macro="">
      <xdr:nvCxnSpPr>
        <xdr:cNvPr id="371" name="直線コネクタ 370"/>
        <xdr:cNvCxnSpPr/>
      </xdr:nvCxnSpPr>
      <xdr:spPr>
        <a:xfrm>
          <a:off x="3987800" y="137401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24130</xdr:rowOff>
    </xdr:from>
    <xdr:to>
      <xdr:col>5</xdr:col>
      <xdr:colOff>549275</xdr:colOff>
      <xdr:row>80</xdr:row>
      <xdr:rowOff>92711</xdr:rowOff>
    </xdr:to>
    <xdr:cxnSp macro="">
      <xdr:nvCxnSpPr>
        <xdr:cNvPr id="374" name="直線コネクタ 373"/>
        <xdr:cNvCxnSpPr/>
      </xdr:nvCxnSpPr>
      <xdr:spPr>
        <a:xfrm flipV="1">
          <a:off x="3098800" y="13740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69850</xdr:rowOff>
    </xdr:from>
    <xdr:to>
      <xdr:col>4</xdr:col>
      <xdr:colOff>346075</xdr:colOff>
      <xdr:row>80</xdr:row>
      <xdr:rowOff>92711</xdr:rowOff>
    </xdr:to>
    <xdr:cxnSp macro="">
      <xdr:nvCxnSpPr>
        <xdr:cNvPr id="377" name="直線コネクタ 376"/>
        <xdr:cNvCxnSpPr/>
      </xdr:nvCxnSpPr>
      <xdr:spPr>
        <a:xfrm>
          <a:off x="2209800" y="13785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64136</xdr:rowOff>
    </xdr:from>
    <xdr:to>
      <xdr:col>3</xdr:col>
      <xdr:colOff>142875</xdr:colOff>
      <xdr:row>80</xdr:row>
      <xdr:rowOff>69850</xdr:rowOff>
    </xdr:to>
    <xdr:cxnSp macro="">
      <xdr:nvCxnSpPr>
        <xdr:cNvPr id="380" name="直線コネクタ 379"/>
        <xdr:cNvCxnSpPr/>
      </xdr:nvCxnSpPr>
      <xdr:spPr>
        <a:xfrm>
          <a:off x="1320800" y="13780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161925</xdr:rowOff>
    </xdr:from>
    <xdr:to>
      <xdr:col>7</xdr:col>
      <xdr:colOff>66675</xdr:colOff>
      <xdr:row>80</xdr:row>
      <xdr:rowOff>92075</xdr:rowOff>
    </xdr:to>
    <xdr:sp macro="" textlink="">
      <xdr:nvSpPr>
        <xdr:cNvPr id="390" name="円/楕円 389"/>
        <xdr:cNvSpPr/>
      </xdr:nvSpPr>
      <xdr:spPr>
        <a:xfrm>
          <a:off x="47752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134002</xdr:rowOff>
    </xdr:from>
    <xdr:ext cx="762000" cy="259045"/>
    <xdr:sp macro="" textlink="">
      <xdr:nvSpPr>
        <xdr:cNvPr id="391" name="公債費該当値テキスト"/>
        <xdr:cNvSpPr txBox="1"/>
      </xdr:nvSpPr>
      <xdr:spPr>
        <a:xfrm>
          <a:off x="49149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144780</xdr:rowOff>
    </xdr:from>
    <xdr:to>
      <xdr:col>5</xdr:col>
      <xdr:colOff>600075</xdr:colOff>
      <xdr:row>80</xdr:row>
      <xdr:rowOff>74930</xdr:rowOff>
    </xdr:to>
    <xdr:sp macro="" textlink="">
      <xdr:nvSpPr>
        <xdr:cNvPr id="392" name="円/楕円 391"/>
        <xdr:cNvSpPr/>
      </xdr:nvSpPr>
      <xdr:spPr>
        <a:xfrm>
          <a:off x="3937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59707</xdr:rowOff>
    </xdr:from>
    <xdr:ext cx="736600" cy="259045"/>
    <xdr:sp macro="" textlink="">
      <xdr:nvSpPr>
        <xdr:cNvPr id="393" name="テキスト ボックス 392"/>
        <xdr:cNvSpPr txBox="1"/>
      </xdr:nvSpPr>
      <xdr:spPr>
        <a:xfrm>
          <a:off x="3606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41911</xdr:rowOff>
    </xdr:from>
    <xdr:to>
      <xdr:col>4</xdr:col>
      <xdr:colOff>396875</xdr:colOff>
      <xdr:row>80</xdr:row>
      <xdr:rowOff>143511</xdr:rowOff>
    </xdr:to>
    <xdr:sp macro="" textlink="">
      <xdr:nvSpPr>
        <xdr:cNvPr id="394" name="円/楕円 393"/>
        <xdr:cNvSpPr/>
      </xdr:nvSpPr>
      <xdr:spPr>
        <a:xfrm>
          <a:off x="3048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128288</xdr:rowOff>
    </xdr:from>
    <xdr:ext cx="762000" cy="259045"/>
    <xdr:sp macro="" textlink="">
      <xdr:nvSpPr>
        <xdr:cNvPr id="395" name="テキスト ボックス 394"/>
        <xdr:cNvSpPr txBox="1"/>
      </xdr:nvSpPr>
      <xdr:spPr>
        <a:xfrm>
          <a:off x="2717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19050</xdr:rowOff>
    </xdr:from>
    <xdr:to>
      <xdr:col>3</xdr:col>
      <xdr:colOff>193675</xdr:colOff>
      <xdr:row>80</xdr:row>
      <xdr:rowOff>120650</xdr:rowOff>
    </xdr:to>
    <xdr:sp macro="" textlink="">
      <xdr:nvSpPr>
        <xdr:cNvPr id="396" name="円/楕円 395"/>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105427</xdr:rowOff>
    </xdr:from>
    <xdr:ext cx="762000" cy="259045"/>
    <xdr:sp macro="" textlink="">
      <xdr:nvSpPr>
        <xdr:cNvPr id="397" name="テキスト ボックス 396"/>
        <xdr:cNvSpPr txBox="1"/>
      </xdr:nvSpPr>
      <xdr:spPr>
        <a:xfrm>
          <a:off x="1828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13336</xdr:rowOff>
    </xdr:from>
    <xdr:to>
      <xdr:col>1</xdr:col>
      <xdr:colOff>676275</xdr:colOff>
      <xdr:row>80</xdr:row>
      <xdr:rowOff>114936</xdr:rowOff>
    </xdr:to>
    <xdr:sp macro="" textlink="">
      <xdr:nvSpPr>
        <xdr:cNvPr id="398" name="円/楕円 397"/>
        <xdr:cNvSpPr/>
      </xdr:nvSpPr>
      <xdr:spPr>
        <a:xfrm>
          <a:off x="1270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99713</xdr:rowOff>
    </xdr:from>
    <xdr:ext cx="762000" cy="259045"/>
    <xdr:sp macro="" textlink="">
      <xdr:nvSpPr>
        <xdr:cNvPr id="399" name="テキスト ボックス 398"/>
        <xdr:cNvSpPr txBox="1"/>
      </xdr:nvSpPr>
      <xdr:spPr>
        <a:xfrm>
          <a:off x="939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全国平均、類似団体平均、和歌山県平均のいずれよりも低い数値になっている。大きな要因としては、人件費の経常収支比率が低いことが挙げられる。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これまでも経常経費の削減を図り、財政運営に努めてきたが、引き続き、最小の経費で最大の効果を生み出すよう努める。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xdr:rowOff>
    </xdr:from>
    <xdr:to>
      <xdr:col>24</xdr:col>
      <xdr:colOff>31750</xdr:colOff>
      <xdr:row>75</xdr:row>
      <xdr:rowOff>106426</xdr:rowOff>
    </xdr:to>
    <xdr:cxnSp macro="">
      <xdr:nvCxnSpPr>
        <xdr:cNvPr id="430" name="直線コネクタ 429"/>
        <xdr:cNvCxnSpPr/>
      </xdr:nvCxnSpPr>
      <xdr:spPr>
        <a:xfrm>
          <a:off x="15671800" y="1269085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xdr:rowOff>
    </xdr:from>
    <xdr:to>
      <xdr:col>22</xdr:col>
      <xdr:colOff>565150</xdr:colOff>
      <xdr:row>74</xdr:row>
      <xdr:rowOff>90424</xdr:rowOff>
    </xdr:to>
    <xdr:cxnSp macro="">
      <xdr:nvCxnSpPr>
        <xdr:cNvPr id="433" name="直線コネクタ 432"/>
        <xdr:cNvCxnSpPr/>
      </xdr:nvCxnSpPr>
      <xdr:spPr>
        <a:xfrm flipV="1">
          <a:off x="14782800" y="126908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5" name="テキスト ボックス 43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90424</xdr:rowOff>
    </xdr:to>
    <xdr:cxnSp macro="">
      <xdr:nvCxnSpPr>
        <xdr:cNvPr id="436" name="直線コネクタ 435"/>
        <xdr:cNvCxnSpPr/>
      </xdr:nvCxnSpPr>
      <xdr:spPr>
        <a:xfrm>
          <a:off x="13893800" y="12677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8" name="テキスト ボックス 43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58420</xdr:rowOff>
    </xdr:to>
    <xdr:cxnSp macro="">
      <xdr:nvCxnSpPr>
        <xdr:cNvPr id="439" name="直線コネクタ 438"/>
        <xdr:cNvCxnSpPr/>
      </xdr:nvCxnSpPr>
      <xdr:spPr>
        <a:xfrm flipV="1">
          <a:off x="13004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3" name="テキスト ボックス 44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55626</xdr:rowOff>
    </xdr:from>
    <xdr:to>
      <xdr:col>24</xdr:col>
      <xdr:colOff>82550</xdr:colOff>
      <xdr:row>75</xdr:row>
      <xdr:rowOff>157226</xdr:rowOff>
    </xdr:to>
    <xdr:sp macro="" textlink="">
      <xdr:nvSpPr>
        <xdr:cNvPr id="449" name="円/楕円 448"/>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72153</xdr:rowOff>
    </xdr:from>
    <xdr:ext cx="762000" cy="259045"/>
    <xdr:sp macro="" textlink="">
      <xdr:nvSpPr>
        <xdr:cNvPr id="450"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124206</xdr:rowOff>
    </xdr:from>
    <xdr:to>
      <xdr:col>22</xdr:col>
      <xdr:colOff>615950</xdr:colOff>
      <xdr:row>74</xdr:row>
      <xdr:rowOff>54356</xdr:rowOff>
    </xdr:to>
    <xdr:sp macro="" textlink="">
      <xdr:nvSpPr>
        <xdr:cNvPr id="451" name="円/楕円 450"/>
        <xdr:cNvSpPr/>
      </xdr:nvSpPr>
      <xdr:spPr>
        <a:xfrm>
          <a:off x="15621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64533</xdr:rowOff>
    </xdr:from>
    <xdr:ext cx="736600" cy="259045"/>
    <xdr:sp macro="" textlink="">
      <xdr:nvSpPr>
        <xdr:cNvPr id="452" name="テキスト ボックス 451"/>
        <xdr:cNvSpPr txBox="1"/>
      </xdr:nvSpPr>
      <xdr:spPr>
        <a:xfrm>
          <a:off x="15290800" y="1240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53" name="円/楕円 452"/>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4" name="テキスト ボックス 453"/>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55" name="円/楕円 454"/>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56" name="テキスト ボックス 455"/>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7" name="円/楕円 456"/>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8" name="テキスト ボックス 457"/>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和歌山県みなべ町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54915</xdr:rowOff>
    </xdr:from>
    <xdr:to>
      <xdr:col>4</xdr:col>
      <xdr:colOff>1117600</xdr:colOff>
      <xdr:row>18</xdr:row>
      <xdr:rowOff>91970</xdr:rowOff>
    </xdr:to>
    <xdr:cxnSp macro="">
      <xdr:nvCxnSpPr>
        <xdr:cNvPr id="52" name="直線コネクタ 51"/>
        <xdr:cNvCxnSpPr/>
      </xdr:nvCxnSpPr>
      <xdr:spPr bwMode="auto">
        <a:xfrm flipV="1">
          <a:off x="5003800" y="3188640"/>
          <a:ext cx="647700" cy="3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71548</xdr:rowOff>
    </xdr:from>
    <xdr:to>
      <xdr:col>4</xdr:col>
      <xdr:colOff>469900</xdr:colOff>
      <xdr:row>18</xdr:row>
      <xdr:rowOff>91970</xdr:rowOff>
    </xdr:to>
    <xdr:cxnSp macro="">
      <xdr:nvCxnSpPr>
        <xdr:cNvPr id="55" name="直線コネクタ 54"/>
        <xdr:cNvCxnSpPr/>
      </xdr:nvCxnSpPr>
      <xdr:spPr bwMode="auto">
        <a:xfrm>
          <a:off x="4305300" y="3205273"/>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71548</xdr:rowOff>
    </xdr:from>
    <xdr:to>
      <xdr:col>3</xdr:col>
      <xdr:colOff>904875</xdr:colOff>
      <xdr:row>18</xdr:row>
      <xdr:rowOff>89052</xdr:rowOff>
    </xdr:to>
    <xdr:cxnSp macro="">
      <xdr:nvCxnSpPr>
        <xdr:cNvPr id="58" name="直線コネクタ 57"/>
        <xdr:cNvCxnSpPr/>
      </xdr:nvCxnSpPr>
      <xdr:spPr bwMode="auto">
        <a:xfrm flipV="1">
          <a:off x="3606800" y="3205273"/>
          <a:ext cx="6985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73693</xdr:rowOff>
    </xdr:from>
    <xdr:to>
      <xdr:col>3</xdr:col>
      <xdr:colOff>206375</xdr:colOff>
      <xdr:row>18</xdr:row>
      <xdr:rowOff>89052</xdr:rowOff>
    </xdr:to>
    <xdr:cxnSp macro="">
      <xdr:nvCxnSpPr>
        <xdr:cNvPr id="61" name="直線コネクタ 60"/>
        <xdr:cNvCxnSpPr/>
      </xdr:nvCxnSpPr>
      <xdr:spPr bwMode="auto">
        <a:xfrm>
          <a:off x="2908300" y="3207418"/>
          <a:ext cx="6985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4115</xdr:rowOff>
    </xdr:from>
    <xdr:to>
      <xdr:col>5</xdr:col>
      <xdr:colOff>34925</xdr:colOff>
      <xdr:row>18</xdr:row>
      <xdr:rowOff>105715</xdr:rowOff>
    </xdr:to>
    <xdr:sp macro="" textlink="">
      <xdr:nvSpPr>
        <xdr:cNvPr id="71" name="円/楕円 70"/>
        <xdr:cNvSpPr/>
      </xdr:nvSpPr>
      <xdr:spPr bwMode="auto">
        <a:xfrm>
          <a:off x="5600700" y="31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147642</xdr:rowOff>
    </xdr:from>
    <xdr:ext cx="762000" cy="259045"/>
    <xdr:sp macro="" textlink="">
      <xdr:nvSpPr>
        <xdr:cNvPr id="72" name="人口1人当たり決算額の推移該当値テキスト130"/>
        <xdr:cNvSpPr txBox="1"/>
      </xdr:nvSpPr>
      <xdr:spPr>
        <a:xfrm>
          <a:off x="5740400" y="31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41170</xdr:rowOff>
    </xdr:from>
    <xdr:to>
      <xdr:col>4</xdr:col>
      <xdr:colOff>520700</xdr:colOff>
      <xdr:row>18</xdr:row>
      <xdr:rowOff>142770</xdr:rowOff>
    </xdr:to>
    <xdr:sp macro="" textlink="">
      <xdr:nvSpPr>
        <xdr:cNvPr id="73" name="円/楕円 72"/>
        <xdr:cNvSpPr/>
      </xdr:nvSpPr>
      <xdr:spPr bwMode="auto">
        <a:xfrm>
          <a:off x="49530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127547</xdr:rowOff>
    </xdr:from>
    <xdr:ext cx="736600" cy="259045"/>
    <xdr:sp macro="" textlink="">
      <xdr:nvSpPr>
        <xdr:cNvPr id="74" name="テキスト ボックス 73"/>
        <xdr:cNvSpPr txBox="1"/>
      </xdr:nvSpPr>
      <xdr:spPr>
        <a:xfrm>
          <a:off x="4622800" y="326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20748</xdr:rowOff>
    </xdr:from>
    <xdr:to>
      <xdr:col>3</xdr:col>
      <xdr:colOff>955675</xdr:colOff>
      <xdr:row>18</xdr:row>
      <xdr:rowOff>122348</xdr:rowOff>
    </xdr:to>
    <xdr:sp macro="" textlink="">
      <xdr:nvSpPr>
        <xdr:cNvPr id="75" name="円/楕円 74"/>
        <xdr:cNvSpPr/>
      </xdr:nvSpPr>
      <xdr:spPr bwMode="auto">
        <a:xfrm>
          <a:off x="4254500" y="315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107125</xdr:rowOff>
    </xdr:from>
    <xdr:ext cx="762000" cy="259045"/>
    <xdr:sp macro="" textlink="">
      <xdr:nvSpPr>
        <xdr:cNvPr id="76" name="テキスト ボックス 75"/>
        <xdr:cNvSpPr txBox="1"/>
      </xdr:nvSpPr>
      <xdr:spPr>
        <a:xfrm>
          <a:off x="3924300" y="324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38252</xdr:rowOff>
    </xdr:from>
    <xdr:to>
      <xdr:col>3</xdr:col>
      <xdr:colOff>257175</xdr:colOff>
      <xdr:row>18</xdr:row>
      <xdr:rowOff>139852</xdr:rowOff>
    </xdr:to>
    <xdr:sp macro="" textlink="">
      <xdr:nvSpPr>
        <xdr:cNvPr id="77" name="円/楕円 76"/>
        <xdr:cNvSpPr/>
      </xdr:nvSpPr>
      <xdr:spPr bwMode="auto">
        <a:xfrm>
          <a:off x="35560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124629</xdr:rowOff>
    </xdr:from>
    <xdr:ext cx="762000" cy="259045"/>
    <xdr:sp macro="" textlink="">
      <xdr:nvSpPr>
        <xdr:cNvPr id="78" name="テキスト ボックス 77"/>
        <xdr:cNvSpPr txBox="1"/>
      </xdr:nvSpPr>
      <xdr:spPr>
        <a:xfrm>
          <a:off x="32258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22893</xdr:rowOff>
    </xdr:from>
    <xdr:to>
      <xdr:col>2</xdr:col>
      <xdr:colOff>692150</xdr:colOff>
      <xdr:row>18</xdr:row>
      <xdr:rowOff>124492</xdr:rowOff>
    </xdr:to>
    <xdr:sp macro="" textlink="">
      <xdr:nvSpPr>
        <xdr:cNvPr id="79" name="円/楕円 78"/>
        <xdr:cNvSpPr/>
      </xdr:nvSpPr>
      <xdr:spPr bwMode="auto">
        <a:xfrm>
          <a:off x="2857500" y="3156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109270</xdr:rowOff>
    </xdr:from>
    <xdr:ext cx="762000" cy="259045"/>
    <xdr:sp macro="" textlink="">
      <xdr:nvSpPr>
        <xdr:cNvPr id="80" name="テキスト ボックス 79"/>
        <xdr:cNvSpPr txBox="1"/>
      </xdr:nvSpPr>
      <xdr:spPr>
        <a:xfrm>
          <a:off x="2527300" y="32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81814</xdr:rowOff>
    </xdr:from>
    <xdr:to>
      <xdr:col>4</xdr:col>
      <xdr:colOff>1117600</xdr:colOff>
      <xdr:row>35</xdr:row>
      <xdr:rowOff>199313</xdr:rowOff>
    </xdr:to>
    <xdr:cxnSp macro="">
      <xdr:nvCxnSpPr>
        <xdr:cNvPr id="114" name="直線コネクタ 113"/>
        <xdr:cNvCxnSpPr/>
      </xdr:nvCxnSpPr>
      <xdr:spPr bwMode="auto">
        <a:xfrm>
          <a:off x="5003800" y="6692164"/>
          <a:ext cx="647700" cy="11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184091</xdr:rowOff>
    </xdr:from>
    <xdr:ext cx="762000" cy="259045"/>
    <xdr:sp macro="" textlink="">
      <xdr:nvSpPr>
        <xdr:cNvPr id="115" name="人口1人当たり決算額の推移平均値テキスト445"/>
        <xdr:cNvSpPr txBox="1"/>
      </xdr:nvSpPr>
      <xdr:spPr>
        <a:xfrm>
          <a:off x="5740400" y="6794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31674</xdr:rowOff>
    </xdr:from>
    <xdr:to>
      <xdr:col>4</xdr:col>
      <xdr:colOff>469900</xdr:colOff>
      <xdr:row>35</xdr:row>
      <xdr:rowOff>81814</xdr:rowOff>
    </xdr:to>
    <xdr:cxnSp macro="">
      <xdr:nvCxnSpPr>
        <xdr:cNvPr id="117" name="直線コネクタ 116"/>
        <xdr:cNvCxnSpPr/>
      </xdr:nvCxnSpPr>
      <xdr:spPr bwMode="auto">
        <a:xfrm>
          <a:off x="4305300" y="6642024"/>
          <a:ext cx="698500" cy="5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31674</xdr:rowOff>
    </xdr:from>
    <xdr:to>
      <xdr:col>3</xdr:col>
      <xdr:colOff>904875</xdr:colOff>
      <xdr:row>35</xdr:row>
      <xdr:rowOff>31693</xdr:rowOff>
    </xdr:to>
    <xdr:cxnSp macro="">
      <xdr:nvCxnSpPr>
        <xdr:cNvPr id="120" name="直線コネクタ 119"/>
        <xdr:cNvCxnSpPr/>
      </xdr:nvCxnSpPr>
      <xdr:spPr bwMode="auto">
        <a:xfrm flipV="1">
          <a:off x="3606800" y="6642024"/>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265779</xdr:rowOff>
    </xdr:from>
    <xdr:to>
      <xdr:col>3</xdr:col>
      <xdr:colOff>206375</xdr:colOff>
      <xdr:row>35</xdr:row>
      <xdr:rowOff>31693</xdr:rowOff>
    </xdr:to>
    <xdr:cxnSp macro="">
      <xdr:nvCxnSpPr>
        <xdr:cNvPr id="123" name="直線コネクタ 122"/>
        <xdr:cNvCxnSpPr/>
      </xdr:nvCxnSpPr>
      <xdr:spPr bwMode="auto">
        <a:xfrm>
          <a:off x="2908300" y="6533229"/>
          <a:ext cx="698500" cy="108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148513</xdr:rowOff>
    </xdr:from>
    <xdr:to>
      <xdr:col>5</xdr:col>
      <xdr:colOff>34925</xdr:colOff>
      <xdr:row>35</xdr:row>
      <xdr:rowOff>250113</xdr:rowOff>
    </xdr:to>
    <xdr:sp macro="" textlink="">
      <xdr:nvSpPr>
        <xdr:cNvPr id="133" name="円/楕円 132"/>
        <xdr:cNvSpPr/>
      </xdr:nvSpPr>
      <xdr:spPr bwMode="auto">
        <a:xfrm>
          <a:off x="56007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336490</xdr:rowOff>
    </xdr:from>
    <xdr:ext cx="762000" cy="259045"/>
    <xdr:sp macro="" textlink="">
      <xdr:nvSpPr>
        <xdr:cNvPr id="134" name="人口1人当たり決算額の推移該当値テキスト445"/>
        <xdr:cNvSpPr txBox="1"/>
      </xdr:nvSpPr>
      <xdr:spPr>
        <a:xfrm>
          <a:off x="5740400" y="660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31014</xdr:rowOff>
    </xdr:from>
    <xdr:to>
      <xdr:col>4</xdr:col>
      <xdr:colOff>520700</xdr:colOff>
      <xdr:row>35</xdr:row>
      <xdr:rowOff>132614</xdr:rowOff>
    </xdr:to>
    <xdr:sp macro="" textlink="">
      <xdr:nvSpPr>
        <xdr:cNvPr id="135" name="円/楕円 134"/>
        <xdr:cNvSpPr/>
      </xdr:nvSpPr>
      <xdr:spPr bwMode="auto">
        <a:xfrm>
          <a:off x="4953000" y="664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142790</xdr:rowOff>
    </xdr:from>
    <xdr:ext cx="736600" cy="259045"/>
    <xdr:sp macro="" textlink="">
      <xdr:nvSpPr>
        <xdr:cNvPr id="136" name="テキスト ボックス 135"/>
        <xdr:cNvSpPr txBox="1"/>
      </xdr:nvSpPr>
      <xdr:spPr>
        <a:xfrm>
          <a:off x="4622800" y="64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323774</xdr:rowOff>
    </xdr:from>
    <xdr:to>
      <xdr:col>3</xdr:col>
      <xdr:colOff>955675</xdr:colOff>
      <xdr:row>35</xdr:row>
      <xdr:rowOff>82474</xdr:rowOff>
    </xdr:to>
    <xdr:sp macro="" textlink="">
      <xdr:nvSpPr>
        <xdr:cNvPr id="137" name="円/楕円 136"/>
        <xdr:cNvSpPr/>
      </xdr:nvSpPr>
      <xdr:spPr bwMode="auto">
        <a:xfrm>
          <a:off x="4254500" y="659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92651</xdr:rowOff>
    </xdr:from>
    <xdr:ext cx="762000" cy="259045"/>
    <xdr:sp macro="" textlink="">
      <xdr:nvSpPr>
        <xdr:cNvPr id="138" name="テキスト ボックス 137"/>
        <xdr:cNvSpPr txBox="1"/>
      </xdr:nvSpPr>
      <xdr:spPr>
        <a:xfrm>
          <a:off x="3924300" y="636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323793</xdr:rowOff>
    </xdr:from>
    <xdr:to>
      <xdr:col>3</xdr:col>
      <xdr:colOff>257175</xdr:colOff>
      <xdr:row>35</xdr:row>
      <xdr:rowOff>82493</xdr:rowOff>
    </xdr:to>
    <xdr:sp macro="" textlink="">
      <xdr:nvSpPr>
        <xdr:cNvPr id="139" name="円/楕円 138"/>
        <xdr:cNvSpPr/>
      </xdr:nvSpPr>
      <xdr:spPr bwMode="auto">
        <a:xfrm>
          <a:off x="3556000" y="659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92670</xdr:rowOff>
    </xdr:from>
    <xdr:ext cx="762000" cy="259045"/>
    <xdr:sp macro="" textlink="">
      <xdr:nvSpPr>
        <xdr:cNvPr id="140" name="テキスト ボックス 139"/>
        <xdr:cNvSpPr txBox="1"/>
      </xdr:nvSpPr>
      <xdr:spPr>
        <a:xfrm>
          <a:off x="3225800" y="63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214979</xdr:rowOff>
    </xdr:from>
    <xdr:to>
      <xdr:col>2</xdr:col>
      <xdr:colOff>692150</xdr:colOff>
      <xdr:row>34</xdr:row>
      <xdr:rowOff>316579</xdr:rowOff>
    </xdr:to>
    <xdr:sp macro="" textlink="">
      <xdr:nvSpPr>
        <xdr:cNvPr id="141" name="円/楕円 140"/>
        <xdr:cNvSpPr/>
      </xdr:nvSpPr>
      <xdr:spPr bwMode="auto">
        <a:xfrm>
          <a:off x="2857500" y="648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326756</xdr:rowOff>
    </xdr:from>
    <xdr:ext cx="762000" cy="259045"/>
    <xdr:sp macro="" textlink="">
      <xdr:nvSpPr>
        <xdr:cNvPr id="142" name="テキスト ボックス 141"/>
        <xdr:cNvSpPr txBox="1"/>
      </xdr:nvSpPr>
      <xdr:spPr>
        <a:xfrm>
          <a:off x="2527300" y="625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財政調整基金残高については、適切な財源確保と歳出の精査により、取崩しを回避しており、前年度とほぼ同額を維持している。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今後、防災対策に要する経費や公共施設の老朽化対策のため、その他特定目的基金に多額の積立を行ったことにより、実質単年度収支がマイナスとなった。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今後も事務事業の見直し・統廃合など歳出の合理化など行財政改革を推進するとともに、健全な財政運営に努める。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各会計とも黒字になっているが、今後普通交付税の合併算定替えによる増加措置が段階的に減額され、また扶助費、事業会計への繰出金の増加が予想されるため、引き続き事務の効率化による経常経費の削減、自主財源の確保に努め、健全な財政運営を進め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合併後の大型事業が終了しつつあり、地方債の残高が減少しているため、実質公債費率の分子は順調に減少している。組合等が起こした地方債の元利償還金に対する負担金等も減少しているが、公営企業の元利償還金に対する繰入金が増加傾向にあるため、今後も、地方債発行の適正化、公営企業の経営の健全化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将来負担額については、一般会計に書係る地方債の現在高が、大型事業の終了や地方債発行の抑制により減少傾向にある。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充当可能財源等については、特定目的基金への積立を行ったことから、充当可能基金が順調に増加している。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以上のことから、将来負担比率の分子も近年、減少傾向にあるが、国地方ともに先行きが不透明感があるため、今後も健全な財政運営に努めていく。</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9420439</v>
      </c>
      <c r="BO4" s="349"/>
      <c r="BP4" s="349"/>
      <c r="BQ4" s="349"/>
      <c r="BR4" s="349"/>
      <c r="BS4" s="349"/>
      <c r="BT4" s="349"/>
      <c r="BU4" s="350"/>
      <c r="BV4" s="348">
        <v>10219899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10.1</v>
      </c>
      <c r="CU4" s="355"/>
      <c r="CV4" s="355"/>
      <c r="CW4" s="355"/>
      <c r="CX4" s="355"/>
      <c r="CY4" s="355"/>
      <c r="CZ4" s="355"/>
      <c r="DA4" s="356"/>
      <c r="DB4" s="354">
        <v>11.6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8795006</v>
      </c>
      <c r="BO5" s="386"/>
      <c r="BP5" s="386"/>
      <c r="BQ5" s="386"/>
      <c r="BR5" s="386"/>
      <c r="BS5" s="386"/>
      <c r="BT5" s="386"/>
      <c r="BU5" s="387"/>
      <c r="BV5" s="385">
        <v>9411149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80.5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625433</v>
      </c>
      <c r="BO6" s="386"/>
      <c r="BP6" s="386"/>
      <c r="BQ6" s="386"/>
      <c r="BR6" s="386"/>
      <c r="BS6" s="386"/>
      <c r="BT6" s="386"/>
      <c r="BU6" s="387"/>
      <c r="BV6" s="385">
        <v>808750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91.9</v>
      </c>
      <c r="CU6" s="423"/>
      <c r="CV6" s="423"/>
      <c r="CW6" s="423"/>
      <c r="CX6" s="423"/>
      <c r="CY6" s="423"/>
      <c r="CZ6" s="423"/>
      <c r="DA6" s="424"/>
      <c r="DB6" s="422">
        <v>85.5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62672</v>
      </c>
      <c r="BO7" s="386"/>
      <c r="BP7" s="386"/>
      <c r="BQ7" s="386"/>
      <c r="BR7" s="386"/>
      <c r="BS7" s="386"/>
      <c r="BT7" s="386"/>
      <c r="BU7" s="387"/>
      <c r="BV7" s="385">
        <v>156035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5572288</v>
      </c>
      <c r="CU7" s="386"/>
      <c r="CV7" s="386"/>
      <c r="CW7" s="386"/>
      <c r="CX7" s="386"/>
      <c r="CY7" s="386"/>
      <c r="CZ7" s="386"/>
      <c r="DA7" s="387"/>
      <c r="DB7" s="385">
        <v>5630190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562761</v>
      </c>
      <c r="BO8" s="386"/>
      <c r="BP8" s="386"/>
      <c r="BQ8" s="386"/>
      <c r="BR8" s="386"/>
      <c r="BS8" s="386"/>
      <c r="BT8" s="386"/>
      <c r="BU8" s="387"/>
      <c r="BV8" s="385">
        <v>652715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13470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-89954</v>
      </c>
      <c r="BO9" s="386"/>
      <c r="BP9" s="386"/>
      <c r="BQ9" s="386"/>
      <c r="BR9" s="386"/>
      <c r="BS9" s="386"/>
      <c r="BT9" s="386"/>
      <c r="BU9" s="387"/>
      <c r="BV9" s="385">
        <v>36689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22.8</v>
      </c>
      <c r="CU9" s="383"/>
      <c r="CV9" s="383"/>
      <c r="CW9" s="383"/>
      <c r="CX9" s="383"/>
      <c r="CY9" s="383"/>
      <c r="CZ9" s="383"/>
      <c r="DA9" s="384"/>
      <c r="DB9" s="382">
        <v>22.2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14200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745</v>
      </c>
      <c r="BO10" s="386"/>
      <c r="BP10" s="386"/>
      <c r="BQ10" s="386"/>
      <c r="BR10" s="386"/>
      <c r="BS10" s="386"/>
      <c r="BT10" s="386"/>
      <c r="BU10" s="387"/>
      <c r="BV10" s="385">
        <v>105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600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13632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13566</v>
      </c>
      <c r="S13" s="467"/>
      <c r="T13" s="467"/>
      <c r="U13" s="467"/>
      <c r="V13" s="468"/>
      <c r="W13" s="401" t="s">
        <v>123</v>
      </c>
      <c r="X13" s="402"/>
      <c r="Y13" s="402"/>
      <c r="Z13" s="402"/>
      <c r="AA13" s="402"/>
      <c r="AB13" s="392"/>
      <c r="AC13" s="436">
        <v>2834</v>
      </c>
      <c r="AD13" s="437"/>
      <c r="AE13" s="437"/>
      <c r="AF13" s="437"/>
      <c r="AG13" s="476"/>
      <c r="AH13" s="436">
        <v>3101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-89209</v>
      </c>
      <c r="BO13" s="386"/>
      <c r="BP13" s="386"/>
      <c r="BQ13" s="386"/>
      <c r="BR13" s="386"/>
      <c r="BS13" s="386"/>
      <c r="BT13" s="386"/>
      <c r="BU13" s="387"/>
      <c r="BV13" s="385">
        <v>37394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13822</v>
      </c>
      <c r="S14" s="467"/>
      <c r="T14" s="467"/>
      <c r="U14" s="467"/>
      <c r="V14" s="468"/>
      <c r="W14" s="375"/>
      <c r="X14" s="376"/>
      <c r="Y14" s="376"/>
      <c r="Z14" s="376"/>
      <c r="AA14" s="376"/>
      <c r="AB14" s="365"/>
      <c r="AC14" s="469">
        <v>38.799999999999997</v>
      </c>
      <c r="AD14" s="470"/>
      <c r="AE14" s="470"/>
      <c r="AF14" s="470"/>
      <c r="AG14" s="471"/>
      <c r="AH14" s="469">
        <v>40.4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55.3</v>
      </c>
      <c r="CU14" s="481"/>
      <c r="CV14" s="481"/>
      <c r="CW14" s="481"/>
      <c r="CX14" s="481"/>
      <c r="CY14" s="481"/>
      <c r="CZ14" s="481"/>
      <c r="DA14" s="482"/>
      <c r="DB14" s="480">
        <v>71.400000000000006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13767</v>
      </c>
      <c r="S15" s="467"/>
      <c r="T15" s="467"/>
      <c r="U15" s="467"/>
      <c r="V15" s="468"/>
      <c r="W15" s="401" t="s">
        <v>129</v>
      </c>
      <c r="X15" s="402"/>
      <c r="Y15" s="402"/>
      <c r="Z15" s="402"/>
      <c r="AA15" s="402"/>
      <c r="AB15" s="392"/>
      <c r="AC15" s="436">
        <v>1508</v>
      </c>
      <c r="AD15" s="437"/>
      <c r="AE15" s="437"/>
      <c r="AF15" s="437"/>
      <c r="AG15" s="476"/>
      <c r="AH15" s="436">
        <v>1713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1388303</v>
      </c>
      <c r="BO15" s="349"/>
      <c r="BP15" s="349"/>
      <c r="BQ15" s="349"/>
      <c r="BR15" s="349"/>
      <c r="BS15" s="349"/>
      <c r="BT15" s="349"/>
      <c r="BU15" s="350"/>
      <c r="BV15" s="348">
        <v>1322774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20.7</v>
      </c>
      <c r="AD16" s="470"/>
      <c r="AE16" s="470"/>
      <c r="AF16" s="470"/>
      <c r="AG16" s="471"/>
      <c r="AH16" s="469">
        <v>22.3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4333096</v>
      </c>
      <c r="BO16" s="386"/>
      <c r="BP16" s="386"/>
      <c r="BQ16" s="386"/>
      <c r="BR16" s="386"/>
      <c r="BS16" s="386"/>
      <c r="BT16" s="386"/>
      <c r="BU16" s="387"/>
      <c r="BV16" s="385">
        <v>4324477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2956</v>
      </c>
      <c r="AD17" s="437"/>
      <c r="AE17" s="437"/>
      <c r="AF17" s="437"/>
      <c r="AG17" s="476"/>
      <c r="AH17" s="436">
        <v>2845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1813506</v>
      </c>
      <c r="BO17" s="386"/>
      <c r="BP17" s="386"/>
      <c r="BQ17" s="386"/>
      <c r="BR17" s="386"/>
      <c r="BS17" s="386"/>
      <c r="BT17" s="386"/>
      <c r="BU17" s="387"/>
      <c r="BV17" s="385">
        <v>1717453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120.28</v>
      </c>
      <c r="M18" s="498"/>
      <c r="N18" s="498"/>
      <c r="O18" s="498"/>
      <c r="P18" s="498"/>
      <c r="Q18" s="498"/>
      <c r="R18" s="499"/>
      <c r="S18" s="499"/>
      <c r="T18" s="499"/>
      <c r="U18" s="499"/>
      <c r="V18" s="500"/>
      <c r="W18" s="403"/>
      <c r="X18" s="404"/>
      <c r="Y18" s="404"/>
      <c r="Z18" s="404"/>
      <c r="AA18" s="404"/>
      <c r="AB18" s="395"/>
      <c r="AC18" s="501">
        <v>40.5</v>
      </c>
      <c r="AD18" s="502"/>
      <c r="AE18" s="502"/>
      <c r="AF18" s="502"/>
      <c r="AG18" s="503"/>
      <c r="AH18" s="501">
        <v>37.1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4798931</v>
      </c>
      <c r="BO18" s="386"/>
      <c r="BP18" s="386"/>
      <c r="BQ18" s="386"/>
      <c r="BR18" s="386"/>
      <c r="BS18" s="386"/>
      <c r="BT18" s="386"/>
      <c r="BU18" s="387"/>
      <c r="BV18" s="385">
        <v>4666517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6914211</v>
      </c>
      <c r="BO19" s="386"/>
      <c r="BP19" s="386"/>
      <c r="BQ19" s="386"/>
      <c r="BR19" s="386"/>
      <c r="BS19" s="386"/>
      <c r="BT19" s="386"/>
      <c r="BU19" s="387"/>
      <c r="BV19" s="385">
        <v>7364633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4395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11857547</v>
      </c>
      <c r="BO23" s="386"/>
      <c r="BP23" s="386"/>
      <c r="BQ23" s="386"/>
      <c r="BR23" s="386"/>
      <c r="BS23" s="386"/>
      <c r="BT23" s="386"/>
      <c r="BU23" s="387"/>
      <c r="BV23" s="385">
        <v>12536731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110</v>
      </c>
      <c r="AI24" s="437"/>
      <c r="AJ24" s="437"/>
      <c r="AK24" s="437"/>
      <c r="AL24" s="476"/>
      <c r="AM24" s="436">
        <v>330440</v>
      </c>
      <c r="AN24" s="437"/>
      <c r="AO24" s="437"/>
      <c r="AP24" s="437"/>
      <c r="AQ24" s="437"/>
      <c r="AR24" s="476"/>
      <c r="AS24" s="436">
        <v>3004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9669677</v>
      </c>
      <c r="BO24" s="386"/>
      <c r="BP24" s="386"/>
      <c r="BQ24" s="386"/>
      <c r="BR24" s="386"/>
      <c r="BS24" s="386"/>
      <c r="BT24" s="386"/>
      <c r="BU24" s="387"/>
      <c r="BV24" s="385">
        <v>10127519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5300</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9348</v>
      </c>
      <c r="AN26" s="437"/>
      <c r="AO26" s="437"/>
      <c r="AP26" s="437"/>
      <c r="AQ26" s="437"/>
      <c r="AR26" s="476"/>
      <c r="AS26" s="436">
        <v>2337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2800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12027</v>
      </c>
      <c r="AN27" s="437"/>
      <c r="AO27" s="437"/>
      <c r="AP27" s="437"/>
      <c r="AQ27" s="437"/>
      <c r="AR27" s="476"/>
      <c r="AS27" s="436">
        <v>3007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486722</v>
      </c>
      <c r="BO27" s="555"/>
      <c r="BP27" s="555"/>
      <c r="BQ27" s="555"/>
      <c r="BR27" s="555"/>
      <c r="BS27" s="555"/>
      <c r="BT27" s="555"/>
      <c r="BU27" s="556"/>
      <c r="BV27" s="554">
        <v>486722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1480499</v>
      </c>
      <c r="BO28" s="349"/>
      <c r="BP28" s="349"/>
      <c r="BQ28" s="349"/>
      <c r="BR28" s="349"/>
      <c r="BS28" s="349"/>
      <c r="BT28" s="349"/>
      <c r="BU28" s="350"/>
      <c r="BV28" s="348">
        <v>1479754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11</v>
      </c>
      <c r="M29" s="437"/>
      <c r="N29" s="437"/>
      <c r="O29" s="437"/>
      <c r="P29" s="476"/>
      <c r="Q29" s="436">
        <v>2000</v>
      </c>
      <c r="R29" s="437"/>
      <c r="S29" s="437"/>
      <c r="T29" s="437"/>
      <c r="U29" s="437"/>
      <c r="V29" s="476"/>
      <c r="W29" s="532"/>
      <c r="X29" s="533"/>
      <c r="Y29" s="534"/>
      <c r="Z29" s="435" t="s">
        <v>169</v>
      </c>
      <c r="AA29" s="415"/>
      <c r="AB29" s="415"/>
      <c r="AC29" s="415"/>
      <c r="AD29" s="415"/>
      <c r="AE29" s="415"/>
      <c r="AF29" s="415"/>
      <c r="AG29" s="416"/>
      <c r="AH29" s="436">
        <v>114</v>
      </c>
      <c r="AI29" s="437"/>
      <c r="AJ29" s="437"/>
      <c r="AK29" s="437"/>
      <c r="AL29" s="476"/>
      <c r="AM29" s="436">
        <v>342467</v>
      </c>
      <c r="AN29" s="437"/>
      <c r="AO29" s="437"/>
      <c r="AP29" s="437"/>
      <c r="AQ29" s="437"/>
      <c r="AR29" s="476"/>
      <c r="AS29" s="436">
        <v>3004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483215</v>
      </c>
      <c r="BO29" s="386"/>
      <c r="BP29" s="386"/>
      <c r="BQ29" s="386"/>
      <c r="BR29" s="386"/>
      <c r="BS29" s="386"/>
      <c r="BT29" s="386"/>
      <c r="BU29" s="387"/>
      <c r="BV29" s="385">
        <v>483118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91.4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2827905</v>
      </c>
      <c r="BO30" s="555"/>
      <c r="BP30" s="555"/>
      <c r="BQ30" s="555"/>
      <c r="BR30" s="555"/>
      <c r="BS30" s="555"/>
      <c r="BT30" s="555"/>
      <c r="BU30" s="556"/>
      <c r="BV30" s="554">
        <v>2095828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みなべ町開発公社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和歌山県地方税回収機構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簡易水道事業特別会計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田辺周辺広域市町村組合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御坊日高老人福祉施設事務組合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田辺市周辺衛生施設事務組合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和歌山県住宅新築資金等貸付金回収管理組合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日高広域消防事務組合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紀南環境広域施設組合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公立紀南病院組合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4" t="s">
        <v>24</v>
      </c>
      <c r="C41" s="1175"/>
      <c r="D41" s="81"/>
      <c r="E41" s="1180" t="s">
        <v>25</v>
      </c>
      <c r="F41" s="1180"/>
      <c r="G41" s="1180"/>
      <c r="H41" s="1181"/>
      <c r="I41" s="82">
        <v>14319</v>
      </c>
      <c r="J41" s="83">
        <v>13800</v>
      </c>
      <c r="K41" s="83">
        <v>13141</v>
      </c>
      <c r="L41" s="83">
        <v>12537</v>
      </c>
      <c r="M41" s="84">
        <v>11858</v>
      </c>
    </row>
    <row r="42" spans="2:13" ht="27.75" customHeight="1">
      <c r="B42" s="1176"/>
      <c r="C42" s="1177"/>
      <c r="D42" s="85"/>
      <c r="E42" s="1182" t="s">
        <v>26</v>
      </c>
      <c r="F42" s="1182"/>
      <c r="G42" s="1182"/>
      <c r="H42" s="1183"/>
      <c r="I42" s="86">
        <v>289</v>
      </c>
      <c r="J42" s="87">
        <v>175</v>
      </c>
      <c r="K42" s="87">
        <v>25</v>
      </c>
      <c r="L42" s="87">
        <v>24</v>
      </c>
      <c r="M42" s="88">
        <v>22</v>
      </c>
    </row>
    <row r="43" spans="2:13" ht="27.75" customHeight="1">
      <c r="B43" s="1176"/>
      <c r="C43" s="1177"/>
      <c r="D43" s="85"/>
      <c r="E43" s="1182" t="s">
        <v>27</v>
      </c>
      <c r="F43" s="1182"/>
      <c r="G43" s="1182"/>
      <c r="H43" s="1183"/>
      <c r="I43" s="86">
        <v>6171</v>
      </c>
      <c r="J43" s="87">
        <v>6112</v>
      </c>
      <c r="K43" s="87">
        <v>5966</v>
      </c>
      <c r="L43" s="87">
        <v>5885</v>
      </c>
      <c r="M43" s="88">
        <v>5786</v>
      </c>
    </row>
    <row r="44" spans="2:13" ht="27.75" customHeight="1">
      <c r="B44" s="1176"/>
      <c r="C44" s="1177"/>
      <c r="D44" s="85"/>
      <c r="E44" s="1182" t="s">
        <v>28</v>
      </c>
      <c r="F44" s="1182"/>
      <c r="G44" s="1182"/>
      <c r="H44" s="1183"/>
      <c r="I44" s="86">
        <v>779</v>
      </c>
      <c r="J44" s="87">
        <v>704</v>
      </c>
      <c r="K44" s="87">
        <v>640</v>
      </c>
      <c r="L44" s="87">
        <v>673</v>
      </c>
      <c r="M44" s="88">
        <v>724</v>
      </c>
    </row>
    <row r="45" spans="2:13" ht="27.75" customHeight="1">
      <c r="B45" s="1176"/>
      <c r="C45" s="1177"/>
      <c r="D45" s="85"/>
      <c r="E45" s="1182" t="s">
        <v>29</v>
      </c>
      <c r="F45" s="1182"/>
      <c r="G45" s="1182"/>
      <c r="H45" s="1183"/>
      <c r="I45" s="86">
        <v>1552</v>
      </c>
      <c r="J45" s="87">
        <v>1522</v>
      </c>
      <c r="K45" s="87">
        <v>1521</v>
      </c>
      <c r="L45" s="87">
        <v>1474</v>
      </c>
      <c r="M45" s="88">
        <v>1349</v>
      </c>
    </row>
    <row r="46" spans="2:13" ht="27.75" customHeight="1">
      <c r="B46" s="1176"/>
      <c r="C46" s="1177"/>
      <c r="D46" s="85"/>
      <c r="E46" s="1182" t="s">
        <v>30</v>
      </c>
      <c r="F46" s="1182"/>
      <c r="G46" s="1182"/>
      <c r="H46" s="1183"/>
      <c r="I46" s="86" t="s">
        <v>474</v>
      </c>
      <c r="J46" s="87" t="s">
        <v>474</v>
      </c>
      <c r="K46" s="87" t="s">
        <v>474</v>
      </c>
      <c r="L46" s="87" t="s">
        <v>474</v>
      </c>
      <c r="M46" s="88" t="s">
        <v>474</v>
      </c>
    </row>
    <row r="47" spans="2:13" ht="27.75" customHeight="1">
      <c r="B47" s="1176"/>
      <c r="C47" s="1177"/>
      <c r="D47" s="85"/>
      <c r="E47" s="1182" t="s">
        <v>31</v>
      </c>
      <c r="F47" s="1182"/>
      <c r="G47" s="1182"/>
      <c r="H47" s="1183"/>
      <c r="I47" s="86" t="s">
        <v>474</v>
      </c>
      <c r="J47" s="87" t="s">
        <v>474</v>
      </c>
      <c r="K47" s="87" t="s">
        <v>474</v>
      </c>
      <c r="L47" s="87" t="s">
        <v>474</v>
      </c>
      <c r="M47" s="88" t="s">
        <v>474</v>
      </c>
    </row>
    <row r="48" spans="2:13" ht="27.75" customHeight="1">
      <c r="B48" s="1178"/>
      <c r="C48" s="1179"/>
      <c r="D48" s="85"/>
      <c r="E48" s="1182" t="s">
        <v>32</v>
      </c>
      <c r="F48" s="1182"/>
      <c r="G48" s="1182"/>
      <c r="H48" s="1183"/>
      <c r="I48" s="86" t="s">
        <v>474</v>
      </c>
      <c r="J48" s="87" t="s">
        <v>474</v>
      </c>
      <c r="K48" s="87" t="s">
        <v>474</v>
      </c>
      <c r="L48" s="87" t="s">
        <v>474</v>
      </c>
      <c r="M48" s="88" t="s">
        <v>474</v>
      </c>
    </row>
    <row r="49" spans="2:13" ht="27.75" customHeight="1">
      <c r="B49" s="1184" t="s">
        <v>33</v>
      </c>
      <c r="C49" s="1185"/>
      <c r="D49" s="89"/>
      <c r="E49" s="1182" t="s">
        <v>34</v>
      </c>
      <c r="F49" s="1182"/>
      <c r="G49" s="1182"/>
      <c r="H49" s="1183"/>
      <c r="I49" s="86">
        <v>2945</v>
      </c>
      <c r="J49" s="87">
        <v>3348</v>
      </c>
      <c r="K49" s="87">
        <v>3687</v>
      </c>
      <c r="L49" s="87">
        <v>4217</v>
      </c>
      <c r="M49" s="88">
        <v>4710</v>
      </c>
    </row>
    <row r="50" spans="2:13" ht="27.75" customHeight="1">
      <c r="B50" s="1176"/>
      <c r="C50" s="1177"/>
      <c r="D50" s="85"/>
      <c r="E50" s="1182" t="s">
        <v>35</v>
      </c>
      <c r="F50" s="1182"/>
      <c r="G50" s="1182"/>
      <c r="H50" s="1183"/>
      <c r="I50" s="86">
        <v>400</v>
      </c>
      <c r="J50" s="87">
        <v>294</v>
      </c>
      <c r="K50" s="87">
        <v>212</v>
      </c>
      <c r="L50" s="87">
        <v>144</v>
      </c>
      <c r="M50" s="88">
        <v>110</v>
      </c>
    </row>
    <row r="51" spans="2:13" ht="27.75" customHeight="1">
      <c r="B51" s="1178"/>
      <c r="C51" s="1179"/>
      <c r="D51" s="85"/>
      <c r="E51" s="1182" t="s">
        <v>36</v>
      </c>
      <c r="F51" s="1182"/>
      <c r="G51" s="1182"/>
      <c r="H51" s="1183"/>
      <c r="I51" s="86">
        <v>14131</v>
      </c>
      <c r="J51" s="87">
        <v>13719</v>
      </c>
      <c r="K51" s="87">
        <v>13581</v>
      </c>
      <c r="L51" s="87">
        <v>13209</v>
      </c>
      <c r="M51" s="88">
        <v>12620</v>
      </c>
    </row>
    <row r="52" spans="2:13" ht="27.75" customHeight="1" thickBot="1">
      <c r="B52" s="1186" t="s">
        <v>37</v>
      </c>
      <c r="C52" s="1187"/>
      <c r="D52" s="90"/>
      <c r="E52" s="1188" t="s">
        <v>38</v>
      </c>
      <c r="F52" s="1188"/>
      <c r="G52" s="1188"/>
      <c r="H52" s="1189"/>
      <c r="I52" s="91">
        <v>5634</v>
      </c>
      <c r="J52" s="92">
        <v>4951</v>
      </c>
      <c r="K52" s="92">
        <v>3814</v>
      </c>
      <c r="L52" s="92">
        <v>3022</v>
      </c>
      <c r="M52" s="93">
        <v>2298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187600</v>
      </c>
      <c r="E3" s="116"/>
      <c r="F3" s="117">
        <v>147869</v>
      </c>
      <c r="G3" s="118"/>
      <c r="H3" s="119"/>
    </row>
    <row r="4" spans="1:8">
      <c r="A4" s="120"/>
      <c r="B4" s="121"/>
      <c r="C4" s="122"/>
      <c r="D4" s="123">
        <v>67023</v>
      </c>
      <c r="E4" s="124"/>
      <c r="F4" s="125">
        <v>63271</v>
      </c>
      <c r="G4" s="126"/>
      <c r="H4" s="127"/>
    </row>
    <row r="5" spans="1:8">
      <c r="A5" s="108" t="s">
        <v>507</v>
      </c>
      <c r="B5" s="113"/>
      <c r="C5" s="114"/>
      <c r="D5" s="115">
        <v>115419</v>
      </c>
      <c r="E5" s="116"/>
      <c r="F5" s="117">
        <v>117242</v>
      </c>
      <c r="G5" s="118"/>
      <c r="H5" s="119"/>
    </row>
    <row r="6" spans="1:8">
      <c r="A6" s="120"/>
      <c r="B6" s="121"/>
      <c r="C6" s="122"/>
      <c r="D6" s="123">
        <v>48201</v>
      </c>
      <c r="E6" s="124"/>
      <c r="F6" s="125">
        <v>59388</v>
      </c>
      <c r="G6" s="126"/>
      <c r="H6" s="127"/>
    </row>
    <row r="7" spans="1:8">
      <c r="A7" s="108" t="s">
        <v>508</v>
      </c>
      <c r="B7" s="113"/>
      <c r="C7" s="114"/>
      <c r="D7" s="115">
        <v>121413</v>
      </c>
      <c r="E7" s="116"/>
      <c r="F7" s="117">
        <v>114097</v>
      </c>
      <c r="G7" s="118"/>
      <c r="H7" s="119"/>
    </row>
    <row r="8" spans="1:8">
      <c r="A8" s="120"/>
      <c r="B8" s="121"/>
      <c r="C8" s="122"/>
      <c r="D8" s="123">
        <v>45108</v>
      </c>
      <c r="E8" s="124"/>
      <c r="F8" s="125">
        <v>61630</v>
      </c>
      <c r="G8" s="126"/>
      <c r="H8" s="127"/>
    </row>
    <row r="9" spans="1:8">
      <c r="A9" s="108" t="s">
        <v>509</v>
      </c>
      <c r="B9" s="113"/>
      <c r="C9" s="114"/>
      <c r="D9" s="115">
        <v>117808</v>
      </c>
      <c r="E9" s="116"/>
      <c r="F9" s="117">
        <v>136577</v>
      </c>
      <c r="G9" s="118"/>
      <c r="H9" s="119"/>
    </row>
    <row r="10" spans="1:8">
      <c r="A10" s="120"/>
      <c r="B10" s="121"/>
      <c r="C10" s="122"/>
      <c r="D10" s="123">
        <v>84189</v>
      </c>
      <c r="E10" s="124"/>
      <c r="F10" s="125">
        <v>59645</v>
      </c>
      <c r="G10" s="126"/>
      <c r="H10" s="127"/>
    </row>
    <row r="11" spans="1:8">
      <c r="A11" s="108" t="s">
        <v>510</v>
      </c>
      <c r="B11" s="113"/>
      <c r="C11" s="114"/>
      <c r="D11" s="115">
        <v>86784</v>
      </c>
      <c r="E11" s="116"/>
      <c r="F11" s="117">
        <v>132212</v>
      </c>
      <c r="G11" s="118"/>
      <c r="H11" s="119"/>
    </row>
    <row r="12" spans="1:8">
      <c r="A12" s="120"/>
      <c r="B12" s="121"/>
      <c r="C12" s="128"/>
      <c r="D12" s="123">
        <v>35542</v>
      </c>
      <c r="E12" s="124"/>
      <c r="F12" s="125">
        <v>67114</v>
      </c>
      <c r="G12" s="126"/>
      <c r="H12" s="127"/>
    </row>
    <row r="13" spans="1:8">
      <c r="A13" s="108"/>
      <c r="B13" s="113"/>
      <c r="C13" s="129"/>
      <c r="D13" s="130">
        <v>125805</v>
      </c>
      <c r="E13" s="131"/>
      <c r="F13" s="132">
        <v>129599</v>
      </c>
      <c r="G13" s="133"/>
      <c r="H13" s="119"/>
    </row>
    <row r="14" spans="1:8">
      <c r="A14" s="120"/>
      <c r="B14" s="121"/>
      <c r="C14" s="122"/>
      <c r="D14" s="123">
        <v>56013</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11.87</v>
      </c>
      <c r="C19" s="134">
        <f>ROUND(VALUE(SUBSTITUTE(実質収支比率等に係る経年分析!G$48,"▲","-")),2)</f>
        <v>13.98</v>
      </c>
      <c r="D19" s="134">
        <f>ROUND(VALUE(SUBSTITUTE(実質収支比率等に係る経年分析!H$48,"▲","-")),2)</f>
        <v>11.08</v>
      </c>
      <c r="E19" s="134">
        <f>ROUND(VALUE(SUBSTITUTE(実質収支比率等に係る経年分析!I$48,"▲","-")),2)</f>
        <v>11.59</v>
      </c>
      <c r="F19" s="134">
        <f>ROUND(VALUE(SUBSTITUTE(実質収支比率等に係る経年分析!J$48,"▲","-")),2)</f>
        <v>10.1</v>
      </c>
    </row>
    <row r="20" spans="1:11">
      <c r="A20" s="134" t="s">
        <v>43</v>
      </c>
      <c r="B20" s="134">
        <f>ROUND(VALUE(SUBSTITUTE(実質収支比率等に係る経年分析!F$47,"▲","-")),2)</f>
        <v>20.38</v>
      </c>
      <c r="C20" s="134">
        <f>ROUND(VALUE(SUBSTITUTE(実質収支比率等に係る経年分析!G$47,"▲","-")),2)</f>
        <v>20.67</v>
      </c>
      <c r="D20" s="134">
        <f>ROUND(VALUE(SUBSTITUTE(実質収支比率等に係る経年分析!H$47,"▲","-")),2)</f>
        <v>26.61</v>
      </c>
      <c r="E20" s="134">
        <f>ROUND(VALUE(SUBSTITUTE(実質収支比率等に係る経年分析!I$47,"▲","-")),2)</f>
        <v>26.28</v>
      </c>
      <c r="F20" s="134">
        <f>ROUND(VALUE(SUBSTITUTE(実質収支比率等に係る経年分析!J$47,"▲","-")),2)</f>
        <v>26.57</v>
      </c>
    </row>
    <row r="21" spans="1:11">
      <c r="A21" s="134" t="s">
        <v>44</v>
      </c>
      <c r="B21" s="134">
        <f>IF(ISNUMBER(VALUE(SUBSTITUTE(実質収支比率等に係る経年分析!F$49,"▲","-"))),ROUND(VALUE(SUBSTITUTE(実質収支比率等に係る経年分析!F$49,"▲","-")),2),NA())</f>
        <v>6.06</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7.8</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1419</v>
      </c>
      <c r="E42" s="136"/>
      <c r="F42" s="136"/>
      <c r="G42" s="136">
        <f>'実質公債費比率（分子）の構造'!L$52</f>
        <v>1445</v>
      </c>
      <c r="H42" s="136"/>
      <c r="I42" s="136"/>
      <c r="J42" s="136">
        <f>'実質公債費比率（分子）の構造'!M$52</f>
        <v>1442</v>
      </c>
      <c r="K42" s="136"/>
      <c r="L42" s="136"/>
      <c r="M42" s="136">
        <f>'実質公債費比率（分子）の構造'!N$52</f>
        <v>1441</v>
      </c>
      <c r="N42" s="136"/>
      <c r="O42" s="136"/>
      <c r="P42" s="136">
        <f>'実質公債費比率（分子）の構造'!O$52</f>
        <v>1458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88</v>
      </c>
      <c r="C45" s="136"/>
      <c r="D45" s="136"/>
      <c r="E45" s="136">
        <f>'実質公債費比率（分子）の構造'!L$49</f>
        <v>51</v>
      </c>
      <c r="F45" s="136"/>
      <c r="G45" s="136"/>
      <c r="H45" s="136">
        <f>'実質公債費比率（分子）の構造'!M$49</f>
        <v>48</v>
      </c>
      <c r="I45" s="136"/>
      <c r="J45" s="136"/>
      <c r="K45" s="136">
        <f>'実質公債費比率（分子）の構造'!N$49</f>
        <v>47</v>
      </c>
      <c r="L45" s="136"/>
      <c r="M45" s="136"/>
      <c r="N45" s="136">
        <f>'実質公債費比率（分子）の構造'!O$49</f>
        <v>26</v>
      </c>
      <c r="O45" s="136"/>
      <c r="P45" s="136"/>
    </row>
    <row r="46" spans="1:16">
      <c r="A46" s="136" t="s">
        <v>55</v>
      </c>
      <c r="B46" s="136">
        <f>'実質公債費比率（分子）の構造'!K$48</f>
        <v>334</v>
      </c>
      <c r="C46" s="136"/>
      <c r="D46" s="136"/>
      <c r="E46" s="136">
        <f>'実質公債費比率（分子）の構造'!L$48</f>
        <v>328</v>
      </c>
      <c r="F46" s="136"/>
      <c r="G46" s="136"/>
      <c r="H46" s="136">
        <f>'実質公債費比率（分子）の構造'!M$48</f>
        <v>330</v>
      </c>
      <c r="I46" s="136"/>
      <c r="J46" s="136"/>
      <c r="K46" s="136">
        <f>'実質公債費比率（分子）の構造'!N$48</f>
        <v>341</v>
      </c>
      <c r="L46" s="136"/>
      <c r="M46" s="136"/>
      <c r="N46" s="136">
        <f>'実質公債費比率（分子）の構造'!O$48</f>
        <v>346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1762</v>
      </c>
      <c r="C49" s="136"/>
      <c r="D49" s="136"/>
      <c r="E49" s="136">
        <f>'実質公債費比率（分子）の構造'!L$45</f>
        <v>1738</v>
      </c>
      <c r="F49" s="136"/>
      <c r="G49" s="136"/>
      <c r="H49" s="136">
        <f>'実質公債費比率（分子）の構造'!M$45</f>
        <v>1731</v>
      </c>
      <c r="I49" s="136"/>
      <c r="J49" s="136"/>
      <c r="K49" s="136">
        <f>'実質公債費比率（分子）の構造'!N$45</f>
        <v>1678</v>
      </c>
      <c r="L49" s="136"/>
      <c r="M49" s="136"/>
      <c r="N49" s="136">
        <f>'実質公債費比率（分子）の構造'!O$45</f>
        <v>1620</v>
      </c>
      <c r="O49" s="136"/>
      <c r="P49" s="136"/>
    </row>
    <row r="50" spans="1:16">
      <c r="A50" s="136" t="s">
        <v>58</v>
      </c>
      <c r="B50" s="136" t="e">
        <f>NA()</f>
        <v>#N/A</v>
      </c>
      <c r="C50" s="136">
        <f>IF(ISNUMBER('実質公債費比率（分子）の構造'!K$53),'実質公債費比率（分子）の構造'!K$53,NA())</f>
        <v>765</v>
      </c>
      <c r="D50" s="136" t="e">
        <f>NA()</f>
        <v>#N/A</v>
      </c>
      <c r="E50" s="136" t="e">
        <f>NA()</f>
        <v>#N/A</v>
      </c>
      <c r="F50" s="136">
        <f>IF(ISNUMBER('実質公債費比率（分子）の構造'!L$53),'実質公債費比率（分子）の構造'!L$53,NA())</f>
        <v>674</v>
      </c>
      <c r="G50" s="136" t="e">
        <f>NA()</f>
        <v>#N/A</v>
      </c>
      <c r="H50" s="136" t="e">
        <f>NA()</f>
        <v>#N/A</v>
      </c>
      <c r="I50" s="136">
        <f>IF(ISNUMBER('実質公債費比率（分子）の構造'!M$53),'実質公債費比率（分子）の構造'!M$53,NA())</f>
        <v>669</v>
      </c>
      <c r="J50" s="136" t="e">
        <f>NA()</f>
        <v>#N/A</v>
      </c>
      <c r="K50" s="136" t="e">
        <f>NA()</f>
        <v>#N/A</v>
      </c>
      <c r="L50" s="136">
        <f>IF(ISNUMBER('実質公債費比率（分子）の構造'!N$53),'実質公債費比率（分子）の構造'!N$53,NA())</f>
        <v>627</v>
      </c>
      <c r="M50" s="136" t="e">
        <f>NA()</f>
        <v>#N/A</v>
      </c>
      <c r="N50" s="136" t="e">
        <f>NA()</f>
        <v>#N/A</v>
      </c>
      <c r="O50" s="136">
        <f>IF(ISNUMBER('実質公債費比率（分子）の構造'!O$53),'実質公債費比率（分子）の構造'!O$53,NA())</f>
        <v>536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14131</v>
      </c>
      <c r="E56" s="135"/>
      <c r="F56" s="135"/>
      <c r="G56" s="135">
        <f>'将来負担比率（分子）の構造'!J$51</f>
        <v>13719</v>
      </c>
      <c r="H56" s="135"/>
      <c r="I56" s="135"/>
      <c r="J56" s="135">
        <f>'将来負担比率（分子）の構造'!K$51</f>
        <v>13581</v>
      </c>
      <c r="K56" s="135"/>
      <c r="L56" s="135"/>
      <c r="M56" s="135">
        <f>'将来負担比率（分子）の構造'!L$51</f>
        <v>13209</v>
      </c>
      <c r="N56" s="135"/>
      <c r="O56" s="135"/>
      <c r="P56" s="135">
        <f>'将来負担比率（分子）の構造'!M$51</f>
        <v>12620</v>
      </c>
    </row>
    <row r="57" spans="1:16">
      <c r="A57" s="135" t="s">
        <v>35</v>
      </c>
      <c r="B57" s="135"/>
      <c r="C57" s="135"/>
      <c r="D57" s="135">
        <f>'将来負担比率（分子）の構造'!I$50</f>
        <v>400</v>
      </c>
      <c r="E57" s="135"/>
      <c r="F57" s="135"/>
      <c r="G57" s="135">
        <f>'将来負担比率（分子）の構造'!J$50</f>
        <v>294</v>
      </c>
      <c r="H57" s="135"/>
      <c r="I57" s="135"/>
      <c r="J57" s="135">
        <f>'将来負担比率（分子）の構造'!K$50</f>
        <v>212</v>
      </c>
      <c r="K57" s="135"/>
      <c r="L57" s="135"/>
      <c r="M57" s="135">
        <f>'将来負担比率（分子）の構造'!L$50</f>
        <v>144</v>
      </c>
      <c r="N57" s="135"/>
      <c r="O57" s="135"/>
      <c r="P57" s="135">
        <f>'将来負担比率（分子）の構造'!M$50</f>
        <v>110</v>
      </c>
    </row>
    <row r="58" spans="1:16">
      <c r="A58" s="135" t="s">
        <v>34</v>
      </c>
      <c r="B58" s="135"/>
      <c r="C58" s="135"/>
      <c r="D58" s="135">
        <f>'将来負担比率（分子）の構造'!I$49</f>
        <v>2945</v>
      </c>
      <c r="E58" s="135"/>
      <c r="F58" s="135"/>
      <c r="G58" s="135">
        <f>'将来負担比率（分子）の構造'!J$49</f>
        <v>3348</v>
      </c>
      <c r="H58" s="135"/>
      <c r="I58" s="135"/>
      <c r="J58" s="135">
        <f>'将来負担比率（分子）の構造'!K$49</f>
        <v>3687</v>
      </c>
      <c r="K58" s="135"/>
      <c r="L58" s="135"/>
      <c r="M58" s="135">
        <f>'将来負担比率（分子）の構造'!L$49</f>
        <v>4217</v>
      </c>
      <c r="N58" s="135"/>
      <c r="O58" s="135"/>
      <c r="P58" s="135">
        <f>'将来負担比率（分子）の構造'!M$49</f>
        <v>4710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1552</v>
      </c>
      <c r="C62" s="135"/>
      <c r="D62" s="135"/>
      <c r="E62" s="135">
        <f>'将来負担比率（分子）の構造'!J$45</f>
        <v>1522</v>
      </c>
      <c r="F62" s="135"/>
      <c r="G62" s="135"/>
      <c r="H62" s="135">
        <f>'将来負担比率（分子）の構造'!K$45</f>
        <v>1521</v>
      </c>
      <c r="I62" s="135"/>
      <c r="J62" s="135"/>
      <c r="K62" s="135">
        <f>'将来負担比率（分子）の構造'!L$45</f>
        <v>1474</v>
      </c>
      <c r="L62" s="135"/>
      <c r="M62" s="135"/>
      <c r="N62" s="135">
        <f>'将来負担比率（分子）の構造'!M$45</f>
        <v>1349</v>
      </c>
      <c r="O62" s="135"/>
      <c r="P62" s="135"/>
    </row>
    <row r="63" spans="1:16">
      <c r="A63" s="135" t="s">
        <v>28</v>
      </c>
      <c r="B63" s="135">
        <f>'将来負担比率（分子）の構造'!I$44</f>
        <v>779</v>
      </c>
      <c r="C63" s="135"/>
      <c r="D63" s="135"/>
      <c r="E63" s="135">
        <f>'将来負担比率（分子）の構造'!J$44</f>
        <v>704</v>
      </c>
      <c r="F63" s="135"/>
      <c r="G63" s="135"/>
      <c r="H63" s="135">
        <f>'将来負担比率（分子）の構造'!K$44</f>
        <v>640</v>
      </c>
      <c r="I63" s="135"/>
      <c r="J63" s="135"/>
      <c r="K63" s="135">
        <f>'将来負担比率（分子）の構造'!L$44</f>
        <v>673</v>
      </c>
      <c r="L63" s="135"/>
      <c r="M63" s="135"/>
      <c r="N63" s="135">
        <f>'将来負担比率（分子）の構造'!M$44</f>
        <v>724</v>
      </c>
      <c r="O63" s="135"/>
      <c r="P63" s="135"/>
    </row>
    <row r="64" spans="1:16">
      <c r="A64" s="135" t="s">
        <v>27</v>
      </c>
      <c r="B64" s="135">
        <f>'将来負担比率（分子）の構造'!I$43</f>
        <v>6171</v>
      </c>
      <c r="C64" s="135"/>
      <c r="D64" s="135"/>
      <c r="E64" s="135">
        <f>'将来負担比率（分子）の構造'!J$43</f>
        <v>6112</v>
      </c>
      <c r="F64" s="135"/>
      <c r="G64" s="135"/>
      <c r="H64" s="135">
        <f>'将来負担比率（分子）の構造'!K$43</f>
        <v>5966</v>
      </c>
      <c r="I64" s="135"/>
      <c r="J64" s="135"/>
      <c r="K64" s="135">
        <f>'将来負担比率（分子）の構造'!L$43</f>
        <v>5885</v>
      </c>
      <c r="L64" s="135"/>
      <c r="M64" s="135"/>
      <c r="N64" s="135">
        <f>'将来負担比率（分子）の構造'!M$43</f>
        <v>5786</v>
      </c>
      <c r="O64" s="135"/>
      <c r="P64" s="135"/>
    </row>
    <row r="65" spans="1:16">
      <c r="A65" s="135" t="s">
        <v>26</v>
      </c>
      <c r="B65" s="135">
        <f>'将来負担比率（分子）の構造'!I$42</f>
        <v>289</v>
      </c>
      <c r="C65" s="135"/>
      <c r="D65" s="135"/>
      <c r="E65" s="135">
        <f>'将来負担比率（分子）の構造'!J$42</f>
        <v>175</v>
      </c>
      <c r="F65" s="135"/>
      <c r="G65" s="135"/>
      <c r="H65" s="135">
        <f>'将来負担比率（分子）の構造'!K$42</f>
        <v>25</v>
      </c>
      <c r="I65" s="135"/>
      <c r="J65" s="135"/>
      <c r="K65" s="135">
        <f>'将来負担比率（分子）の構造'!L$42</f>
        <v>24</v>
      </c>
      <c r="L65" s="135"/>
      <c r="M65" s="135"/>
      <c r="N65" s="135">
        <f>'将来負担比率（分子）の構造'!M$42</f>
        <v>22</v>
      </c>
      <c r="O65" s="135"/>
      <c r="P65" s="135"/>
    </row>
    <row r="66" spans="1:16">
      <c r="A66" s="135" t="s">
        <v>25</v>
      </c>
      <c r="B66" s="135">
        <f>'将来負担比率（分子）の構造'!I$41</f>
        <v>14319</v>
      </c>
      <c r="C66" s="135"/>
      <c r="D66" s="135"/>
      <c r="E66" s="135">
        <f>'将来負担比率（分子）の構造'!J$41</f>
        <v>13800</v>
      </c>
      <c r="F66" s="135"/>
      <c r="G66" s="135"/>
      <c r="H66" s="135">
        <f>'将来負担比率（分子）の構造'!K$41</f>
        <v>13141</v>
      </c>
      <c r="I66" s="135"/>
      <c r="J66" s="135"/>
      <c r="K66" s="135">
        <f>'将来負担比率（分子）の構造'!L$41</f>
        <v>12537</v>
      </c>
      <c r="L66" s="135"/>
      <c r="M66" s="135"/>
      <c r="N66" s="135">
        <f>'将来負担比率（分子）の構造'!M$41</f>
        <v>11858</v>
      </c>
      <c r="O66" s="135"/>
      <c r="P66" s="135"/>
    </row>
    <row r="67" spans="1:16">
      <c r="A67" s="135" t="s">
        <v>62</v>
      </c>
      <c r="B67" s="135" t="e">
        <f>NA()</f>
        <v>#N/A</v>
      </c>
      <c r="C67" s="135">
        <f>IF(ISNUMBER('将来負担比率（分子）の構造'!I$52), IF('将来負担比率（分子）の構造'!I$52 &lt; 0, 0, '将来負担比率（分子）の構造'!I$52), NA())</f>
        <v>5634</v>
      </c>
      <c r="D67" s="135" t="e">
        <f>NA()</f>
        <v>#N/A</v>
      </c>
      <c r="E67" s="135" t="e">
        <f>NA()</f>
        <v>#N/A</v>
      </c>
      <c r="F67" s="135">
        <f>IF(ISNUMBER('将来負担比率（分子）の構造'!J$52), IF('将来負担比率（分子）の構造'!J$52 &lt; 0, 0, '将来負担比率（分子）の構造'!J$52), NA())</f>
        <v>4951</v>
      </c>
      <c r="G67" s="135" t="e">
        <f>NA()</f>
        <v>#N/A</v>
      </c>
      <c r="H67" s="135" t="e">
        <f>NA()</f>
        <v>#N/A</v>
      </c>
      <c r="I67" s="135">
        <f>IF(ISNUMBER('将来負担比率（分子）の構造'!K$52), IF('将来負担比率（分子）の構造'!K$52 &lt; 0, 0, '将来負担比率（分子）の構造'!K$52), NA())</f>
        <v>3814</v>
      </c>
      <c r="J67" s="135" t="e">
        <f>NA()</f>
        <v>#N/A</v>
      </c>
      <c r="K67" s="135" t="e">
        <f>NA()</f>
        <v>#N/A</v>
      </c>
      <c r="L67" s="135">
        <f>IF(ISNUMBER('将来負担比率（分子）の構造'!L$52), IF('将来負担比率（分子）の構造'!L$52 &lt; 0, 0, '将来負担比率（分子）の構造'!L$52), NA())</f>
        <v>3022</v>
      </c>
      <c r="M67" s="135" t="e">
        <f>NA()</f>
        <v>#N/A</v>
      </c>
      <c r="N67" s="135" t="e">
        <f>NA()</f>
        <v>#N/A</v>
      </c>
      <c r="O67" s="135">
        <f>IF(ISNUMBER('将来負担比率（分子）の構造'!M$52), IF('将来負担比率（分子）の構造'!M$52 &lt; 0, 0, '将来負担比率（分子）の構造'!M$52), NA())</f>
        <v>2298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1" sqref="R31:Y3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1496649</v>
      </c>
      <c r="S5" s="583"/>
      <c r="T5" s="583"/>
      <c r="U5" s="583"/>
      <c r="V5" s="583"/>
      <c r="W5" s="583"/>
      <c r="X5" s="583"/>
      <c r="Y5" s="584"/>
      <c r="Z5" s="585">
        <v>15.9</v>
      </c>
      <c r="AA5" s="585"/>
      <c r="AB5" s="585"/>
      <c r="AC5" s="585"/>
      <c r="AD5" s="586">
        <v>1496649</v>
      </c>
      <c r="AE5" s="586"/>
      <c r="AF5" s="586"/>
      <c r="AG5" s="586"/>
      <c r="AH5" s="586"/>
      <c r="AI5" s="586"/>
      <c r="AJ5" s="586"/>
      <c r="AK5" s="586"/>
      <c r="AL5" s="587">
        <v>28.7</v>
      </c>
      <c r="AM5" s="588"/>
      <c r="AN5" s="588"/>
      <c r="AO5" s="589"/>
      <c r="AP5" s="579" t="s">
        <v>207</v>
      </c>
      <c r="AQ5" s="580"/>
      <c r="AR5" s="580"/>
      <c r="AS5" s="580"/>
      <c r="AT5" s="580"/>
      <c r="AU5" s="580"/>
      <c r="AV5" s="580"/>
      <c r="AW5" s="580"/>
      <c r="AX5" s="580"/>
      <c r="AY5" s="580"/>
      <c r="AZ5" s="580"/>
      <c r="BA5" s="580"/>
      <c r="BB5" s="580"/>
      <c r="BC5" s="580"/>
      <c r="BD5" s="580"/>
      <c r="BE5" s="580"/>
      <c r="BF5" s="581"/>
      <c r="BG5" s="593">
        <v>1468627</v>
      </c>
      <c r="BH5" s="594"/>
      <c r="BI5" s="594"/>
      <c r="BJ5" s="594"/>
      <c r="BK5" s="594"/>
      <c r="BL5" s="594"/>
      <c r="BM5" s="594"/>
      <c r="BN5" s="595"/>
      <c r="BO5" s="596">
        <v>98.1</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80114</v>
      </c>
      <c r="S6" s="594"/>
      <c r="T6" s="594"/>
      <c r="U6" s="594"/>
      <c r="V6" s="594"/>
      <c r="W6" s="594"/>
      <c r="X6" s="594"/>
      <c r="Y6" s="595"/>
      <c r="Z6" s="596">
        <v>0.9</v>
      </c>
      <c r="AA6" s="596"/>
      <c r="AB6" s="596"/>
      <c r="AC6" s="596"/>
      <c r="AD6" s="597">
        <v>80114</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1468627</v>
      </c>
      <c r="BH6" s="594"/>
      <c r="BI6" s="594"/>
      <c r="BJ6" s="594"/>
      <c r="BK6" s="594"/>
      <c r="BL6" s="594"/>
      <c r="BM6" s="594"/>
      <c r="BN6" s="595"/>
      <c r="BO6" s="596">
        <v>98.1</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82209</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82209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4861</v>
      </c>
      <c r="S7" s="594"/>
      <c r="T7" s="594"/>
      <c r="U7" s="594"/>
      <c r="V7" s="594"/>
      <c r="W7" s="594"/>
      <c r="X7" s="594"/>
      <c r="Y7" s="595"/>
      <c r="Z7" s="596">
        <v>0.1</v>
      </c>
      <c r="AA7" s="596"/>
      <c r="AB7" s="596"/>
      <c r="AC7" s="596"/>
      <c r="AD7" s="597">
        <v>4861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555874</v>
      </c>
      <c r="BH7" s="594"/>
      <c r="BI7" s="594"/>
      <c r="BJ7" s="594"/>
      <c r="BK7" s="594"/>
      <c r="BL7" s="594"/>
      <c r="BM7" s="594"/>
      <c r="BN7" s="595"/>
      <c r="BO7" s="596">
        <v>37.1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1421951</v>
      </c>
      <c r="CS7" s="594"/>
      <c r="CT7" s="594"/>
      <c r="CU7" s="594"/>
      <c r="CV7" s="594"/>
      <c r="CW7" s="594"/>
      <c r="CX7" s="594"/>
      <c r="CY7" s="595"/>
      <c r="CZ7" s="596">
        <v>16.2</v>
      </c>
      <c r="DA7" s="596"/>
      <c r="DB7" s="596"/>
      <c r="DC7" s="596"/>
      <c r="DD7" s="602">
        <v>38548</v>
      </c>
      <c r="DE7" s="594"/>
      <c r="DF7" s="594"/>
      <c r="DG7" s="594"/>
      <c r="DH7" s="594"/>
      <c r="DI7" s="594"/>
      <c r="DJ7" s="594"/>
      <c r="DK7" s="594"/>
      <c r="DL7" s="594"/>
      <c r="DM7" s="594"/>
      <c r="DN7" s="594"/>
      <c r="DO7" s="594"/>
      <c r="DP7" s="595"/>
      <c r="DQ7" s="602">
        <v>1096456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16676</v>
      </c>
      <c r="S8" s="594"/>
      <c r="T8" s="594"/>
      <c r="U8" s="594"/>
      <c r="V8" s="594"/>
      <c r="W8" s="594"/>
      <c r="X8" s="594"/>
      <c r="Y8" s="595"/>
      <c r="Z8" s="596">
        <v>0.2</v>
      </c>
      <c r="AA8" s="596"/>
      <c r="AB8" s="596"/>
      <c r="AC8" s="596"/>
      <c r="AD8" s="597">
        <v>16676</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20932</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1913165</v>
      </c>
      <c r="CS8" s="594"/>
      <c r="CT8" s="594"/>
      <c r="CU8" s="594"/>
      <c r="CV8" s="594"/>
      <c r="CW8" s="594"/>
      <c r="CX8" s="594"/>
      <c r="CY8" s="595"/>
      <c r="CZ8" s="596">
        <v>21.8</v>
      </c>
      <c r="DA8" s="596"/>
      <c r="DB8" s="596"/>
      <c r="DC8" s="596"/>
      <c r="DD8" s="602">
        <v>9483</v>
      </c>
      <c r="DE8" s="594"/>
      <c r="DF8" s="594"/>
      <c r="DG8" s="594"/>
      <c r="DH8" s="594"/>
      <c r="DI8" s="594"/>
      <c r="DJ8" s="594"/>
      <c r="DK8" s="594"/>
      <c r="DL8" s="594"/>
      <c r="DM8" s="594"/>
      <c r="DN8" s="594"/>
      <c r="DO8" s="594"/>
      <c r="DP8" s="595"/>
      <c r="DQ8" s="602">
        <v>1057399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8069</v>
      </c>
      <c r="S9" s="594"/>
      <c r="T9" s="594"/>
      <c r="U9" s="594"/>
      <c r="V9" s="594"/>
      <c r="W9" s="594"/>
      <c r="X9" s="594"/>
      <c r="Y9" s="595"/>
      <c r="Z9" s="596">
        <v>0.1</v>
      </c>
      <c r="AA9" s="596"/>
      <c r="AB9" s="596"/>
      <c r="AC9" s="596"/>
      <c r="AD9" s="597">
        <v>8069</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464669</v>
      </c>
      <c r="BH9" s="594"/>
      <c r="BI9" s="594"/>
      <c r="BJ9" s="594"/>
      <c r="BK9" s="594"/>
      <c r="BL9" s="594"/>
      <c r="BM9" s="594"/>
      <c r="BN9" s="595"/>
      <c r="BO9" s="596">
        <v>31</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517465</v>
      </c>
      <c r="CS9" s="594"/>
      <c r="CT9" s="594"/>
      <c r="CU9" s="594"/>
      <c r="CV9" s="594"/>
      <c r="CW9" s="594"/>
      <c r="CX9" s="594"/>
      <c r="CY9" s="595"/>
      <c r="CZ9" s="596">
        <v>5.9</v>
      </c>
      <c r="DA9" s="596"/>
      <c r="DB9" s="596"/>
      <c r="DC9" s="596"/>
      <c r="DD9" s="602">
        <v>16548</v>
      </c>
      <c r="DE9" s="594"/>
      <c r="DF9" s="594"/>
      <c r="DG9" s="594"/>
      <c r="DH9" s="594"/>
      <c r="DI9" s="594"/>
      <c r="DJ9" s="594"/>
      <c r="DK9" s="594"/>
      <c r="DL9" s="594"/>
      <c r="DM9" s="594"/>
      <c r="DN9" s="594"/>
      <c r="DO9" s="594"/>
      <c r="DP9" s="595"/>
      <c r="DQ9" s="602">
        <v>471100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137693</v>
      </c>
      <c r="S10" s="594"/>
      <c r="T10" s="594"/>
      <c r="U10" s="594"/>
      <c r="V10" s="594"/>
      <c r="W10" s="594"/>
      <c r="X10" s="594"/>
      <c r="Y10" s="595"/>
      <c r="Z10" s="596">
        <v>1.5</v>
      </c>
      <c r="AA10" s="596"/>
      <c r="AB10" s="596"/>
      <c r="AC10" s="596"/>
      <c r="AD10" s="597">
        <v>137693</v>
      </c>
      <c r="AE10" s="597"/>
      <c r="AF10" s="597"/>
      <c r="AG10" s="597"/>
      <c r="AH10" s="597"/>
      <c r="AI10" s="597"/>
      <c r="AJ10" s="597"/>
      <c r="AK10" s="597"/>
      <c r="AL10" s="598">
        <v>2.6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29629</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40644</v>
      </c>
      <c r="BH11" s="594"/>
      <c r="BI11" s="594"/>
      <c r="BJ11" s="594"/>
      <c r="BK11" s="594"/>
      <c r="BL11" s="594"/>
      <c r="BM11" s="594"/>
      <c r="BN11" s="595"/>
      <c r="BO11" s="596">
        <v>2.7</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904553</v>
      </c>
      <c r="CS11" s="594"/>
      <c r="CT11" s="594"/>
      <c r="CU11" s="594"/>
      <c r="CV11" s="594"/>
      <c r="CW11" s="594"/>
      <c r="CX11" s="594"/>
      <c r="CY11" s="595"/>
      <c r="CZ11" s="596">
        <v>10.3</v>
      </c>
      <c r="DA11" s="596"/>
      <c r="DB11" s="596"/>
      <c r="DC11" s="596"/>
      <c r="DD11" s="602">
        <v>256041</v>
      </c>
      <c r="DE11" s="594"/>
      <c r="DF11" s="594"/>
      <c r="DG11" s="594"/>
      <c r="DH11" s="594"/>
      <c r="DI11" s="594"/>
      <c r="DJ11" s="594"/>
      <c r="DK11" s="594"/>
      <c r="DL11" s="594"/>
      <c r="DM11" s="594"/>
      <c r="DN11" s="594"/>
      <c r="DO11" s="594"/>
      <c r="DP11" s="595"/>
      <c r="DQ11" s="602">
        <v>545976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784657</v>
      </c>
      <c r="BH12" s="594"/>
      <c r="BI12" s="594"/>
      <c r="BJ12" s="594"/>
      <c r="BK12" s="594"/>
      <c r="BL12" s="594"/>
      <c r="BM12" s="594"/>
      <c r="BN12" s="595"/>
      <c r="BO12" s="596">
        <v>52.4</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95416</v>
      </c>
      <c r="CS12" s="594"/>
      <c r="CT12" s="594"/>
      <c r="CU12" s="594"/>
      <c r="CV12" s="594"/>
      <c r="CW12" s="594"/>
      <c r="CX12" s="594"/>
      <c r="CY12" s="595"/>
      <c r="CZ12" s="596">
        <v>1.1000000000000001</v>
      </c>
      <c r="DA12" s="596"/>
      <c r="DB12" s="596"/>
      <c r="DC12" s="596"/>
      <c r="DD12" s="602">
        <v>40867</v>
      </c>
      <c r="DE12" s="594"/>
      <c r="DF12" s="594"/>
      <c r="DG12" s="594"/>
      <c r="DH12" s="594"/>
      <c r="DI12" s="594"/>
      <c r="DJ12" s="594"/>
      <c r="DK12" s="594"/>
      <c r="DL12" s="594"/>
      <c r="DM12" s="594"/>
      <c r="DN12" s="594"/>
      <c r="DO12" s="594"/>
      <c r="DP12" s="595"/>
      <c r="DQ12" s="602">
        <v>85979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10055</v>
      </c>
      <c r="S13" s="594"/>
      <c r="T13" s="594"/>
      <c r="U13" s="594"/>
      <c r="V13" s="594"/>
      <c r="W13" s="594"/>
      <c r="X13" s="594"/>
      <c r="Y13" s="595"/>
      <c r="Z13" s="596">
        <v>0.1</v>
      </c>
      <c r="AA13" s="596"/>
      <c r="AB13" s="596"/>
      <c r="AC13" s="596"/>
      <c r="AD13" s="597">
        <v>10055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784360</v>
      </c>
      <c r="BH13" s="594"/>
      <c r="BI13" s="594"/>
      <c r="BJ13" s="594"/>
      <c r="BK13" s="594"/>
      <c r="BL13" s="594"/>
      <c r="BM13" s="594"/>
      <c r="BN13" s="595"/>
      <c r="BO13" s="596">
        <v>52.4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837355</v>
      </c>
      <c r="CS13" s="594"/>
      <c r="CT13" s="594"/>
      <c r="CU13" s="594"/>
      <c r="CV13" s="594"/>
      <c r="CW13" s="594"/>
      <c r="CX13" s="594"/>
      <c r="CY13" s="595"/>
      <c r="CZ13" s="596">
        <v>9.5</v>
      </c>
      <c r="DA13" s="596"/>
      <c r="DB13" s="596"/>
      <c r="DC13" s="596"/>
      <c r="DD13" s="602">
        <v>499087</v>
      </c>
      <c r="DE13" s="594"/>
      <c r="DF13" s="594"/>
      <c r="DG13" s="594"/>
      <c r="DH13" s="594"/>
      <c r="DI13" s="594"/>
      <c r="DJ13" s="594"/>
      <c r="DK13" s="594"/>
      <c r="DL13" s="594"/>
      <c r="DM13" s="594"/>
      <c r="DN13" s="594"/>
      <c r="DO13" s="594"/>
      <c r="DP13" s="595"/>
      <c r="DQ13" s="602">
        <v>410444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44151</v>
      </c>
      <c r="BH14" s="594"/>
      <c r="BI14" s="594"/>
      <c r="BJ14" s="594"/>
      <c r="BK14" s="594"/>
      <c r="BL14" s="594"/>
      <c r="BM14" s="594"/>
      <c r="BN14" s="595"/>
      <c r="BO14" s="596">
        <v>2.9</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346837</v>
      </c>
      <c r="CS14" s="594"/>
      <c r="CT14" s="594"/>
      <c r="CU14" s="594"/>
      <c r="CV14" s="594"/>
      <c r="CW14" s="594"/>
      <c r="CX14" s="594"/>
      <c r="CY14" s="595"/>
      <c r="CZ14" s="596">
        <v>3.9</v>
      </c>
      <c r="DA14" s="596"/>
      <c r="DB14" s="596"/>
      <c r="DC14" s="596"/>
      <c r="DD14" s="602">
        <v>71816</v>
      </c>
      <c r="DE14" s="594"/>
      <c r="DF14" s="594"/>
      <c r="DG14" s="594"/>
      <c r="DH14" s="594"/>
      <c r="DI14" s="594"/>
      <c r="DJ14" s="594"/>
      <c r="DK14" s="594"/>
      <c r="DL14" s="594"/>
      <c r="DM14" s="594"/>
      <c r="DN14" s="594"/>
      <c r="DO14" s="594"/>
      <c r="DP14" s="595"/>
      <c r="DQ14" s="602">
        <v>283154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3929</v>
      </c>
      <c r="S15" s="594"/>
      <c r="T15" s="594"/>
      <c r="U15" s="594"/>
      <c r="V15" s="594"/>
      <c r="W15" s="594"/>
      <c r="X15" s="594"/>
      <c r="Y15" s="595"/>
      <c r="Z15" s="596">
        <v>0</v>
      </c>
      <c r="AA15" s="596"/>
      <c r="AB15" s="596"/>
      <c r="AC15" s="596"/>
      <c r="AD15" s="597">
        <v>3929</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83945</v>
      </c>
      <c r="BH15" s="594"/>
      <c r="BI15" s="594"/>
      <c r="BJ15" s="594"/>
      <c r="BK15" s="594"/>
      <c r="BL15" s="594"/>
      <c r="BM15" s="594"/>
      <c r="BN15" s="595"/>
      <c r="BO15" s="596">
        <v>5.6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875019</v>
      </c>
      <c r="CS15" s="594"/>
      <c r="CT15" s="594"/>
      <c r="CU15" s="594"/>
      <c r="CV15" s="594"/>
      <c r="CW15" s="594"/>
      <c r="CX15" s="594"/>
      <c r="CY15" s="595"/>
      <c r="CZ15" s="596">
        <v>9.9</v>
      </c>
      <c r="DA15" s="596"/>
      <c r="DB15" s="596"/>
      <c r="DC15" s="596"/>
      <c r="DD15" s="602">
        <v>250644</v>
      </c>
      <c r="DE15" s="594"/>
      <c r="DF15" s="594"/>
      <c r="DG15" s="594"/>
      <c r="DH15" s="594"/>
      <c r="DI15" s="594"/>
      <c r="DJ15" s="594"/>
      <c r="DK15" s="594"/>
      <c r="DL15" s="594"/>
      <c r="DM15" s="594"/>
      <c r="DN15" s="594"/>
      <c r="DO15" s="594"/>
      <c r="DP15" s="595"/>
      <c r="DQ15" s="602">
        <v>654523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4059311</v>
      </c>
      <c r="S16" s="594"/>
      <c r="T16" s="594"/>
      <c r="U16" s="594"/>
      <c r="V16" s="594"/>
      <c r="W16" s="594"/>
      <c r="X16" s="594"/>
      <c r="Y16" s="595"/>
      <c r="Z16" s="596">
        <v>43.1</v>
      </c>
      <c r="AA16" s="596"/>
      <c r="AB16" s="596"/>
      <c r="AC16" s="596"/>
      <c r="AD16" s="597">
        <v>3446763</v>
      </c>
      <c r="AE16" s="597"/>
      <c r="AF16" s="597"/>
      <c r="AG16" s="597"/>
      <c r="AH16" s="597"/>
      <c r="AI16" s="597"/>
      <c r="AJ16" s="597"/>
      <c r="AK16" s="597"/>
      <c r="AL16" s="598">
        <v>66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181431</v>
      </c>
      <c r="CS16" s="594"/>
      <c r="CT16" s="594"/>
      <c r="CU16" s="594"/>
      <c r="CV16" s="594"/>
      <c r="CW16" s="594"/>
      <c r="CX16" s="594"/>
      <c r="CY16" s="595"/>
      <c r="CZ16" s="596">
        <v>2.1</v>
      </c>
      <c r="DA16" s="596"/>
      <c r="DB16" s="596"/>
      <c r="DC16" s="596"/>
      <c r="DD16" s="602" t="s">
        <v>220</v>
      </c>
      <c r="DE16" s="594"/>
      <c r="DF16" s="594"/>
      <c r="DG16" s="594"/>
      <c r="DH16" s="594"/>
      <c r="DI16" s="594"/>
      <c r="DJ16" s="594"/>
      <c r="DK16" s="594"/>
      <c r="DL16" s="594"/>
      <c r="DM16" s="594"/>
      <c r="DN16" s="594"/>
      <c r="DO16" s="594"/>
      <c r="DP16" s="595"/>
      <c r="DQ16" s="602">
        <v>24105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3446763</v>
      </c>
      <c r="S17" s="594"/>
      <c r="T17" s="594"/>
      <c r="U17" s="594"/>
      <c r="V17" s="594"/>
      <c r="W17" s="594"/>
      <c r="X17" s="594"/>
      <c r="Y17" s="595"/>
      <c r="Z17" s="596">
        <v>36.6</v>
      </c>
      <c r="AA17" s="596"/>
      <c r="AB17" s="596"/>
      <c r="AC17" s="596"/>
      <c r="AD17" s="597">
        <v>3446763</v>
      </c>
      <c r="AE17" s="597"/>
      <c r="AF17" s="597"/>
      <c r="AG17" s="597"/>
      <c r="AH17" s="597"/>
      <c r="AI17" s="597"/>
      <c r="AJ17" s="597"/>
      <c r="AK17" s="597"/>
      <c r="AL17" s="598">
        <v>66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1619605</v>
      </c>
      <c r="CS17" s="594"/>
      <c r="CT17" s="594"/>
      <c r="CU17" s="594"/>
      <c r="CV17" s="594"/>
      <c r="CW17" s="594"/>
      <c r="CX17" s="594"/>
      <c r="CY17" s="595"/>
      <c r="CZ17" s="596">
        <v>18.399999999999999</v>
      </c>
      <c r="DA17" s="596"/>
      <c r="DB17" s="596"/>
      <c r="DC17" s="596"/>
      <c r="DD17" s="602" t="s">
        <v>220</v>
      </c>
      <c r="DE17" s="594"/>
      <c r="DF17" s="594"/>
      <c r="DG17" s="594"/>
      <c r="DH17" s="594"/>
      <c r="DI17" s="594"/>
      <c r="DJ17" s="594"/>
      <c r="DK17" s="594"/>
      <c r="DL17" s="594"/>
      <c r="DM17" s="594"/>
      <c r="DN17" s="594"/>
      <c r="DO17" s="594"/>
      <c r="DP17" s="595"/>
      <c r="DQ17" s="602">
        <v>1577433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612548</v>
      </c>
      <c r="S18" s="594"/>
      <c r="T18" s="594"/>
      <c r="U18" s="594"/>
      <c r="V18" s="594"/>
      <c r="W18" s="594"/>
      <c r="X18" s="594"/>
      <c r="Y18" s="595"/>
      <c r="Z18" s="596">
        <v>6.5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28022</v>
      </c>
      <c r="BH19" s="594"/>
      <c r="BI19" s="594"/>
      <c r="BJ19" s="594"/>
      <c r="BK19" s="594"/>
      <c r="BL19" s="594"/>
      <c r="BM19" s="594"/>
      <c r="BN19" s="595"/>
      <c r="BO19" s="596">
        <v>1.9</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5817357</v>
      </c>
      <c r="S20" s="594"/>
      <c r="T20" s="594"/>
      <c r="U20" s="594"/>
      <c r="V20" s="594"/>
      <c r="W20" s="594"/>
      <c r="X20" s="594"/>
      <c r="Y20" s="595"/>
      <c r="Z20" s="596">
        <v>61.8</v>
      </c>
      <c r="AA20" s="596"/>
      <c r="AB20" s="596"/>
      <c r="AC20" s="596"/>
      <c r="AD20" s="597">
        <v>5204809</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28022</v>
      </c>
      <c r="BH20" s="594"/>
      <c r="BI20" s="594"/>
      <c r="BJ20" s="594"/>
      <c r="BK20" s="594"/>
      <c r="BL20" s="594"/>
      <c r="BM20" s="594"/>
      <c r="BN20" s="595"/>
      <c r="BO20" s="596">
        <v>1.9</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8795006</v>
      </c>
      <c r="CS20" s="594"/>
      <c r="CT20" s="594"/>
      <c r="CU20" s="594"/>
      <c r="CV20" s="594"/>
      <c r="CW20" s="594"/>
      <c r="CX20" s="594"/>
      <c r="CY20" s="595"/>
      <c r="CZ20" s="596">
        <v>100</v>
      </c>
      <c r="DA20" s="596"/>
      <c r="DB20" s="596"/>
      <c r="DC20" s="596"/>
      <c r="DD20" s="602">
        <v>1183034</v>
      </c>
      <c r="DE20" s="594"/>
      <c r="DF20" s="594"/>
      <c r="DG20" s="594"/>
      <c r="DH20" s="594"/>
      <c r="DI20" s="594"/>
      <c r="DJ20" s="594"/>
      <c r="DK20" s="594"/>
      <c r="DL20" s="594"/>
      <c r="DM20" s="594"/>
      <c r="DN20" s="594"/>
      <c r="DO20" s="594"/>
      <c r="DP20" s="595"/>
      <c r="DQ20" s="602">
        <v>6288778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1743</v>
      </c>
      <c r="S21" s="594"/>
      <c r="T21" s="594"/>
      <c r="U21" s="594"/>
      <c r="V21" s="594"/>
      <c r="W21" s="594"/>
      <c r="X21" s="594"/>
      <c r="Y21" s="595"/>
      <c r="Z21" s="596">
        <v>0</v>
      </c>
      <c r="AA21" s="596"/>
      <c r="AB21" s="596"/>
      <c r="AC21" s="596"/>
      <c r="AD21" s="597">
        <v>1743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28022</v>
      </c>
      <c r="BH21" s="594"/>
      <c r="BI21" s="594"/>
      <c r="BJ21" s="594"/>
      <c r="BK21" s="594"/>
      <c r="BL21" s="594"/>
      <c r="BM21" s="594"/>
      <c r="BN21" s="595"/>
      <c r="BO21" s="596">
        <v>1.9</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14857</v>
      </c>
      <c r="S22" s="594"/>
      <c r="T22" s="594"/>
      <c r="U22" s="594"/>
      <c r="V22" s="594"/>
      <c r="W22" s="594"/>
      <c r="X22" s="594"/>
      <c r="Y22" s="595"/>
      <c r="Z22" s="596">
        <v>0.2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132651</v>
      </c>
      <c r="S23" s="594"/>
      <c r="T23" s="594"/>
      <c r="U23" s="594"/>
      <c r="V23" s="594"/>
      <c r="W23" s="594"/>
      <c r="X23" s="594"/>
      <c r="Y23" s="595"/>
      <c r="Z23" s="596">
        <v>1.4</v>
      </c>
      <c r="AA23" s="596"/>
      <c r="AB23" s="596"/>
      <c r="AC23" s="596"/>
      <c r="AD23" s="597">
        <v>9919</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34807</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3465052</v>
      </c>
      <c r="CS24" s="583"/>
      <c r="CT24" s="583"/>
      <c r="CU24" s="583"/>
      <c r="CV24" s="583"/>
      <c r="CW24" s="583"/>
      <c r="CX24" s="583"/>
      <c r="CY24" s="584"/>
      <c r="CZ24" s="622">
        <v>39.4</v>
      </c>
      <c r="DA24" s="623"/>
      <c r="DB24" s="623"/>
      <c r="DC24" s="624"/>
      <c r="DD24" s="621">
        <v>2684458</v>
      </c>
      <c r="DE24" s="583"/>
      <c r="DF24" s="583"/>
      <c r="DG24" s="583"/>
      <c r="DH24" s="583"/>
      <c r="DI24" s="583"/>
      <c r="DJ24" s="583"/>
      <c r="DK24" s="584"/>
      <c r="DL24" s="621">
        <v>2659288</v>
      </c>
      <c r="DM24" s="583"/>
      <c r="DN24" s="583"/>
      <c r="DO24" s="583"/>
      <c r="DP24" s="583"/>
      <c r="DQ24" s="583"/>
      <c r="DR24" s="583"/>
      <c r="DS24" s="583"/>
      <c r="DT24" s="583"/>
      <c r="DU24" s="583"/>
      <c r="DV24" s="584"/>
      <c r="DW24" s="587">
        <v>48.1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874089</v>
      </c>
      <c r="S25" s="594"/>
      <c r="T25" s="594"/>
      <c r="U25" s="594"/>
      <c r="V25" s="594"/>
      <c r="W25" s="594"/>
      <c r="X25" s="594"/>
      <c r="Y25" s="595"/>
      <c r="Z25" s="596">
        <v>9.3000000000000007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1016779</v>
      </c>
      <c r="CS25" s="625"/>
      <c r="CT25" s="625"/>
      <c r="CU25" s="625"/>
      <c r="CV25" s="625"/>
      <c r="CW25" s="625"/>
      <c r="CX25" s="625"/>
      <c r="CY25" s="626"/>
      <c r="CZ25" s="627">
        <v>11.6</v>
      </c>
      <c r="DA25" s="628"/>
      <c r="DB25" s="628"/>
      <c r="DC25" s="629"/>
      <c r="DD25" s="602">
        <v>880036</v>
      </c>
      <c r="DE25" s="625"/>
      <c r="DF25" s="625"/>
      <c r="DG25" s="625"/>
      <c r="DH25" s="625"/>
      <c r="DI25" s="625"/>
      <c r="DJ25" s="625"/>
      <c r="DK25" s="626"/>
      <c r="DL25" s="602">
        <v>854866</v>
      </c>
      <c r="DM25" s="625"/>
      <c r="DN25" s="625"/>
      <c r="DO25" s="625"/>
      <c r="DP25" s="625"/>
      <c r="DQ25" s="625"/>
      <c r="DR25" s="625"/>
      <c r="DS25" s="625"/>
      <c r="DT25" s="625"/>
      <c r="DU25" s="625"/>
      <c r="DV25" s="626"/>
      <c r="DW25" s="598">
        <v>15.5</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603125</v>
      </c>
      <c r="CS26" s="594"/>
      <c r="CT26" s="594"/>
      <c r="CU26" s="594"/>
      <c r="CV26" s="594"/>
      <c r="CW26" s="594"/>
      <c r="CX26" s="594"/>
      <c r="CY26" s="595"/>
      <c r="CZ26" s="627">
        <v>6.9</v>
      </c>
      <c r="DA26" s="628"/>
      <c r="DB26" s="628"/>
      <c r="DC26" s="629"/>
      <c r="DD26" s="602">
        <v>477109</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726967</v>
      </c>
      <c r="S27" s="594"/>
      <c r="T27" s="594"/>
      <c r="U27" s="594"/>
      <c r="V27" s="594"/>
      <c r="W27" s="594"/>
      <c r="X27" s="594"/>
      <c r="Y27" s="595"/>
      <c r="Z27" s="596">
        <v>7.7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1496649</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828668</v>
      </c>
      <c r="CS27" s="625"/>
      <c r="CT27" s="625"/>
      <c r="CU27" s="625"/>
      <c r="CV27" s="625"/>
      <c r="CW27" s="625"/>
      <c r="CX27" s="625"/>
      <c r="CY27" s="626"/>
      <c r="CZ27" s="627">
        <v>9.4</v>
      </c>
      <c r="DA27" s="628"/>
      <c r="DB27" s="628"/>
      <c r="DC27" s="629"/>
      <c r="DD27" s="602">
        <v>226989</v>
      </c>
      <c r="DE27" s="625"/>
      <c r="DF27" s="625"/>
      <c r="DG27" s="625"/>
      <c r="DH27" s="625"/>
      <c r="DI27" s="625"/>
      <c r="DJ27" s="625"/>
      <c r="DK27" s="626"/>
      <c r="DL27" s="602">
        <v>226989</v>
      </c>
      <c r="DM27" s="625"/>
      <c r="DN27" s="625"/>
      <c r="DO27" s="625"/>
      <c r="DP27" s="625"/>
      <c r="DQ27" s="625"/>
      <c r="DR27" s="625"/>
      <c r="DS27" s="625"/>
      <c r="DT27" s="625"/>
      <c r="DU27" s="625"/>
      <c r="DV27" s="626"/>
      <c r="DW27" s="598">
        <v>4.0999999999999996</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38217</v>
      </c>
      <c r="S28" s="594"/>
      <c r="T28" s="594"/>
      <c r="U28" s="594"/>
      <c r="V28" s="594"/>
      <c r="W28" s="594"/>
      <c r="X28" s="594"/>
      <c r="Y28" s="595"/>
      <c r="Z28" s="596">
        <v>0.4</v>
      </c>
      <c r="AA28" s="596"/>
      <c r="AB28" s="596"/>
      <c r="AC28" s="596"/>
      <c r="AD28" s="597">
        <v>2892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1619605</v>
      </c>
      <c r="CS28" s="594"/>
      <c r="CT28" s="594"/>
      <c r="CU28" s="594"/>
      <c r="CV28" s="594"/>
      <c r="CW28" s="594"/>
      <c r="CX28" s="594"/>
      <c r="CY28" s="595"/>
      <c r="CZ28" s="627">
        <v>18.399999999999999</v>
      </c>
      <c r="DA28" s="628"/>
      <c r="DB28" s="628"/>
      <c r="DC28" s="629"/>
      <c r="DD28" s="602">
        <v>1577433</v>
      </c>
      <c r="DE28" s="594"/>
      <c r="DF28" s="594"/>
      <c r="DG28" s="594"/>
      <c r="DH28" s="594"/>
      <c r="DI28" s="594"/>
      <c r="DJ28" s="594"/>
      <c r="DK28" s="595"/>
      <c r="DL28" s="602">
        <v>1577433</v>
      </c>
      <c r="DM28" s="594"/>
      <c r="DN28" s="594"/>
      <c r="DO28" s="594"/>
      <c r="DP28" s="594"/>
      <c r="DQ28" s="594"/>
      <c r="DR28" s="594"/>
      <c r="DS28" s="594"/>
      <c r="DT28" s="594"/>
      <c r="DU28" s="594"/>
      <c r="DV28" s="595"/>
      <c r="DW28" s="598">
        <v>28.5</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2735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1619605</v>
      </c>
      <c r="CS29" s="625"/>
      <c r="CT29" s="625"/>
      <c r="CU29" s="625"/>
      <c r="CV29" s="625"/>
      <c r="CW29" s="625"/>
      <c r="CX29" s="625"/>
      <c r="CY29" s="626"/>
      <c r="CZ29" s="627">
        <v>18.399999999999999</v>
      </c>
      <c r="DA29" s="628"/>
      <c r="DB29" s="628"/>
      <c r="DC29" s="629"/>
      <c r="DD29" s="602">
        <v>1577433</v>
      </c>
      <c r="DE29" s="625"/>
      <c r="DF29" s="625"/>
      <c r="DG29" s="625"/>
      <c r="DH29" s="625"/>
      <c r="DI29" s="625"/>
      <c r="DJ29" s="625"/>
      <c r="DK29" s="626"/>
      <c r="DL29" s="602">
        <v>1577433</v>
      </c>
      <c r="DM29" s="625"/>
      <c r="DN29" s="625"/>
      <c r="DO29" s="625"/>
      <c r="DP29" s="625"/>
      <c r="DQ29" s="625"/>
      <c r="DR29" s="625"/>
      <c r="DS29" s="625"/>
      <c r="DT29" s="625"/>
      <c r="DU29" s="625"/>
      <c r="DV29" s="626"/>
      <c r="DW29" s="598">
        <v>28.5</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8753</v>
      </c>
      <c r="S30" s="594"/>
      <c r="T30" s="594"/>
      <c r="U30" s="594"/>
      <c r="V30" s="594"/>
      <c r="W30" s="594"/>
      <c r="X30" s="594"/>
      <c r="Y30" s="595"/>
      <c r="Z30" s="596">
        <v>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99.2</v>
      </c>
      <c r="BH30" s="652"/>
      <c r="BI30" s="652"/>
      <c r="BJ30" s="652"/>
      <c r="BK30" s="652"/>
      <c r="BL30" s="652"/>
      <c r="BM30" s="588">
        <v>96.8</v>
      </c>
      <c r="BN30" s="652"/>
      <c r="BO30" s="652"/>
      <c r="BP30" s="652"/>
      <c r="BQ30" s="653"/>
      <c r="BR30" s="651">
        <v>99.1</v>
      </c>
      <c r="BS30" s="652"/>
      <c r="BT30" s="652"/>
      <c r="BU30" s="652"/>
      <c r="BV30" s="652"/>
      <c r="BW30" s="652"/>
      <c r="BX30" s="588">
        <v>96.5</v>
      </c>
      <c r="BY30" s="652"/>
      <c r="BZ30" s="652"/>
      <c r="CA30" s="652"/>
      <c r="CB30" s="653"/>
      <c r="CD30" s="656"/>
      <c r="CE30" s="657"/>
      <c r="CF30" s="607" t="s">
        <v>292</v>
      </c>
      <c r="CG30" s="608"/>
      <c r="CH30" s="608"/>
      <c r="CI30" s="608"/>
      <c r="CJ30" s="608"/>
      <c r="CK30" s="608"/>
      <c r="CL30" s="608"/>
      <c r="CM30" s="608"/>
      <c r="CN30" s="608"/>
      <c r="CO30" s="608"/>
      <c r="CP30" s="608"/>
      <c r="CQ30" s="609"/>
      <c r="CR30" s="593">
        <v>1468203</v>
      </c>
      <c r="CS30" s="594"/>
      <c r="CT30" s="594"/>
      <c r="CU30" s="594"/>
      <c r="CV30" s="594"/>
      <c r="CW30" s="594"/>
      <c r="CX30" s="594"/>
      <c r="CY30" s="595"/>
      <c r="CZ30" s="627">
        <v>16.7</v>
      </c>
      <c r="DA30" s="628"/>
      <c r="DB30" s="628"/>
      <c r="DC30" s="629"/>
      <c r="DD30" s="602">
        <v>1429311</v>
      </c>
      <c r="DE30" s="594"/>
      <c r="DF30" s="594"/>
      <c r="DG30" s="594"/>
      <c r="DH30" s="594"/>
      <c r="DI30" s="594"/>
      <c r="DJ30" s="594"/>
      <c r="DK30" s="595"/>
      <c r="DL30" s="602">
        <v>1429311</v>
      </c>
      <c r="DM30" s="594"/>
      <c r="DN30" s="594"/>
      <c r="DO30" s="594"/>
      <c r="DP30" s="594"/>
      <c r="DQ30" s="594"/>
      <c r="DR30" s="594"/>
      <c r="DS30" s="594"/>
      <c r="DT30" s="594"/>
      <c r="DU30" s="594"/>
      <c r="DV30" s="595"/>
      <c r="DW30" s="598">
        <v>25.8</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808750</v>
      </c>
      <c r="S31" s="594"/>
      <c r="T31" s="594"/>
      <c r="U31" s="594"/>
      <c r="V31" s="594"/>
      <c r="W31" s="594"/>
      <c r="X31" s="594"/>
      <c r="Y31" s="595"/>
      <c r="Z31" s="596">
        <v>8.6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97.3</v>
      </c>
      <c r="BN31" s="649"/>
      <c r="BO31" s="649"/>
      <c r="BP31" s="649"/>
      <c r="BQ31" s="650"/>
      <c r="BR31" s="648">
        <v>99.2</v>
      </c>
      <c r="BS31" s="625"/>
      <c r="BT31" s="625"/>
      <c r="BU31" s="625"/>
      <c r="BV31" s="625"/>
      <c r="BW31" s="625"/>
      <c r="BX31" s="599">
        <v>97.3</v>
      </c>
      <c r="BY31" s="649"/>
      <c r="BZ31" s="649"/>
      <c r="CA31" s="649"/>
      <c r="CB31" s="650"/>
      <c r="CD31" s="656"/>
      <c r="CE31" s="657"/>
      <c r="CF31" s="607" t="s">
        <v>296</v>
      </c>
      <c r="CG31" s="608"/>
      <c r="CH31" s="608"/>
      <c r="CI31" s="608"/>
      <c r="CJ31" s="608"/>
      <c r="CK31" s="608"/>
      <c r="CL31" s="608"/>
      <c r="CM31" s="608"/>
      <c r="CN31" s="608"/>
      <c r="CO31" s="608"/>
      <c r="CP31" s="608"/>
      <c r="CQ31" s="609"/>
      <c r="CR31" s="593">
        <v>151402</v>
      </c>
      <c r="CS31" s="625"/>
      <c r="CT31" s="625"/>
      <c r="CU31" s="625"/>
      <c r="CV31" s="625"/>
      <c r="CW31" s="625"/>
      <c r="CX31" s="625"/>
      <c r="CY31" s="626"/>
      <c r="CZ31" s="627">
        <v>1.7</v>
      </c>
      <c r="DA31" s="628"/>
      <c r="DB31" s="628"/>
      <c r="DC31" s="629"/>
      <c r="DD31" s="602">
        <v>148122</v>
      </c>
      <c r="DE31" s="625"/>
      <c r="DF31" s="625"/>
      <c r="DG31" s="625"/>
      <c r="DH31" s="625"/>
      <c r="DI31" s="625"/>
      <c r="DJ31" s="625"/>
      <c r="DK31" s="626"/>
      <c r="DL31" s="602">
        <v>148122</v>
      </c>
      <c r="DM31" s="625"/>
      <c r="DN31" s="625"/>
      <c r="DO31" s="625"/>
      <c r="DP31" s="625"/>
      <c r="DQ31" s="625"/>
      <c r="DR31" s="625"/>
      <c r="DS31" s="625"/>
      <c r="DT31" s="625"/>
      <c r="DU31" s="625"/>
      <c r="DV31" s="626"/>
      <c r="DW31" s="598">
        <v>2.7</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170494</v>
      </c>
      <c r="S32" s="594"/>
      <c r="T32" s="594"/>
      <c r="U32" s="594"/>
      <c r="V32" s="594"/>
      <c r="W32" s="594"/>
      <c r="X32" s="594"/>
      <c r="Y32" s="595"/>
      <c r="Z32" s="596">
        <v>1.8</v>
      </c>
      <c r="AA32" s="596"/>
      <c r="AB32" s="596"/>
      <c r="AC32" s="596"/>
      <c r="AD32" s="597" t="s">
        <v>220</v>
      </c>
      <c r="AE32" s="597"/>
      <c r="AF32" s="597"/>
      <c r="AG32" s="597"/>
      <c r="AH32" s="597"/>
      <c r="AI32" s="597"/>
      <c r="AJ32" s="597"/>
      <c r="AK32" s="597"/>
      <c r="AL32" s="598" t="s">
        <v>220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99.1</v>
      </c>
      <c r="BH32" s="661"/>
      <c r="BI32" s="661"/>
      <c r="BJ32" s="661"/>
      <c r="BK32" s="661"/>
      <c r="BL32" s="661"/>
      <c r="BM32" s="662">
        <v>96.1</v>
      </c>
      <c r="BN32" s="661"/>
      <c r="BO32" s="661"/>
      <c r="BP32" s="661"/>
      <c r="BQ32" s="663"/>
      <c r="BR32" s="660">
        <v>99</v>
      </c>
      <c r="BS32" s="661"/>
      <c r="BT32" s="661"/>
      <c r="BU32" s="661"/>
      <c r="BV32" s="661"/>
      <c r="BW32" s="661"/>
      <c r="BX32" s="662">
        <v>95.6</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789019</v>
      </c>
      <c r="S33" s="594"/>
      <c r="T33" s="594"/>
      <c r="U33" s="594"/>
      <c r="V33" s="594"/>
      <c r="W33" s="594"/>
      <c r="X33" s="594"/>
      <c r="Y33" s="595"/>
      <c r="Z33" s="596">
        <v>8.4</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3965489</v>
      </c>
      <c r="CS33" s="625"/>
      <c r="CT33" s="625"/>
      <c r="CU33" s="625"/>
      <c r="CV33" s="625"/>
      <c r="CW33" s="625"/>
      <c r="CX33" s="625"/>
      <c r="CY33" s="626"/>
      <c r="CZ33" s="627">
        <v>45.1</v>
      </c>
      <c r="DA33" s="628"/>
      <c r="DB33" s="628"/>
      <c r="DC33" s="629"/>
      <c r="DD33" s="602">
        <v>3196196</v>
      </c>
      <c r="DE33" s="625"/>
      <c r="DF33" s="625"/>
      <c r="DG33" s="625"/>
      <c r="DH33" s="625"/>
      <c r="DI33" s="625"/>
      <c r="DJ33" s="625"/>
      <c r="DK33" s="626"/>
      <c r="DL33" s="602">
        <v>2139643</v>
      </c>
      <c r="DM33" s="625"/>
      <c r="DN33" s="625"/>
      <c r="DO33" s="625"/>
      <c r="DP33" s="625"/>
      <c r="DQ33" s="625"/>
      <c r="DR33" s="625"/>
      <c r="DS33" s="625"/>
      <c r="DT33" s="625"/>
      <c r="DU33" s="625"/>
      <c r="DV33" s="626"/>
      <c r="DW33" s="598">
        <v>38.700000000000003</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1279843</v>
      </c>
      <c r="CS34" s="594"/>
      <c r="CT34" s="594"/>
      <c r="CU34" s="594"/>
      <c r="CV34" s="594"/>
      <c r="CW34" s="594"/>
      <c r="CX34" s="594"/>
      <c r="CY34" s="595"/>
      <c r="CZ34" s="627">
        <v>14.6</v>
      </c>
      <c r="DA34" s="628"/>
      <c r="DB34" s="628"/>
      <c r="DC34" s="629"/>
      <c r="DD34" s="602">
        <v>987905</v>
      </c>
      <c r="DE34" s="594"/>
      <c r="DF34" s="594"/>
      <c r="DG34" s="594"/>
      <c r="DH34" s="594"/>
      <c r="DI34" s="594"/>
      <c r="DJ34" s="594"/>
      <c r="DK34" s="595"/>
      <c r="DL34" s="602">
        <v>829779</v>
      </c>
      <c r="DM34" s="594"/>
      <c r="DN34" s="594"/>
      <c r="DO34" s="594"/>
      <c r="DP34" s="594"/>
      <c r="DQ34" s="594"/>
      <c r="DR34" s="594"/>
      <c r="DS34" s="594"/>
      <c r="DT34" s="594"/>
      <c r="DU34" s="594"/>
      <c r="DV34" s="595"/>
      <c r="DW34" s="598">
        <v>15</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312019</v>
      </c>
      <c r="S35" s="594"/>
      <c r="T35" s="594"/>
      <c r="U35" s="594"/>
      <c r="V35" s="594"/>
      <c r="W35" s="594"/>
      <c r="X35" s="594"/>
      <c r="Y35" s="595"/>
      <c r="Z35" s="596">
        <v>3.3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1088576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77269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18203</v>
      </c>
      <c r="CS35" s="625"/>
      <c r="CT35" s="625"/>
      <c r="CU35" s="625"/>
      <c r="CV35" s="625"/>
      <c r="CW35" s="625"/>
      <c r="CX35" s="625"/>
      <c r="CY35" s="626"/>
      <c r="CZ35" s="627">
        <v>0.2</v>
      </c>
      <c r="DA35" s="628"/>
      <c r="DB35" s="628"/>
      <c r="DC35" s="629"/>
      <c r="DD35" s="602">
        <v>16957</v>
      </c>
      <c r="DE35" s="625"/>
      <c r="DF35" s="625"/>
      <c r="DG35" s="625"/>
      <c r="DH35" s="625"/>
      <c r="DI35" s="625"/>
      <c r="DJ35" s="625"/>
      <c r="DK35" s="626"/>
      <c r="DL35" s="602">
        <v>16644</v>
      </c>
      <c r="DM35" s="625"/>
      <c r="DN35" s="625"/>
      <c r="DO35" s="625"/>
      <c r="DP35" s="625"/>
      <c r="DQ35" s="625"/>
      <c r="DR35" s="625"/>
      <c r="DS35" s="625"/>
      <c r="DT35" s="625"/>
      <c r="DU35" s="625"/>
      <c r="DV35" s="626"/>
      <c r="DW35" s="598">
        <v>0.3</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9420439</v>
      </c>
      <c r="S36" s="666"/>
      <c r="T36" s="666"/>
      <c r="U36" s="666"/>
      <c r="V36" s="666"/>
      <c r="W36" s="666"/>
      <c r="X36" s="666"/>
      <c r="Y36" s="667"/>
      <c r="Z36" s="668">
        <v>100</v>
      </c>
      <c r="AA36" s="668"/>
      <c r="AB36" s="668"/>
      <c r="AC36" s="668"/>
      <c r="AD36" s="669">
        <v>5219363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466000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55414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911770</v>
      </c>
      <c r="CS36" s="594"/>
      <c r="CT36" s="594"/>
      <c r="CU36" s="594"/>
      <c r="CV36" s="594"/>
      <c r="CW36" s="594"/>
      <c r="CX36" s="594"/>
      <c r="CY36" s="595"/>
      <c r="CZ36" s="627">
        <v>10.4</v>
      </c>
      <c r="DA36" s="628"/>
      <c r="DB36" s="628"/>
      <c r="DC36" s="629"/>
      <c r="DD36" s="602">
        <v>728328</v>
      </c>
      <c r="DE36" s="594"/>
      <c r="DF36" s="594"/>
      <c r="DG36" s="594"/>
      <c r="DH36" s="594"/>
      <c r="DI36" s="594"/>
      <c r="DJ36" s="594"/>
      <c r="DK36" s="595"/>
      <c r="DL36" s="602">
        <v>664680</v>
      </c>
      <c r="DM36" s="594"/>
      <c r="DN36" s="594"/>
      <c r="DO36" s="594"/>
      <c r="DP36" s="594"/>
      <c r="DQ36" s="594"/>
      <c r="DR36" s="594"/>
      <c r="DS36" s="594"/>
      <c r="DT36" s="594"/>
      <c r="DU36" s="594"/>
      <c r="DV36" s="595"/>
      <c r="DW36" s="598">
        <v>12</v>
      </c>
      <c r="DX36" s="619"/>
      <c r="DY36" s="619"/>
      <c r="DZ36" s="619"/>
      <c r="EA36" s="619"/>
      <c r="EB36" s="619"/>
      <c r="EC36" s="620"/>
    </row>
    <row r="37" spans="2:133" ht="11.25" customHeight="1">
      <c r="AQ37" s="672" t="s">
        <v>314</v>
      </c>
      <c r="AR37" s="673"/>
      <c r="AS37" s="673"/>
      <c r="AT37" s="673"/>
      <c r="AU37" s="673"/>
      <c r="AV37" s="673"/>
      <c r="AW37" s="673"/>
      <c r="AX37" s="673"/>
      <c r="AY37" s="674"/>
      <c r="AZ37" s="593">
        <v>66443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2552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299462</v>
      </c>
      <c r="CS37" s="625"/>
      <c r="CT37" s="625"/>
      <c r="CU37" s="625"/>
      <c r="CV37" s="625"/>
      <c r="CW37" s="625"/>
      <c r="CX37" s="625"/>
      <c r="CY37" s="626"/>
      <c r="CZ37" s="627">
        <v>3.4</v>
      </c>
      <c r="DA37" s="628"/>
      <c r="DB37" s="628"/>
      <c r="DC37" s="629"/>
      <c r="DD37" s="602">
        <v>295560</v>
      </c>
      <c r="DE37" s="625"/>
      <c r="DF37" s="625"/>
      <c r="DG37" s="625"/>
      <c r="DH37" s="625"/>
      <c r="DI37" s="625"/>
      <c r="DJ37" s="625"/>
      <c r="DK37" s="626"/>
      <c r="DL37" s="602">
        <v>286269</v>
      </c>
      <c r="DM37" s="625"/>
      <c r="DN37" s="625"/>
      <c r="DO37" s="625"/>
      <c r="DP37" s="625"/>
      <c r="DQ37" s="625"/>
      <c r="DR37" s="625"/>
      <c r="DS37" s="625"/>
      <c r="DT37" s="625"/>
      <c r="DU37" s="625"/>
      <c r="DV37" s="626"/>
      <c r="DW37" s="598">
        <v>5.2</v>
      </c>
      <c r="DX37" s="619"/>
      <c r="DY37" s="619"/>
      <c r="DZ37" s="619"/>
      <c r="EA37" s="619"/>
      <c r="EB37" s="619"/>
      <c r="EC37" s="620"/>
    </row>
    <row r="38" spans="2:133" ht="11.25" customHeight="1">
      <c r="AQ38" s="672" t="s">
        <v>317</v>
      </c>
      <c r="AR38" s="673"/>
      <c r="AS38" s="673"/>
      <c r="AT38" s="673"/>
      <c r="AU38" s="673"/>
      <c r="AV38" s="673"/>
      <c r="AW38" s="673"/>
      <c r="AX38" s="673"/>
      <c r="AY38" s="674"/>
      <c r="AZ38" s="593">
        <v>4614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5806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1020543</v>
      </c>
      <c r="CS38" s="594"/>
      <c r="CT38" s="594"/>
      <c r="CU38" s="594"/>
      <c r="CV38" s="594"/>
      <c r="CW38" s="594"/>
      <c r="CX38" s="594"/>
      <c r="CY38" s="595"/>
      <c r="CZ38" s="627">
        <v>11.6</v>
      </c>
      <c r="DA38" s="628"/>
      <c r="DB38" s="628"/>
      <c r="DC38" s="629"/>
      <c r="DD38" s="602">
        <v>923037</v>
      </c>
      <c r="DE38" s="594"/>
      <c r="DF38" s="594"/>
      <c r="DG38" s="594"/>
      <c r="DH38" s="594"/>
      <c r="DI38" s="594"/>
      <c r="DJ38" s="594"/>
      <c r="DK38" s="595"/>
      <c r="DL38" s="602">
        <v>628540</v>
      </c>
      <c r="DM38" s="594"/>
      <c r="DN38" s="594"/>
      <c r="DO38" s="594"/>
      <c r="DP38" s="594"/>
      <c r="DQ38" s="594"/>
      <c r="DR38" s="594"/>
      <c r="DS38" s="594"/>
      <c r="DT38" s="594"/>
      <c r="DU38" s="594"/>
      <c r="DV38" s="595"/>
      <c r="DW38" s="598">
        <v>11.4</v>
      </c>
      <c r="DX38" s="619"/>
      <c r="DY38" s="619"/>
      <c r="DZ38" s="619"/>
      <c r="EA38" s="619"/>
      <c r="EB38" s="619"/>
      <c r="EC38" s="620"/>
    </row>
    <row r="39" spans="2:133" ht="11.25" customHeight="1">
      <c r="AQ39" s="672" t="s">
        <v>320</v>
      </c>
      <c r="AR39" s="673"/>
      <c r="AS39" s="673"/>
      <c r="AT39" s="673"/>
      <c r="AU39" s="673"/>
      <c r="AV39" s="673"/>
      <c r="AW39" s="673"/>
      <c r="AX39" s="673"/>
      <c r="AY39" s="674"/>
      <c r="AZ39" s="593">
        <v>1590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735130</v>
      </c>
      <c r="CS39" s="625"/>
      <c r="CT39" s="625"/>
      <c r="CU39" s="625"/>
      <c r="CV39" s="625"/>
      <c r="CW39" s="625"/>
      <c r="CX39" s="625"/>
      <c r="CY39" s="626"/>
      <c r="CZ39" s="627">
        <v>8.4</v>
      </c>
      <c r="DA39" s="628"/>
      <c r="DB39" s="628"/>
      <c r="DC39" s="629"/>
      <c r="DD39" s="602">
        <v>539969</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148912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220</v>
      </c>
      <c r="CS40" s="594"/>
      <c r="CT40" s="594"/>
      <c r="CU40" s="594"/>
      <c r="CV40" s="594"/>
      <c r="CW40" s="594"/>
      <c r="CX40" s="594"/>
      <c r="CY40" s="595"/>
      <c r="CZ40" s="627" t="s">
        <v>220</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401017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219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1364465</v>
      </c>
      <c r="CS42" s="594"/>
      <c r="CT42" s="594"/>
      <c r="CU42" s="594"/>
      <c r="CV42" s="594"/>
      <c r="CW42" s="594"/>
      <c r="CX42" s="594"/>
      <c r="CY42" s="595"/>
      <c r="CZ42" s="627">
        <v>15.5</v>
      </c>
      <c r="DA42" s="676"/>
      <c r="DB42" s="676"/>
      <c r="DC42" s="677"/>
      <c r="DD42" s="602">
        <v>408124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38980</v>
      </c>
      <c r="CS43" s="625"/>
      <c r="CT43" s="625"/>
      <c r="CU43" s="625"/>
      <c r="CV43" s="625"/>
      <c r="CW43" s="625"/>
      <c r="CX43" s="625"/>
      <c r="CY43" s="626"/>
      <c r="CZ43" s="627">
        <v>0.4</v>
      </c>
      <c r="DA43" s="628"/>
      <c r="DB43" s="628"/>
      <c r="DC43" s="629"/>
      <c r="DD43" s="602">
        <v>37280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1183034</v>
      </c>
      <c r="CS44" s="594"/>
      <c r="CT44" s="594"/>
      <c r="CU44" s="594"/>
      <c r="CV44" s="594"/>
      <c r="CW44" s="594"/>
      <c r="CX44" s="594"/>
      <c r="CY44" s="595"/>
      <c r="CZ44" s="627">
        <v>13.5</v>
      </c>
      <c r="DA44" s="676"/>
      <c r="DB44" s="676"/>
      <c r="DC44" s="677"/>
      <c r="DD44" s="602">
        <v>384019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684554</v>
      </c>
      <c r="CS45" s="625"/>
      <c r="CT45" s="625"/>
      <c r="CU45" s="625"/>
      <c r="CV45" s="625"/>
      <c r="CW45" s="625"/>
      <c r="CX45" s="625"/>
      <c r="CY45" s="626"/>
      <c r="CZ45" s="627">
        <v>7.8</v>
      </c>
      <c r="DA45" s="628"/>
      <c r="DB45" s="628"/>
      <c r="DC45" s="629"/>
      <c r="DD45" s="602">
        <v>41407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484511</v>
      </c>
      <c r="CS46" s="594"/>
      <c r="CT46" s="594"/>
      <c r="CU46" s="594"/>
      <c r="CV46" s="594"/>
      <c r="CW46" s="594"/>
      <c r="CX46" s="594"/>
      <c r="CY46" s="595"/>
      <c r="CZ46" s="627">
        <v>5.5</v>
      </c>
      <c r="DA46" s="676"/>
      <c r="DB46" s="676"/>
      <c r="DC46" s="677"/>
      <c r="DD46" s="602">
        <v>329901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181431</v>
      </c>
      <c r="CS47" s="625"/>
      <c r="CT47" s="625"/>
      <c r="CU47" s="625"/>
      <c r="CV47" s="625"/>
      <c r="CW47" s="625"/>
      <c r="CX47" s="625"/>
      <c r="CY47" s="626"/>
      <c r="CZ47" s="627">
        <v>2.1</v>
      </c>
      <c r="DA47" s="628"/>
      <c r="DB47" s="628"/>
      <c r="DC47" s="629"/>
      <c r="DD47" s="602">
        <v>24105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8795006</v>
      </c>
      <c r="CS49" s="661"/>
      <c r="CT49" s="661"/>
      <c r="CU49" s="661"/>
      <c r="CV49" s="661"/>
      <c r="CW49" s="661"/>
      <c r="CX49" s="661"/>
      <c r="CY49" s="688"/>
      <c r="CZ49" s="689">
        <v>100</v>
      </c>
      <c r="DA49" s="690"/>
      <c r="DB49" s="690"/>
      <c r="DC49" s="691"/>
      <c r="DD49" s="692">
        <v>6288778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E3"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9420</v>
      </c>
      <c r="R7" s="723"/>
      <c r="S7" s="723"/>
      <c r="T7" s="723"/>
      <c r="U7" s="723"/>
      <c r="V7" s="723">
        <v>8795</v>
      </c>
      <c r="W7" s="723"/>
      <c r="X7" s="723"/>
      <c r="Y7" s="723"/>
      <c r="Z7" s="723"/>
      <c r="AA7" s="723">
        <f>Q7-V7</f>
        <v>625</v>
      </c>
      <c r="AB7" s="723"/>
      <c r="AC7" s="723"/>
      <c r="AD7" s="723"/>
      <c r="AE7" s="724"/>
      <c r="AF7" s="725">
        <v>563</v>
      </c>
      <c r="AG7" s="726"/>
      <c r="AH7" s="726"/>
      <c r="AI7" s="726"/>
      <c r="AJ7" s="727"/>
      <c r="AK7" s="763" t="s">
        <v>529</v>
      </c>
      <c r="AL7" s="764"/>
      <c r="AM7" s="764"/>
      <c r="AN7" s="764"/>
      <c r="AO7" s="764"/>
      <c r="AP7" s="764">
        <v>11858</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530</v>
      </c>
      <c r="BT7" s="768"/>
      <c r="BU7" s="768"/>
      <c r="BV7" s="768"/>
      <c r="BW7" s="768"/>
      <c r="BX7" s="768"/>
      <c r="BY7" s="768"/>
      <c r="BZ7" s="768"/>
      <c r="CA7" s="768"/>
      <c r="CB7" s="768"/>
      <c r="CC7" s="768"/>
      <c r="CD7" s="768"/>
      <c r="CE7" s="768"/>
      <c r="CF7" s="768"/>
      <c r="CG7" s="769"/>
      <c r="CH7" s="759">
        <v>0</v>
      </c>
      <c r="CI7" s="760"/>
      <c r="CJ7" s="760"/>
      <c r="CK7" s="760"/>
      <c r="CL7" s="761"/>
      <c r="CM7" s="759">
        <v>11</v>
      </c>
      <c r="CN7" s="760"/>
      <c r="CO7" s="760"/>
      <c r="CP7" s="760"/>
      <c r="CQ7" s="761"/>
      <c r="CR7" s="759">
        <v>10</v>
      </c>
      <c r="CS7" s="760"/>
      <c r="CT7" s="760"/>
      <c r="CU7" s="760"/>
      <c r="CV7" s="761"/>
      <c r="CW7" s="762" t="s">
        <v>529</v>
      </c>
      <c r="CX7" s="760"/>
      <c r="CY7" s="760"/>
      <c r="CZ7" s="760"/>
      <c r="DA7" s="761"/>
      <c r="DB7" s="762" t="s">
        <v>529</v>
      </c>
      <c r="DC7" s="760"/>
      <c r="DD7" s="760"/>
      <c r="DE7" s="760"/>
      <c r="DF7" s="761"/>
      <c r="DG7" s="762" t="s">
        <v>529</v>
      </c>
      <c r="DH7" s="760"/>
      <c r="DI7" s="760"/>
      <c r="DJ7" s="760"/>
      <c r="DK7" s="761"/>
      <c r="DL7" s="762" t="s">
        <v>529</v>
      </c>
      <c r="DM7" s="760"/>
      <c r="DN7" s="760"/>
      <c r="DO7" s="760"/>
      <c r="DP7" s="761"/>
      <c r="DQ7" s="762" t="s">
        <v>529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70"/>
      <c r="CI8" s="771"/>
      <c r="CJ8" s="771"/>
      <c r="CK8" s="771"/>
      <c r="CL8" s="772"/>
      <c r="CM8" s="770"/>
      <c r="CN8" s="771"/>
      <c r="CO8" s="771"/>
      <c r="CP8" s="771"/>
      <c r="CQ8" s="772"/>
      <c r="CR8" s="770"/>
      <c r="CS8" s="771"/>
      <c r="CT8" s="771"/>
      <c r="CU8" s="771"/>
      <c r="CV8" s="772"/>
      <c r="CW8" s="770"/>
      <c r="CX8" s="771"/>
      <c r="CY8" s="771"/>
      <c r="CZ8" s="771"/>
      <c r="DA8" s="772"/>
      <c r="DB8" s="770"/>
      <c r="DC8" s="771"/>
      <c r="DD8" s="771"/>
      <c r="DE8" s="771"/>
      <c r="DF8" s="772"/>
      <c r="DG8" s="770"/>
      <c r="DH8" s="771"/>
      <c r="DI8" s="771"/>
      <c r="DJ8" s="771"/>
      <c r="DK8" s="772"/>
      <c r="DL8" s="770"/>
      <c r="DM8" s="771"/>
      <c r="DN8" s="771"/>
      <c r="DO8" s="771"/>
      <c r="DP8" s="772"/>
      <c r="DQ8" s="770"/>
      <c r="DR8" s="771"/>
      <c r="DS8" s="771"/>
      <c r="DT8" s="771"/>
      <c r="DU8" s="772"/>
      <c r="DV8" s="773"/>
      <c r="DW8" s="774"/>
      <c r="DX8" s="774"/>
      <c r="DY8" s="774"/>
      <c r="DZ8" s="775"/>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73"/>
      <c r="DW9" s="774"/>
      <c r="DX9" s="774"/>
      <c r="DY9" s="774"/>
      <c r="DZ9" s="775"/>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364</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c r="A23" s="215" t="s">
        <v>365</v>
      </c>
      <c r="B23" s="779" t="s">
        <v>366</v>
      </c>
      <c r="C23" s="780"/>
      <c r="D23" s="780"/>
      <c r="E23" s="780"/>
      <c r="F23" s="780"/>
      <c r="G23" s="780"/>
      <c r="H23" s="780"/>
      <c r="I23" s="780"/>
      <c r="J23" s="780"/>
      <c r="K23" s="780"/>
      <c r="L23" s="780"/>
      <c r="M23" s="780"/>
      <c r="N23" s="780"/>
      <c r="O23" s="780"/>
      <c r="P23" s="781"/>
      <c r="Q23" s="782">
        <f t="shared" ref="Q23" si="0">Q7</f>
        <v>9420</v>
      </c>
      <c r="R23" s="783"/>
      <c r="S23" s="783"/>
      <c r="T23" s="783"/>
      <c r="U23" s="783"/>
      <c r="V23" s="783">
        <f>V7</f>
        <v>8795</v>
      </c>
      <c r="W23" s="783"/>
      <c r="X23" s="783"/>
      <c r="Y23" s="783"/>
      <c r="Z23" s="783"/>
      <c r="AA23" s="783">
        <f>AA7</f>
        <v>625</v>
      </c>
      <c r="AB23" s="783"/>
      <c r="AC23" s="783"/>
      <c r="AD23" s="783"/>
      <c r="AE23" s="784"/>
      <c r="AF23" s="785">
        <v>563</v>
      </c>
      <c r="AG23" s="783"/>
      <c r="AH23" s="783"/>
      <c r="AI23" s="783"/>
      <c r="AJ23" s="786"/>
      <c r="AK23" s="787"/>
      <c r="AL23" s="788"/>
      <c r="AM23" s="788"/>
      <c r="AN23" s="788"/>
      <c r="AO23" s="788"/>
      <c r="AP23" s="783">
        <f>AP7</f>
        <v>11858</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c r="A24" s="797" t="s">
        <v>367</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1" t="s">
        <v>372</v>
      </c>
      <c r="AG26" s="802"/>
      <c r="AH26" s="802"/>
      <c r="AI26" s="802"/>
      <c r="AJ26" s="803"/>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2">
        <v>2158</v>
      </c>
      <c r="R28" s="813"/>
      <c r="S28" s="813"/>
      <c r="T28" s="813"/>
      <c r="U28" s="813"/>
      <c r="V28" s="813">
        <v>2081</v>
      </c>
      <c r="W28" s="813"/>
      <c r="X28" s="813"/>
      <c r="Y28" s="813"/>
      <c r="Z28" s="813"/>
      <c r="AA28" s="813">
        <f>Q28-V28</f>
        <v>77</v>
      </c>
      <c r="AB28" s="813"/>
      <c r="AC28" s="813"/>
      <c r="AD28" s="813"/>
      <c r="AE28" s="814"/>
      <c r="AF28" s="815">
        <v>77</v>
      </c>
      <c r="AG28" s="813"/>
      <c r="AH28" s="813"/>
      <c r="AI28" s="813"/>
      <c r="AJ28" s="816"/>
      <c r="AK28" s="817">
        <v>149</v>
      </c>
      <c r="AL28" s="807"/>
      <c r="AM28" s="807"/>
      <c r="AN28" s="807"/>
      <c r="AO28" s="807"/>
      <c r="AP28" s="807" t="s">
        <v>474</v>
      </c>
      <c r="AQ28" s="807"/>
      <c r="AR28" s="807"/>
      <c r="AS28" s="807"/>
      <c r="AT28" s="807"/>
      <c r="AU28" s="807" t="s">
        <v>474</v>
      </c>
      <c r="AV28" s="807"/>
      <c r="AW28" s="807"/>
      <c r="AX28" s="807"/>
      <c r="AY28" s="807"/>
      <c r="AZ28" s="808" t="s">
        <v>529</v>
      </c>
      <c r="BA28" s="809"/>
      <c r="BB28" s="809"/>
      <c r="BC28" s="809"/>
      <c r="BD28" s="809"/>
      <c r="BE28" s="810"/>
      <c r="BF28" s="810"/>
      <c r="BG28" s="810"/>
      <c r="BH28" s="810"/>
      <c r="BI28" s="811"/>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160</v>
      </c>
      <c r="R29" s="747"/>
      <c r="S29" s="747"/>
      <c r="T29" s="747"/>
      <c r="U29" s="747"/>
      <c r="V29" s="747">
        <v>155</v>
      </c>
      <c r="W29" s="747"/>
      <c r="X29" s="747"/>
      <c r="Y29" s="747"/>
      <c r="Z29" s="747"/>
      <c r="AA29" s="748">
        <f t="shared" ref="AA29" si="1">Q29-V29</f>
        <v>5</v>
      </c>
      <c r="AB29" s="750"/>
      <c r="AC29" s="750"/>
      <c r="AD29" s="750"/>
      <c r="AE29" s="751"/>
      <c r="AF29" s="749">
        <v>5</v>
      </c>
      <c r="AG29" s="750"/>
      <c r="AH29" s="750"/>
      <c r="AI29" s="750"/>
      <c r="AJ29" s="751"/>
      <c r="AK29" s="820">
        <v>55</v>
      </c>
      <c r="AL29" s="821"/>
      <c r="AM29" s="821"/>
      <c r="AN29" s="821"/>
      <c r="AO29" s="821"/>
      <c r="AP29" s="821" t="s">
        <v>474</v>
      </c>
      <c r="AQ29" s="821"/>
      <c r="AR29" s="821"/>
      <c r="AS29" s="821"/>
      <c r="AT29" s="821"/>
      <c r="AU29" s="821" t="s">
        <v>474</v>
      </c>
      <c r="AV29" s="821"/>
      <c r="AW29" s="821"/>
      <c r="AX29" s="821"/>
      <c r="AY29" s="821"/>
      <c r="AZ29" s="822" t="s">
        <v>529</v>
      </c>
      <c r="BA29" s="823"/>
      <c r="BB29" s="823"/>
      <c r="BC29" s="823"/>
      <c r="BD29" s="823"/>
      <c r="BE29" s="818"/>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1518</v>
      </c>
      <c r="R30" s="747"/>
      <c r="S30" s="747"/>
      <c r="T30" s="747"/>
      <c r="U30" s="747"/>
      <c r="V30" s="747">
        <v>1485</v>
      </c>
      <c r="W30" s="747"/>
      <c r="X30" s="747"/>
      <c r="Y30" s="747"/>
      <c r="Z30" s="747"/>
      <c r="AA30" s="748">
        <f>Q30-V30</f>
        <v>33</v>
      </c>
      <c r="AB30" s="750"/>
      <c r="AC30" s="750"/>
      <c r="AD30" s="750"/>
      <c r="AE30" s="751"/>
      <c r="AF30" s="749">
        <v>33</v>
      </c>
      <c r="AG30" s="750"/>
      <c r="AH30" s="750"/>
      <c r="AI30" s="750"/>
      <c r="AJ30" s="751"/>
      <c r="AK30" s="820">
        <v>217</v>
      </c>
      <c r="AL30" s="821"/>
      <c r="AM30" s="821"/>
      <c r="AN30" s="821"/>
      <c r="AO30" s="821"/>
      <c r="AP30" s="821" t="s">
        <v>474</v>
      </c>
      <c r="AQ30" s="821"/>
      <c r="AR30" s="821"/>
      <c r="AS30" s="821"/>
      <c r="AT30" s="821"/>
      <c r="AU30" s="821" t="s">
        <v>474</v>
      </c>
      <c r="AV30" s="821"/>
      <c r="AW30" s="821"/>
      <c r="AX30" s="821"/>
      <c r="AY30" s="821"/>
      <c r="AZ30" s="822" t="s">
        <v>529</v>
      </c>
      <c r="BA30" s="823"/>
      <c r="BB30" s="823"/>
      <c r="BC30" s="823"/>
      <c r="BD30" s="823"/>
      <c r="BE30" s="818"/>
      <c r="BF30" s="818"/>
      <c r="BG30" s="818"/>
      <c r="BH30" s="818"/>
      <c r="BI30" s="819"/>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191</v>
      </c>
      <c r="R31" s="747"/>
      <c r="S31" s="747"/>
      <c r="T31" s="747"/>
      <c r="U31" s="747"/>
      <c r="V31" s="747">
        <v>83</v>
      </c>
      <c r="W31" s="747"/>
      <c r="X31" s="747"/>
      <c r="Y31" s="747"/>
      <c r="Z31" s="747"/>
      <c r="AA31" s="748">
        <f t="shared" ref="AA31:AA34" si="2">Q31-V31</f>
        <v>108</v>
      </c>
      <c r="AB31" s="750"/>
      <c r="AC31" s="750"/>
      <c r="AD31" s="750"/>
      <c r="AE31" s="751"/>
      <c r="AF31" s="749">
        <v>299</v>
      </c>
      <c r="AG31" s="750"/>
      <c r="AH31" s="750"/>
      <c r="AI31" s="750"/>
      <c r="AJ31" s="751"/>
      <c r="AK31" s="820" t="s">
        <v>474</v>
      </c>
      <c r="AL31" s="821"/>
      <c r="AM31" s="821"/>
      <c r="AN31" s="821"/>
      <c r="AO31" s="821"/>
      <c r="AP31" s="821">
        <v>293</v>
      </c>
      <c r="AQ31" s="821"/>
      <c r="AR31" s="821"/>
      <c r="AS31" s="821"/>
      <c r="AT31" s="821"/>
      <c r="AU31" s="821">
        <v>4</v>
      </c>
      <c r="AV31" s="821"/>
      <c r="AW31" s="821"/>
      <c r="AX31" s="821"/>
      <c r="AY31" s="821"/>
      <c r="AZ31" s="822" t="s">
        <v>529</v>
      </c>
      <c r="BA31" s="823"/>
      <c r="BB31" s="823"/>
      <c r="BC31" s="823"/>
      <c r="BD31" s="823"/>
      <c r="BE31" s="818" t="s">
        <v>381</v>
      </c>
      <c r="BF31" s="818"/>
      <c r="BG31" s="818"/>
      <c r="BH31" s="818"/>
      <c r="BI31" s="819"/>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299</v>
      </c>
      <c r="R32" s="747"/>
      <c r="S32" s="747"/>
      <c r="T32" s="747"/>
      <c r="U32" s="747"/>
      <c r="V32" s="747">
        <v>295</v>
      </c>
      <c r="W32" s="747"/>
      <c r="X32" s="747"/>
      <c r="Y32" s="747"/>
      <c r="Z32" s="747"/>
      <c r="AA32" s="748">
        <f t="shared" si="2"/>
        <v>4</v>
      </c>
      <c r="AB32" s="750"/>
      <c r="AC32" s="750"/>
      <c r="AD32" s="750"/>
      <c r="AE32" s="751"/>
      <c r="AF32" s="749">
        <v>4</v>
      </c>
      <c r="AG32" s="750"/>
      <c r="AH32" s="750"/>
      <c r="AI32" s="750"/>
      <c r="AJ32" s="751"/>
      <c r="AK32" s="820">
        <v>232</v>
      </c>
      <c r="AL32" s="821"/>
      <c r="AM32" s="821"/>
      <c r="AN32" s="821"/>
      <c r="AO32" s="821"/>
      <c r="AP32" s="821">
        <v>2562</v>
      </c>
      <c r="AQ32" s="821"/>
      <c r="AR32" s="821"/>
      <c r="AS32" s="821"/>
      <c r="AT32" s="821"/>
      <c r="AU32" s="821">
        <v>2208</v>
      </c>
      <c r="AV32" s="821"/>
      <c r="AW32" s="821"/>
      <c r="AX32" s="821"/>
      <c r="AY32" s="821"/>
      <c r="AZ32" s="822" t="s">
        <v>529</v>
      </c>
      <c r="BA32" s="823"/>
      <c r="BB32" s="823"/>
      <c r="BC32" s="823"/>
      <c r="BD32" s="823"/>
      <c r="BE32" s="818" t="s">
        <v>383</v>
      </c>
      <c r="BF32" s="818"/>
      <c r="BG32" s="818"/>
      <c r="BH32" s="818"/>
      <c r="BI32" s="819"/>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529</v>
      </c>
      <c r="R33" s="747"/>
      <c r="S33" s="747"/>
      <c r="T33" s="747"/>
      <c r="U33" s="747"/>
      <c r="V33" s="747">
        <v>524</v>
      </c>
      <c r="W33" s="747"/>
      <c r="X33" s="747"/>
      <c r="Y33" s="747"/>
      <c r="Z33" s="747"/>
      <c r="AA33" s="748">
        <f t="shared" si="2"/>
        <v>5</v>
      </c>
      <c r="AB33" s="750"/>
      <c r="AC33" s="750"/>
      <c r="AD33" s="750"/>
      <c r="AE33" s="751"/>
      <c r="AF33" s="749">
        <v>5</v>
      </c>
      <c r="AG33" s="750"/>
      <c r="AH33" s="750"/>
      <c r="AI33" s="750"/>
      <c r="AJ33" s="751"/>
      <c r="AK33" s="820">
        <v>234</v>
      </c>
      <c r="AL33" s="821"/>
      <c r="AM33" s="821"/>
      <c r="AN33" s="821"/>
      <c r="AO33" s="821"/>
      <c r="AP33" s="821">
        <v>3929</v>
      </c>
      <c r="AQ33" s="821"/>
      <c r="AR33" s="821"/>
      <c r="AS33" s="821"/>
      <c r="AT33" s="821"/>
      <c r="AU33" s="821">
        <v>3493</v>
      </c>
      <c r="AV33" s="821"/>
      <c r="AW33" s="821"/>
      <c r="AX33" s="821"/>
      <c r="AY33" s="821"/>
      <c r="AZ33" s="822" t="s">
        <v>529</v>
      </c>
      <c r="BA33" s="823"/>
      <c r="BB33" s="823"/>
      <c r="BC33" s="823"/>
      <c r="BD33" s="823"/>
      <c r="BE33" s="818" t="s">
        <v>383</v>
      </c>
      <c r="BF33" s="818"/>
      <c r="BG33" s="818"/>
      <c r="BH33" s="818"/>
      <c r="BI33" s="819"/>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102</v>
      </c>
      <c r="R34" s="747"/>
      <c r="S34" s="747"/>
      <c r="T34" s="747"/>
      <c r="U34" s="747"/>
      <c r="V34" s="747">
        <v>97</v>
      </c>
      <c r="W34" s="747"/>
      <c r="X34" s="747"/>
      <c r="Y34" s="747"/>
      <c r="Z34" s="747"/>
      <c r="AA34" s="748">
        <f t="shared" si="2"/>
        <v>5</v>
      </c>
      <c r="AB34" s="750"/>
      <c r="AC34" s="750"/>
      <c r="AD34" s="750"/>
      <c r="AE34" s="751"/>
      <c r="AF34" s="749">
        <v>5</v>
      </c>
      <c r="AG34" s="750"/>
      <c r="AH34" s="750"/>
      <c r="AI34" s="750"/>
      <c r="AJ34" s="751"/>
      <c r="AK34" s="820">
        <v>5</v>
      </c>
      <c r="AL34" s="821"/>
      <c r="AM34" s="821"/>
      <c r="AN34" s="821"/>
      <c r="AO34" s="821"/>
      <c r="AP34" s="821">
        <v>329</v>
      </c>
      <c r="AQ34" s="821"/>
      <c r="AR34" s="821"/>
      <c r="AS34" s="821"/>
      <c r="AT34" s="821"/>
      <c r="AU34" s="821">
        <v>80</v>
      </c>
      <c r="AV34" s="821"/>
      <c r="AW34" s="821"/>
      <c r="AX34" s="821"/>
      <c r="AY34" s="821"/>
      <c r="AZ34" s="822" t="s">
        <v>529</v>
      </c>
      <c r="BA34" s="823"/>
      <c r="BB34" s="823"/>
      <c r="BC34" s="823"/>
      <c r="BD34" s="823"/>
      <c r="BE34" s="818" t="s">
        <v>383</v>
      </c>
      <c r="BF34" s="818"/>
      <c r="BG34" s="818"/>
      <c r="BH34" s="818"/>
      <c r="BI34" s="819"/>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0"/>
      <c r="AL35" s="821"/>
      <c r="AM35" s="821"/>
      <c r="AN35" s="821"/>
      <c r="AO35" s="821"/>
      <c r="AP35" s="821"/>
      <c r="AQ35" s="821"/>
      <c r="AR35" s="821"/>
      <c r="AS35" s="821"/>
      <c r="AT35" s="821"/>
      <c r="AU35" s="821"/>
      <c r="AV35" s="821"/>
      <c r="AW35" s="821"/>
      <c r="AX35" s="821"/>
      <c r="AY35" s="821"/>
      <c r="AZ35" s="822"/>
      <c r="BA35" s="823"/>
      <c r="BB35" s="823"/>
      <c r="BC35" s="823"/>
      <c r="BD35" s="823"/>
      <c r="BE35" s="818"/>
      <c r="BF35" s="818"/>
      <c r="BG35" s="818"/>
      <c r="BH35" s="818"/>
      <c r="BI35" s="819"/>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1"/>
      <c r="AQ36" s="821"/>
      <c r="AR36" s="821"/>
      <c r="AS36" s="821"/>
      <c r="AT36" s="821"/>
      <c r="AU36" s="821"/>
      <c r="AV36" s="821"/>
      <c r="AW36" s="821"/>
      <c r="AX36" s="821"/>
      <c r="AY36" s="821"/>
      <c r="AZ36" s="823"/>
      <c r="BA36" s="823"/>
      <c r="BB36" s="823"/>
      <c r="BC36" s="823"/>
      <c r="BD36" s="823"/>
      <c r="BE36" s="818"/>
      <c r="BF36" s="818"/>
      <c r="BG36" s="818"/>
      <c r="BH36" s="818"/>
      <c r="BI36" s="819"/>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1"/>
      <c r="AQ37" s="821"/>
      <c r="AR37" s="821"/>
      <c r="AS37" s="821"/>
      <c r="AT37" s="821"/>
      <c r="AU37" s="821"/>
      <c r="AV37" s="821"/>
      <c r="AW37" s="821"/>
      <c r="AX37" s="821"/>
      <c r="AY37" s="821"/>
      <c r="AZ37" s="823"/>
      <c r="BA37" s="823"/>
      <c r="BB37" s="823"/>
      <c r="BC37" s="823"/>
      <c r="BD37" s="823"/>
      <c r="BE37" s="818"/>
      <c r="BF37" s="818"/>
      <c r="BG37" s="818"/>
      <c r="BH37" s="818"/>
      <c r="BI37" s="819"/>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3"/>
      <c r="BA38" s="823"/>
      <c r="BB38" s="823"/>
      <c r="BC38" s="823"/>
      <c r="BD38" s="823"/>
      <c r="BE38" s="818"/>
      <c r="BF38" s="818"/>
      <c r="BG38" s="818"/>
      <c r="BH38" s="818"/>
      <c r="BI38" s="819"/>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3"/>
      <c r="BA39" s="823"/>
      <c r="BB39" s="823"/>
      <c r="BC39" s="823"/>
      <c r="BD39" s="823"/>
      <c r="BE39" s="818"/>
      <c r="BF39" s="818"/>
      <c r="BG39" s="818"/>
      <c r="BH39" s="818"/>
      <c r="BI39" s="819"/>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3"/>
      <c r="BA40" s="823"/>
      <c r="BB40" s="823"/>
      <c r="BC40" s="823"/>
      <c r="BD40" s="823"/>
      <c r="BE40" s="818"/>
      <c r="BF40" s="818"/>
      <c r="BG40" s="818"/>
      <c r="BH40" s="818"/>
      <c r="BI40" s="819"/>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3"/>
      <c r="BA41" s="823"/>
      <c r="BB41" s="823"/>
      <c r="BC41" s="823"/>
      <c r="BD41" s="823"/>
      <c r="BE41" s="818"/>
      <c r="BF41" s="818"/>
      <c r="BG41" s="818"/>
      <c r="BH41" s="818"/>
      <c r="BI41" s="819"/>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3"/>
      <c r="BA42" s="823"/>
      <c r="BB42" s="823"/>
      <c r="BC42" s="823"/>
      <c r="BD42" s="823"/>
      <c r="BE42" s="818"/>
      <c r="BF42" s="818"/>
      <c r="BG42" s="818"/>
      <c r="BH42" s="818"/>
      <c r="BI42" s="819"/>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3"/>
      <c r="BA43" s="823"/>
      <c r="BB43" s="823"/>
      <c r="BC43" s="823"/>
      <c r="BD43" s="823"/>
      <c r="BE43" s="818"/>
      <c r="BF43" s="818"/>
      <c r="BG43" s="818"/>
      <c r="BH43" s="818"/>
      <c r="BI43" s="819"/>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3"/>
      <c r="BA44" s="823"/>
      <c r="BB44" s="823"/>
      <c r="BC44" s="823"/>
      <c r="BD44" s="823"/>
      <c r="BE44" s="818"/>
      <c r="BF44" s="818"/>
      <c r="BG44" s="818"/>
      <c r="BH44" s="818"/>
      <c r="BI44" s="819"/>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3"/>
      <c r="BA45" s="823"/>
      <c r="BB45" s="823"/>
      <c r="BC45" s="823"/>
      <c r="BD45" s="823"/>
      <c r="BE45" s="818"/>
      <c r="BF45" s="818"/>
      <c r="BG45" s="818"/>
      <c r="BH45" s="818"/>
      <c r="BI45" s="819"/>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3"/>
      <c r="BA46" s="823"/>
      <c r="BB46" s="823"/>
      <c r="BC46" s="823"/>
      <c r="BD46" s="823"/>
      <c r="BE46" s="818"/>
      <c r="BF46" s="818"/>
      <c r="BG46" s="818"/>
      <c r="BH46" s="818"/>
      <c r="BI46" s="819"/>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3"/>
      <c r="BA47" s="823"/>
      <c r="BB47" s="823"/>
      <c r="BC47" s="823"/>
      <c r="BD47" s="823"/>
      <c r="BE47" s="818"/>
      <c r="BF47" s="818"/>
      <c r="BG47" s="818"/>
      <c r="BH47" s="818"/>
      <c r="BI47" s="819"/>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3"/>
      <c r="BA48" s="823"/>
      <c r="BB48" s="823"/>
      <c r="BC48" s="823"/>
      <c r="BD48" s="823"/>
      <c r="BE48" s="818"/>
      <c r="BF48" s="818"/>
      <c r="BG48" s="818"/>
      <c r="BH48" s="818"/>
      <c r="BI48" s="819"/>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3"/>
      <c r="BA49" s="823"/>
      <c r="BB49" s="823"/>
      <c r="BC49" s="823"/>
      <c r="BD49" s="823"/>
      <c r="BE49" s="818"/>
      <c r="BF49" s="818"/>
      <c r="BG49" s="818"/>
      <c r="BH49" s="818"/>
      <c r="BI49" s="819"/>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8"/>
      <c r="BF50" s="818"/>
      <c r="BG50" s="818"/>
      <c r="BH50" s="818"/>
      <c r="BI50" s="819"/>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8"/>
      <c r="BF51" s="818"/>
      <c r="BG51" s="818"/>
      <c r="BH51" s="818"/>
      <c r="BI51" s="819"/>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8"/>
      <c r="BF52" s="818"/>
      <c r="BG52" s="818"/>
      <c r="BH52" s="818"/>
      <c r="BI52" s="819"/>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8"/>
      <c r="BF53" s="818"/>
      <c r="BG53" s="818"/>
      <c r="BH53" s="818"/>
      <c r="BI53" s="819"/>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8"/>
      <c r="BF54" s="818"/>
      <c r="BG54" s="818"/>
      <c r="BH54" s="818"/>
      <c r="BI54" s="819"/>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8"/>
      <c r="BF55" s="818"/>
      <c r="BG55" s="818"/>
      <c r="BH55" s="818"/>
      <c r="BI55" s="819"/>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8"/>
      <c r="BF56" s="818"/>
      <c r="BG56" s="818"/>
      <c r="BH56" s="818"/>
      <c r="BI56" s="819"/>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8"/>
      <c r="BF57" s="818"/>
      <c r="BG57" s="818"/>
      <c r="BH57" s="818"/>
      <c r="BI57" s="819"/>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8"/>
      <c r="BF58" s="818"/>
      <c r="BG58" s="818"/>
      <c r="BH58" s="818"/>
      <c r="BI58" s="819"/>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8"/>
      <c r="BF59" s="818"/>
      <c r="BG59" s="818"/>
      <c r="BH59" s="818"/>
      <c r="BI59" s="819"/>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8"/>
      <c r="BF60" s="818"/>
      <c r="BG60" s="818"/>
      <c r="BH60" s="818"/>
      <c r="BI60" s="819"/>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8"/>
      <c r="BF61" s="818"/>
      <c r="BG61" s="818"/>
      <c r="BH61" s="818"/>
      <c r="BI61" s="819"/>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8"/>
      <c r="BF62" s="818"/>
      <c r="BG62" s="818"/>
      <c r="BH62" s="818"/>
      <c r="BI62" s="819"/>
      <c r="BJ62" s="836" t="s">
        <v>386</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c r="A63" s="215" t="s">
        <v>365</v>
      </c>
      <c r="B63" s="779" t="s">
        <v>387</v>
      </c>
      <c r="C63" s="780"/>
      <c r="D63" s="780"/>
      <c r="E63" s="780"/>
      <c r="F63" s="780"/>
      <c r="G63" s="780"/>
      <c r="H63" s="780"/>
      <c r="I63" s="780"/>
      <c r="J63" s="780"/>
      <c r="K63" s="780"/>
      <c r="L63" s="780"/>
      <c r="M63" s="780"/>
      <c r="N63" s="780"/>
      <c r="O63" s="780"/>
      <c r="P63" s="781"/>
      <c r="Q63" s="829"/>
      <c r="R63" s="830"/>
      <c r="S63" s="830"/>
      <c r="T63" s="830"/>
      <c r="U63" s="830"/>
      <c r="V63" s="830"/>
      <c r="W63" s="830"/>
      <c r="X63" s="830"/>
      <c r="Y63" s="830"/>
      <c r="Z63" s="830"/>
      <c r="AA63" s="830"/>
      <c r="AB63" s="830"/>
      <c r="AC63" s="830"/>
      <c r="AD63" s="830"/>
      <c r="AE63" s="831"/>
      <c r="AF63" s="832">
        <v>427</v>
      </c>
      <c r="AG63" s="833"/>
      <c r="AH63" s="833"/>
      <c r="AI63" s="833"/>
      <c r="AJ63" s="834"/>
      <c r="AK63" s="835"/>
      <c r="AL63" s="830"/>
      <c r="AM63" s="830"/>
      <c r="AN63" s="830"/>
      <c r="AO63" s="830"/>
      <c r="AP63" s="833">
        <f>SUM(AP28:AT34)</f>
        <v>7113</v>
      </c>
      <c r="AQ63" s="833"/>
      <c r="AR63" s="833"/>
      <c r="AS63" s="833"/>
      <c r="AT63" s="833"/>
      <c r="AU63" s="833">
        <f>SUM(AU28:AY34)</f>
        <v>5785</v>
      </c>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3" t="s">
        <v>372</v>
      </c>
      <c r="AG66" s="802"/>
      <c r="AH66" s="802"/>
      <c r="AI66" s="802"/>
      <c r="AJ66" s="844"/>
      <c r="AK66" s="705" t="s">
        <v>373</v>
      </c>
      <c r="AL66" s="729"/>
      <c r="AM66" s="729"/>
      <c r="AN66" s="729"/>
      <c r="AO66" s="730"/>
      <c r="AP66" s="705" t="s">
        <v>374</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5"/>
      <c r="AH67" s="805"/>
      <c r="AI67" s="805"/>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1" t="s">
        <v>531</v>
      </c>
      <c r="C68" s="862"/>
      <c r="D68" s="862"/>
      <c r="E68" s="862"/>
      <c r="F68" s="862"/>
      <c r="G68" s="862"/>
      <c r="H68" s="862"/>
      <c r="I68" s="862"/>
      <c r="J68" s="862"/>
      <c r="K68" s="862"/>
      <c r="L68" s="862"/>
      <c r="M68" s="862"/>
      <c r="N68" s="862"/>
      <c r="O68" s="862"/>
      <c r="P68" s="863"/>
      <c r="Q68" s="864">
        <v>9277</v>
      </c>
      <c r="R68" s="858"/>
      <c r="S68" s="858"/>
      <c r="T68" s="858"/>
      <c r="U68" s="858"/>
      <c r="V68" s="858">
        <v>7391</v>
      </c>
      <c r="W68" s="858"/>
      <c r="X68" s="858"/>
      <c r="Y68" s="858"/>
      <c r="Z68" s="858"/>
      <c r="AA68" s="858">
        <f>Q68-V68</f>
        <v>1886</v>
      </c>
      <c r="AB68" s="858"/>
      <c r="AC68" s="858"/>
      <c r="AD68" s="858"/>
      <c r="AE68" s="858"/>
      <c r="AF68" s="858">
        <v>1886</v>
      </c>
      <c r="AG68" s="858"/>
      <c r="AH68" s="858"/>
      <c r="AI68" s="858"/>
      <c r="AJ68" s="858"/>
      <c r="AK68" s="857" t="s">
        <v>529</v>
      </c>
      <c r="AL68" s="858"/>
      <c r="AM68" s="858"/>
      <c r="AN68" s="858"/>
      <c r="AO68" s="858"/>
      <c r="AP68" s="857" t="s">
        <v>529</v>
      </c>
      <c r="AQ68" s="858"/>
      <c r="AR68" s="858"/>
      <c r="AS68" s="858"/>
      <c r="AT68" s="858"/>
      <c r="AU68" s="857" t="s">
        <v>529</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5" t="s">
        <v>532</v>
      </c>
      <c r="C69" s="866"/>
      <c r="D69" s="866"/>
      <c r="E69" s="866"/>
      <c r="F69" s="866"/>
      <c r="G69" s="866"/>
      <c r="H69" s="866"/>
      <c r="I69" s="866"/>
      <c r="J69" s="866"/>
      <c r="K69" s="866"/>
      <c r="L69" s="866"/>
      <c r="M69" s="866"/>
      <c r="N69" s="866"/>
      <c r="O69" s="866"/>
      <c r="P69" s="867"/>
      <c r="Q69" s="868">
        <v>157</v>
      </c>
      <c r="R69" s="821"/>
      <c r="S69" s="821"/>
      <c r="T69" s="821"/>
      <c r="U69" s="821"/>
      <c r="V69" s="821">
        <v>128</v>
      </c>
      <c r="W69" s="821"/>
      <c r="X69" s="821"/>
      <c r="Y69" s="821"/>
      <c r="Z69" s="821"/>
      <c r="AA69" s="869">
        <f t="shared" ref="AA69:AA77" si="3">Q69-V69</f>
        <v>29</v>
      </c>
      <c r="AB69" s="870"/>
      <c r="AC69" s="870"/>
      <c r="AD69" s="870"/>
      <c r="AE69" s="820"/>
      <c r="AF69" s="821">
        <v>29</v>
      </c>
      <c r="AG69" s="821"/>
      <c r="AH69" s="821"/>
      <c r="AI69" s="821"/>
      <c r="AJ69" s="821"/>
      <c r="AK69" s="871" t="s">
        <v>529</v>
      </c>
      <c r="AL69" s="821"/>
      <c r="AM69" s="821"/>
      <c r="AN69" s="821"/>
      <c r="AO69" s="821"/>
      <c r="AP69" s="871" t="s">
        <v>529</v>
      </c>
      <c r="AQ69" s="821"/>
      <c r="AR69" s="821"/>
      <c r="AS69" s="821"/>
      <c r="AT69" s="821"/>
      <c r="AU69" s="871" t="s">
        <v>529</v>
      </c>
      <c r="AV69" s="821"/>
      <c r="AW69" s="821"/>
      <c r="AX69" s="821"/>
      <c r="AY69" s="821"/>
      <c r="AZ69" s="872"/>
      <c r="BA69" s="872"/>
      <c r="BB69" s="872"/>
      <c r="BC69" s="872"/>
      <c r="BD69" s="873"/>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5" t="s">
        <v>533</v>
      </c>
      <c r="C70" s="866"/>
      <c r="D70" s="866"/>
      <c r="E70" s="866"/>
      <c r="F70" s="866"/>
      <c r="G70" s="866"/>
      <c r="H70" s="866"/>
      <c r="I70" s="866"/>
      <c r="J70" s="866"/>
      <c r="K70" s="866"/>
      <c r="L70" s="866"/>
      <c r="M70" s="866"/>
      <c r="N70" s="866"/>
      <c r="O70" s="866"/>
      <c r="P70" s="867"/>
      <c r="Q70" s="868">
        <v>147</v>
      </c>
      <c r="R70" s="821"/>
      <c r="S70" s="821"/>
      <c r="T70" s="821"/>
      <c r="U70" s="821"/>
      <c r="V70" s="821">
        <v>123</v>
      </c>
      <c r="W70" s="821"/>
      <c r="X70" s="821"/>
      <c r="Y70" s="821"/>
      <c r="Z70" s="821"/>
      <c r="AA70" s="869">
        <f t="shared" si="3"/>
        <v>24</v>
      </c>
      <c r="AB70" s="870"/>
      <c r="AC70" s="870"/>
      <c r="AD70" s="870"/>
      <c r="AE70" s="820"/>
      <c r="AF70" s="821">
        <v>24</v>
      </c>
      <c r="AG70" s="821"/>
      <c r="AH70" s="821"/>
      <c r="AI70" s="821"/>
      <c r="AJ70" s="821"/>
      <c r="AK70" s="871" t="s">
        <v>529</v>
      </c>
      <c r="AL70" s="821"/>
      <c r="AM70" s="821"/>
      <c r="AN70" s="821"/>
      <c r="AO70" s="821"/>
      <c r="AP70" s="871" t="s">
        <v>529</v>
      </c>
      <c r="AQ70" s="821"/>
      <c r="AR70" s="821"/>
      <c r="AS70" s="821"/>
      <c r="AT70" s="821"/>
      <c r="AU70" s="871" t="s">
        <v>529</v>
      </c>
      <c r="AV70" s="821"/>
      <c r="AW70" s="821"/>
      <c r="AX70" s="821"/>
      <c r="AY70" s="821"/>
      <c r="AZ70" s="872"/>
      <c r="BA70" s="872"/>
      <c r="BB70" s="872"/>
      <c r="BC70" s="872"/>
      <c r="BD70" s="873"/>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5" t="s">
        <v>534</v>
      </c>
      <c r="C71" s="866"/>
      <c r="D71" s="866"/>
      <c r="E71" s="866"/>
      <c r="F71" s="866"/>
      <c r="G71" s="866"/>
      <c r="H71" s="866"/>
      <c r="I71" s="866"/>
      <c r="J71" s="866"/>
      <c r="K71" s="866"/>
      <c r="L71" s="866"/>
      <c r="M71" s="866"/>
      <c r="N71" s="866"/>
      <c r="O71" s="866"/>
      <c r="P71" s="867"/>
      <c r="Q71" s="868">
        <v>526</v>
      </c>
      <c r="R71" s="821"/>
      <c r="S71" s="821"/>
      <c r="T71" s="821"/>
      <c r="U71" s="821"/>
      <c r="V71" s="821">
        <v>508</v>
      </c>
      <c r="W71" s="821"/>
      <c r="X71" s="821"/>
      <c r="Y71" s="821"/>
      <c r="Z71" s="821"/>
      <c r="AA71" s="869">
        <f t="shared" si="3"/>
        <v>18</v>
      </c>
      <c r="AB71" s="870"/>
      <c r="AC71" s="870"/>
      <c r="AD71" s="870"/>
      <c r="AE71" s="820"/>
      <c r="AF71" s="821">
        <v>18</v>
      </c>
      <c r="AG71" s="821"/>
      <c r="AH71" s="821"/>
      <c r="AI71" s="821"/>
      <c r="AJ71" s="821"/>
      <c r="AK71" s="821">
        <v>142</v>
      </c>
      <c r="AL71" s="821"/>
      <c r="AM71" s="821"/>
      <c r="AN71" s="821"/>
      <c r="AO71" s="821"/>
      <c r="AP71" s="821">
        <v>229</v>
      </c>
      <c r="AQ71" s="821"/>
      <c r="AR71" s="821"/>
      <c r="AS71" s="821"/>
      <c r="AT71" s="821"/>
      <c r="AU71" s="821">
        <v>37</v>
      </c>
      <c r="AV71" s="821"/>
      <c r="AW71" s="821"/>
      <c r="AX71" s="821"/>
      <c r="AY71" s="821"/>
      <c r="AZ71" s="872"/>
      <c r="BA71" s="872"/>
      <c r="BB71" s="872"/>
      <c r="BC71" s="872"/>
      <c r="BD71" s="873"/>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5" t="s">
        <v>535</v>
      </c>
      <c r="C72" s="866"/>
      <c r="D72" s="866"/>
      <c r="E72" s="866"/>
      <c r="F72" s="866"/>
      <c r="G72" s="866"/>
      <c r="H72" s="866"/>
      <c r="I72" s="866"/>
      <c r="J72" s="866"/>
      <c r="K72" s="866"/>
      <c r="L72" s="866"/>
      <c r="M72" s="866"/>
      <c r="N72" s="866"/>
      <c r="O72" s="866"/>
      <c r="P72" s="867"/>
      <c r="Q72" s="868">
        <v>268</v>
      </c>
      <c r="R72" s="821"/>
      <c r="S72" s="821"/>
      <c r="T72" s="821"/>
      <c r="U72" s="821"/>
      <c r="V72" s="821">
        <v>228</v>
      </c>
      <c r="W72" s="821"/>
      <c r="X72" s="821"/>
      <c r="Y72" s="821"/>
      <c r="Z72" s="821"/>
      <c r="AA72" s="869">
        <f t="shared" ref="AA72" si="4">Q72-V72</f>
        <v>40</v>
      </c>
      <c r="AB72" s="870"/>
      <c r="AC72" s="870"/>
      <c r="AD72" s="870"/>
      <c r="AE72" s="820"/>
      <c r="AF72" s="821">
        <v>18</v>
      </c>
      <c r="AG72" s="821"/>
      <c r="AH72" s="821"/>
      <c r="AI72" s="821"/>
      <c r="AJ72" s="821"/>
      <c r="AK72" s="871" t="s">
        <v>529</v>
      </c>
      <c r="AL72" s="821"/>
      <c r="AM72" s="821"/>
      <c r="AN72" s="821"/>
      <c r="AO72" s="821"/>
      <c r="AP72" s="871" t="s">
        <v>529</v>
      </c>
      <c r="AQ72" s="821"/>
      <c r="AR72" s="821"/>
      <c r="AS72" s="821"/>
      <c r="AT72" s="821"/>
      <c r="AU72" s="871" t="s">
        <v>529</v>
      </c>
      <c r="AV72" s="821"/>
      <c r="AW72" s="821"/>
      <c r="AX72" s="821"/>
      <c r="AY72" s="821"/>
      <c r="AZ72" s="872"/>
      <c r="BA72" s="872"/>
      <c r="BB72" s="872"/>
      <c r="BC72" s="872"/>
      <c r="BD72" s="873"/>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5" t="s">
        <v>536</v>
      </c>
      <c r="C73" s="866"/>
      <c r="D73" s="866"/>
      <c r="E73" s="866"/>
      <c r="F73" s="866"/>
      <c r="G73" s="866"/>
      <c r="H73" s="866"/>
      <c r="I73" s="866"/>
      <c r="J73" s="866"/>
      <c r="K73" s="866"/>
      <c r="L73" s="866"/>
      <c r="M73" s="866"/>
      <c r="N73" s="866"/>
      <c r="O73" s="866"/>
      <c r="P73" s="867"/>
      <c r="Q73" s="868">
        <v>335</v>
      </c>
      <c r="R73" s="821"/>
      <c r="S73" s="821"/>
      <c r="T73" s="821"/>
      <c r="U73" s="821"/>
      <c r="V73" s="821">
        <v>312</v>
      </c>
      <c r="W73" s="821"/>
      <c r="X73" s="821"/>
      <c r="Y73" s="821"/>
      <c r="Z73" s="821"/>
      <c r="AA73" s="869">
        <f t="shared" si="3"/>
        <v>23</v>
      </c>
      <c r="AB73" s="870"/>
      <c r="AC73" s="870"/>
      <c r="AD73" s="870"/>
      <c r="AE73" s="820"/>
      <c r="AF73" s="821">
        <v>23</v>
      </c>
      <c r="AG73" s="821"/>
      <c r="AH73" s="821"/>
      <c r="AI73" s="821"/>
      <c r="AJ73" s="821"/>
      <c r="AK73" s="871" t="s">
        <v>529</v>
      </c>
      <c r="AL73" s="821"/>
      <c r="AM73" s="821"/>
      <c r="AN73" s="821"/>
      <c r="AO73" s="821"/>
      <c r="AP73" s="871" t="s">
        <v>529</v>
      </c>
      <c r="AQ73" s="821"/>
      <c r="AR73" s="821"/>
      <c r="AS73" s="821"/>
      <c r="AT73" s="821"/>
      <c r="AU73" s="871" t="s">
        <v>529</v>
      </c>
      <c r="AV73" s="821"/>
      <c r="AW73" s="821"/>
      <c r="AX73" s="821"/>
      <c r="AY73" s="821"/>
      <c r="AZ73" s="872"/>
      <c r="BA73" s="872"/>
      <c r="BB73" s="872"/>
      <c r="BC73" s="872"/>
      <c r="BD73" s="873"/>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5" t="s">
        <v>537</v>
      </c>
      <c r="C74" s="866"/>
      <c r="D74" s="866"/>
      <c r="E74" s="866"/>
      <c r="F74" s="866"/>
      <c r="G74" s="866"/>
      <c r="H74" s="866"/>
      <c r="I74" s="866"/>
      <c r="J74" s="866"/>
      <c r="K74" s="866"/>
      <c r="L74" s="866"/>
      <c r="M74" s="866"/>
      <c r="N74" s="866"/>
      <c r="O74" s="866"/>
      <c r="P74" s="867"/>
      <c r="Q74" s="868">
        <v>1340</v>
      </c>
      <c r="R74" s="821"/>
      <c r="S74" s="821"/>
      <c r="T74" s="821"/>
      <c r="U74" s="821"/>
      <c r="V74" s="821">
        <v>1325</v>
      </c>
      <c r="W74" s="821"/>
      <c r="X74" s="821"/>
      <c r="Y74" s="821"/>
      <c r="Z74" s="821"/>
      <c r="AA74" s="869">
        <f t="shared" si="3"/>
        <v>15</v>
      </c>
      <c r="AB74" s="870"/>
      <c r="AC74" s="870"/>
      <c r="AD74" s="870"/>
      <c r="AE74" s="820"/>
      <c r="AF74" s="821">
        <v>15</v>
      </c>
      <c r="AG74" s="821"/>
      <c r="AH74" s="821"/>
      <c r="AI74" s="821"/>
      <c r="AJ74" s="821"/>
      <c r="AK74" s="821">
        <v>20</v>
      </c>
      <c r="AL74" s="821"/>
      <c r="AM74" s="821"/>
      <c r="AN74" s="821"/>
      <c r="AO74" s="821"/>
      <c r="AP74" s="821">
        <v>420</v>
      </c>
      <c r="AQ74" s="821"/>
      <c r="AR74" s="821"/>
      <c r="AS74" s="821"/>
      <c r="AT74" s="821"/>
      <c r="AU74" s="821">
        <v>102</v>
      </c>
      <c r="AV74" s="821"/>
      <c r="AW74" s="821"/>
      <c r="AX74" s="821"/>
      <c r="AY74" s="821"/>
      <c r="AZ74" s="872"/>
      <c r="BA74" s="872"/>
      <c r="BB74" s="872"/>
      <c r="BC74" s="872"/>
      <c r="BD74" s="873"/>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5" t="s">
        <v>538</v>
      </c>
      <c r="C75" s="866"/>
      <c r="D75" s="866"/>
      <c r="E75" s="866"/>
      <c r="F75" s="866"/>
      <c r="G75" s="866"/>
      <c r="H75" s="866"/>
      <c r="I75" s="866"/>
      <c r="J75" s="866"/>
      <c r="K75" s="866"/>
      <c r="L75" s="866"/>
      <c r="M75" s="866"/>
      <c r="N75" s="866"/>
      <c r="O75" s="866"/>
      <c r="P75" s="867"/>
      <c r="Q75" s="874">
        <v>940</v>
      </c>
      <c r="R75" s="870"/>
      <c r="S75" s="870"/>
      <c r="T75" s="870"/>
      <c r="U75" s="820"/>
      <c r="V75" s="869">
        <v>934</v>
      </c>
      <c r="W75" s="870"/>
      <c r="X75" s="870"/>
      <c r="Y75" s="870"/>
      <c r="Z75" s="820"/>
      <c r="AA75" s="869">
        <f t="shared" si="3"/>
        <v>6</v>
      </c>
      <c r="AB75" s="870"/>
      <c r="AC75" s="870"/>
      <c r="AD75" s="870"/>
      <c r="AE75" s="820"/>
      <c r="AF75" s="869">
        <v>6</v>
      </c>
      <c r="AG75" s="870"/>
      <c r="AH75" s="870"/>
      <c r="AI75" s="870"/>
      <c r="AJ75" s="820"/>
      <c r="AK75" s="871" t="s">
        <v>529</v>
      </c>
      <c r="AL75" s="821"/>
      <c r="AM75" s="821"/>
      <c r="AN75" s="821"/>
      <c r="AO75" s="821"/>
      <c r="AP75" s="871" t="s">
        <v>529</v>
      </c>
      <c r="AQ75" s="821"/>
      <c r="AR75" s="821"/>
      <c r="AS75" s="821"/>
      <c r="AT75" s="821"/>
      <c r="AU75" s="871" t="s">
        <v>529</v>
      </c>
      <c r="AV75" s="821"/>
      <c r="AW75" s="821"/>
      <c r="AX75" s="821"/>
      <c r="AY75" s="821"/>
      <c r="AZ75" s="872"/>
      <c r="BA75" s="872"/>
      <c r="BB75" s="872"/>
      <c r="BC75" s="872"/>
      <c r="BD75" s="873"/>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5" t="s">
        <v>542</v>
      </c>
      <c r="C76" s="866"/>
      <c r="D76" s="866"/>
      <c r="E76" s="866"/>
      <c r="F76" s="866"/>
      <c r="G76" s="866"/>
      <c r="H76" s="866"/>
      <c r="I76" s="866"/>
      <c r="J76" s="866"/>
      <c r="K76" s="866"/>
      <c r="L76" s="866"/>
      <c r="M76" s="866"/>
      <c r="N76" s="866"/>
      <c r="O76" s="866"/>
      <c r="P76" s="867"/>
      <c r="Q76" s="874">
        <v>143</v>
      </c>
      <c r="R76" s="870"/>
      <c r="S76" s="870"/>
      <c r="T76" s="870"/>
      <c r="U76" s="820"/>
      <c r="V76" s="869">
        <v>143</v>
      </c>
      <c r="W76" s="870"/>
      <c r="X76" s="870"/>
      <c r="Y76" s="870"/>
      <c r="Z76" s="820"/>
      <c r="AA76" s="869">
        <f t="shared" si="3"/>
        <v>0</v>
      </c>
      <c r="AB76" s="870"/>
      <c r="AC76" s="870"/>
      <c r="AD76" s="870"/>
      <c r="AE76" s="820"/>
      <c r="AF76" s="871" t="s">
        <v>529</v>
      </c>
      <c r="AG76" s="821"/>
      <c r="AH76" s="821"/>
      <c r="AI76" s="821"/>
      <c r="AJ76" s="821"/>
      <c r="AK76" s="871" t="s">
        <v>529</v>
      </c>
      <c r="AL76" s="821"/>
      <c r="AM76" s="821"/>
      <c r="AN76" s="821"/>
      <c r="AO76" s="821"/>
      <c r="AP76" s="871" t="s">
        <v>529</v>
      </c>
      <c r="AQ76" s="821"/>
      <c r="AR76" s="821"/>
      <c r="AS76" s="821"/>
      <c r="AT76" s="821"/>
      <c r="AU76" s="871" t="s">
        <v>529</v>
      </c>
      <c r="AV76" s="821"/>
      <c r="AW76" s="821"/>
      <c r="AX76" s="821"/>
      <c r="AY76" s="821"/>
      <c r="AZ76" s="872"/>
      <c r="BA76" s="872"/>
      <c r="BB76" s="872"/>
      <c r="BC76" s="872"/>
      <c r="BD76" s="873"/>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5" t="s">
        <v>541</v>
      </c>
      <c r="C77" s="866"/>
      <c r="D77" s="866"/>
      <c r="E77" s="866"/>
      <c r="F77" s="866"/>
      <c r="G77" s="866"/>
      <c r="H77" s="866"/>
      <c r="I77" s="866"/>
      <c r="J77" s="866"/>
      <c r="K77" s="866"/>
      <c r="L77" s="866"/>
      <c r="M77" s="866"/>
      <c r="N77" s="866"/>
      <c r="O77" s="866"/>
      <c r="P77" s="867"/>
      <c r="Q77" s="874">
        <v>12535</v>
      </c>
      <c r="R77" s="870"/>
      <c r="S77" s="870"/>
      <c r="T77" s="870"/>
      <c r="U77" s="820"/>
      <c r="V77" s="869">
        <v>12659</v>
      </c>
      <c r="W77" s="870"/>
      <c r="X77" s="870"/>
      <c r="Y77" s="870"/>
      <c r="Z77" s="820"/>
      <c r="AA77" s="869">
        <f t="shared" si="3"/>
        <v>-124</v>
      </c>
      <c r="AB77" s="870"/>
      <c r="AC77" s="870"/>
      <c r="AD77" s="870"/>
      <c r="AE77" s="820"/>
      <c r="AF77" s="869">
        <v>2701</v>
      </c>
      <c r="AG77" s="870"/>
      <c r="AH77" s="870"/>
      <c r="AI77" s="870"/>
      <c r="AJ77" s="820"/>
      <c r="AK77" s="871" t="s">
        <v>529</v>
      </c>
      <c r="AL77" s="821"/>
      <c r="AM77" s="821"/>
      <c r="AN77" s="821"/>
      <c r="AO77" s="821"/>
      <c r="AP77" s="869">
        <v>5015</v>
      </c>
      <c r="AQ77" s="870"/>
      <c r="AR77" s="870"/>
      <c r="AS77" s="870"/>
      <c r="AT77" s="820"/>
      <c r="AU77" s="869">
        <v>578</v>
      </c>
      <c r="AV77" s="870"/>
      <c r="AW77" s="870"/>
      <c r="AX77" s="870"/>
      <c r="AY77" s="820"/>
      <c r="AZ77" s="872"/>
      <c r="BA77" s="872"/>
      <c r="BB77" s="872"/>
      <c r="BC77" s="872"/>
      <c r="BD77" s="873"/>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5" t="s">
        <v>540</v>
      </c>
      <c r="C78" s="866"/>
      <c r="D78" s="866"/>
      <c r="E78" s="866"/>
      <c r="F78" s="866"/>
      <c r="G78" s="866"/>
      <c r="H78" s="866"/>
      <c r="I78" s="866"/>
      <c r="J78" s="866"/>
      <c r="K78" s="866"/>
      <c r="L78" s="866"/>
      <c r="M78" s="866"/>
      <c r="N78" s="866"/>
      <c r="O78" s="866"/>
      <c r="P78" s="867"/>
      <c r="Q78" s="868">
        <v>1211</v>
      </c>
      <c r="R78" s="821"/>
      <c r="S78" s="821"/>
      <c r="T78" s="821"/>
      <c r="U78" s="821"/>
      <c r="V78" s="821">
        <v>1216</v>
      </c>
      <c r="W78" s="821"/>
      <c r="X78" s="821"/>
      <c r="Y78" s="821"/>
      <c r="Z78" s="821"/>
      <c r="AA78" s="869">
        <v>49</v>
      </c>
      <c r="AB78" s="870"/>
      <c r="AC78" s="870"/>
      <c r="AD78" s="870"/>
      <c r="AE78" s="820"/>
      <c r="AF78" s="821">
        <v>49</v>
      </c>
      <c r="AG78" s="821"/>
      <c r="AH78" s="821"/>
      <c r="AI78" s="821"/>
      <c r="AJ78" s="821"/>
      <c r="AK78" s="871" t="s">
        <v>529</v>
      </c>
      <c r="AL78" s="821"/>
      <c r="AM78" s="821"/>
      <c r="AN78" s="821"/>
      <c r="AO78" s="821"/>
      <c r="AP78" s="821">
        <v>40</v>
      </c>
      <c r="AQ78" s="821"/>
      <c r="AR78" s="821"/>
      <c r="AS78" s="821"/>
      <c r="AT78" s="821"/>
      <c r="AU78" s="821">
        <v>6</v>
      </c>
      <c r="AV78" s="821"/>
      <c r="AW78" s="821"/>
      <c r="AX78" s="821"/>
      <c r="AY78" s="821"/>
      <c r="AZ78" s="872"/>
      <c r="BA78" s="872"/>
      <c r="BB78" s="872"/>
      <c r="BC78" s="872"/>
      <c r="BD78" s="873"/>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5" t="s">
        <v>539</v>
      </c>
      <c r="C79" s="866"/>
      <c r="D79" s="866"/>
      <c r="E79" s="866"/>
      <c r="F79" s="866"/>
      <c r="G79" s="866"/>
      <c r="H79" s="866"/>
      <c r="I79" s="866"/>
      <c r="J79" s="866"/>
      <c r="K79" s="866"/>
      <c r="L79" s="866"/>
      <c r="M79" s="866"/>
      <c r="N79" s="866"/>
      <c r="O79" s="866"/>
      <c r="P79" s="867"/>
      <c r="Q79" s="868">
        <v>135517</v>
      </c>
      <c r="R79" s="821"/>
      <c r="S79" s="821"/>
      <c r="T79" s="821"/>
      <c r="U79" s="821"/>
      <c r="V79" s="821">
        <v>131403</v>
      </c>
      <c r="W79" s="821"/>
      <c r="X79" s="821"/>
      <c r="Y79" s="821"/>
      <c r="Z79" s="821"/>
      <c r="AA79" s="869">
        <f t="shared" ref="AA79" si="5">Q79-V79</f>
        <v>4114</v>
      </c>
      <c r="AB79" s="870"/>
      <c r="AC79" s="870"/>
      <c r="AD79" s="870"/>
      <c r="AE79" s="820"/>
      <c r="AF79" s="821">
        <v>4114</v>
      </c>
      <c r="AG79" s="821"/>
      <c r="AH79" s="821"/>
      <c r="AI79" s="821"/>
      <c r="AJ79" s="821"/>
      <c r="AK79" s="821">
        <v>909</v>
      </c>
      <c r="AL79" s="821"/>
      <c r="AM79" s="821"/>
      <c r="AN79" s="821"/>
      <c r="AO79" s="821"/>
      <c r="AP79" s="871" t="s">
        <v>529</v>
      </c>
      <c r="AQ79" s="821"/>
      <c r="AR79" s="821"/>
      <c r="AS79" s="821"/>
      <c r="AT79" s="821"/>
      <c r="AU79" s="871" t="s">
        <v>529</v>
      </c>
      <c r="AV79" s="821"/>
      <c r="AW79" s="821"/>
      <c r="AX79" s="821"/>
      <c r="AY79" s="821"/>
      <c r="AZ79" s="872"/>
      <c r="BA79" s="872"/>
      <c r="BB79" s="872"/>
      <c r="BC79" s="872"/>
      <c r="BD79" s="873"/>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72"/>
      <c r="BA80" s="872"/>
      <c r="BB80" s="872"/>
      <c r="BC80" s="872"/>
      <c r="BD80" s="873"/>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72"/>
      <c r="BA81" s="872"/>
      <c r="BB81" s="872"/>
      <c r="BC81" s="872"/>
      <c r="BD81" s="873"/>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72"/>
      <c r="BA82" s="872"/>
      <c r="BB82" s="872"/>
      <c r="BC82" s="872"/>
      <c r="BD82" s="873"/>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72"/>
      <c r="BA83" s="872"/>
      <c r="BB83" s="872"/>
      <c r="BC83" s="872"/>
      <c r="BD83" s="873"/>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72"/>
      <c r="BA84" s="872"/>
      <c r="BB84" s="872"/>
      <c r="BC84" s="872"/>
      <c r="BD84" s="873"/>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72"/>
      <c r="BA85" s="872"/>
      <c r="BB85" s="872"/>
      <c r="BC85" s="872"/>
      <c r="BD85" s="873"/>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72"/>
      <c r="BA86" s="872"/>
      <c r="BB86" s="872"/>
      <c r="BC86" s="872"/>
      <c r="BD86" s="873"/>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365</v>
      </c>
      <c r="B88" s="779" t="s">
        <v>391</v>
      </c>
      <c r="C88" s="780"/>
      <c r="D88" s="780"/>
      <c r="E88" s="780"/>
      <c r="F88" s="780"/>
      <c r="G88" s="780"/>
      <c r="H88" s="780"/>
      <c r="I88" s="780"/>
      <c r="J88" s="780"/>
      <c r="K88" s="780"/>
      <c r="L88" s="780"/>
      <c r="M88" s="780"/>
      <c r="N88" s="780"/>
      <c r="O88" s="780"/>
      <c r="P88" s="781"/>
      <c r="Q88" s="829"/>
      <c r="R88" s="830"/>
      <c r="S88" s="830"/>
      <c r="T88" s="830"/>
      <c r="U88" s="830"/>
      <c r="V88" s="830"/>
      <c r="W88" s="830"/>
      <c r="X88" s="830"/>
      <c r="Y88" s="830"/>
      <c r="Z88" s="830"/>
      <c r="AA88" s="830"/>
      <c r="AB88" s="830"/>
      <c r="AC88" s="830"/>
      <c r="AD88" s="830"/>
      <c r="AE88" s="830"/>
      <c r="AF88" s="833">
        <f>SUM(AF68:AJ79)</f>
        <v>8883</v>
      </c>
      <c r="AG88" s="833"/>
      <c r="AH88" s="833"/>
      <c r="AI88" s="833"/>
      <c r="AJ88" s="833"/>
      <c r="AK88" s="830"/>
      <c r="AL88" s="830"/>
      <c r="AM88" s="830"/>
      <c r="AN88" s="830"/>
      <c r="AO88" s="830"/>
      <c r="AP88" s="833">
        <f>SUM(AP68:AT79)</f>
        <v>5704</v>
      </c>
      <c r="AQ88" s="833"/>
      <c r="AR88" s="833"/>
      <c r="AS88" s="833"/>
      <c r="AT88" s="833"/>
      <c r="AU88" s="833">
        <f>SUM(AU68:AY79)</f>
        <v>723</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9" t="s">
        <v>392</v>
      </c>
      <c r="BS102" s="780"/>
      <c r="BT102" s="780"/>
      <c r="BU102" s="780"/>
      <c r="BV102" s="780"/>
      <c r="BW102" s="780"/>
      <c r="BX102" s="780"/>
      <c r="BY102" s="780"/>
      <c r="BZ102" s="780"/>
      <c r="CA102" s="780"/>
      <c r="CB102" s="780"/>
      <c r="CC102" s="780"/>
      <c r="CD102" s="780"/>
      <c r="CE102" s="780"/>
      <c r="CF102" s="780"/>
      <c r="CG102" s="781"/>
      <c r="CH102" s="882"/>
      <c r="CI102" s="883"/>
      <c r="CJ102" s="883"/>
      <c r="CK102" s="883"/>
      <c r="CL102" s="884"/>
      <c r="CM102" s="882"/>
      <c r="CN102" s="883"/>
      <c r="CO102" s="883"/>
      <c r="CP102" s="883"/>
      <c r="CQ102" s="884"/>
      <c r="CR102" s="885">
        <f>CR7</f>
        <v>10</v>
      </c>
      <c r="CS102" s="841"/>
      <c r="CT102" s="841"/>
      <c r="CU102" s="841"/>
      <c r="CV102" s="886"/>
      <c r="CW102" s="885"/>
      <c r="CX102" s="841"/>
      <c r="CY102" s="841"/>
      <c r="CZ102" s="841"/>
      <c r="DA102" s="886"/>
      <c r="DB102" s="885"/>
      <c r="DC102" s="841"/>
      <c r="DD102" s="841"/>
      <c r="DE102" s="841"/>
      <c r="DF102" s="886"/>
      <c r="DG102" s="885"/>
      <c r="DH102" s="841"/>
      <c r="DI102" s="841"/>
      <c r="DJ102" s="841"/>
      <c r="DK102" s="886"/>
      <c r="DL102" s="885"/>
      <c r="DM102" s="841"/>
      <c r="DN102" s="841"/>
      <c r="DO102" s="841"/>
      <c r="DP102" s="886"/>
      <c r="DQ102" s="885"/>
      <c r="DR102" s="841"/>
      <c r="DS102" s="841"/>
      <c r="DT102" s="841"/>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393</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394</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397</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398</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400</v>
      </c>
      <c r="AB109" s="888"/>
      <c r="AC109" s="888"/>
      <c r="AD109" s="888"/>
      <c r="AE109" s="889"/>
      <c r="AF109" s="887" t="s">
        <v>286</v>
      </c>
      <c r="AG109" s="888"/>
      <c r="AH109" s="888"/>
      <c r="AI109" s="888"/>
      <c r="AJ109" s="889"/>
      <c r="AK109" s="887" t="s">
        <v>285</v>
      </c>
      <c r="AL109" s="888"/>
      <c r="AM109" s="888"/>
      <c r="AN109" s="888"/>
      <c r="AO109" s="889"/>
      <c r="AP109" s="887" t="s">
        <v>401</v>
      </c>
      <c r="AQ109" s="888"/>
      <c r="AR109" s="888"/>
      <c r="AS109" s="888"/>
      <c r="AT109" s="890"/>
      <c r="AU109" s="909"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400</v>
      </c>
      <c r="BR109" s="888"/>
      <c r="BS109" s="888"/>
      <c r="BT109" s="888"/>
      <c r="BU109" s="889"/>
      <c r="BV109" s="887" t="s">
        <v>286</v>
      </c>
      <c r="BW109" s="888"/>
      <c r="BX109" s="888"/>
      <c r="BY109" s="888"/>
      <c r="BZ109" s="889"/>
      <c r="CA109" s="887" t="s">
        <v>285</v>
      </c>
      <c r="CB109" s="888"/>
      <c r="CC109" s="888"/>
      <c r="CD109" s="888"/>
      <c r="CE109" s="889"/>
      <c r="CF109" s="910" t="s">
        <v>401</v>
      </c>
      <c r="CG109" s="910"/>
      <c r="CH109" s="910"/>
      <c r="CI109" s="910"/>
      <c r="CJ109" s="910"/>
      <c r="CK109" s="887"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400</v>
      </c>
      <c r="DH109" s="888"/>
      <c r="DI109" s="888"/>
      <c r="DJ109" s="888"/>
      <c r="DK109" s="889"/>
      <c r="DL109" s="887" t="s">
        <v>286</v>
      </c>
      <c r="DM109" s="888"/>
      <c r="DN109" s="888"/>
      <c r="DO109" s="888"/>
      <c r="DP109" s="889"/>
      <c r="DQ109" s="887" t="s">
        <v>285</v>
      </c>
      <c r="DR109" s="888"/>
      <c r="DS109" s="888"/>
      <c r="DT109" s="888"/>
      <c r="DU109" s="889"/>
      <c r="DV109" s="887" t="s">
        <v>401</v>
      </c>
      <c r="DW109" s="888"/>
      <c r="DX109" s="888"/>
      <c r="DY109" s="888"/>
      <c r="DZ109" s="890"/>
    </row>
    <row r="110" spans="1:131" s="197" customFormat="1" ht="26.25" customHeight="1">
      <c r="A110" s="891" t="s">
        <v>403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1730676</v>
      </c>
      <c r="AB110" s="895"/>
      <c r="AC110" s="895"/>
      <c r="AD110" s="895"/>
      <c r="AE110" s="896"/>
      <c r="AF110" s="897">
        <v>1677400</v>
      </c>
      <c r="AG110" s="895"/>
      <c r="AH110" s="895"/>
      <c r="AI110" s="895"/>
      <c r="AJ110" s="896"/>
      <c r="AK110" s="897">
        <v>1619605</v>
      </c>
      <c r="AL110" s="895"/>
      <c r="AM110" s="895"/>
      <c r="AN110" s="895"/>
      <c r="AO110" s="896"/>
      <c r="AP110" s="898">
        <v>39</v>
      </c>
      <c r="AQ110" s="899"/>
      <c r="AR110" s="899"/>
      <c r="AS110" s="899"/>
      <c r="AT110" s="900"/>
      <c r="AU110" s="901" t="s">
        <v>60</v>
      </c>
      <c r="AV110" s="902"/>
      <c r="AW110" s="902"/>
      <c r="AX110" s="902"/>
      <c r="AY110" s="903"/>
      <c r="AZ110" s="945" t="s">
        <v>404</v>
      </c>
      <c r="BA110" s="892"/>
      <c r="BB110" s="892"/>
      <c r="BC110" s="892"/>
      <c r="BD110" s="892"/>
      <c r="BE110" s="892"/>
      <c r="BF110" s="892"/>
      <c r="BG110" s="892"/>
      <c r="BH110" s="892"/>
      <c r="BI110" s="892"/>
      <c r="BJ110" s="892"/>
      <c r="BK110" s="892"/>
      <c r="BL110" s="892"/>
      <c r="BM110" s="892"/>
      <c r="BN110" s="892"/>
      <c r="BO110" s="892"/>
      <c r="BP110" s="893"/>
      <c r="BQ110" s="931">
        <v>13140856</v>
      </c>
      <c r="BR110" s="932"/>
      <c r="BS110" s="932"/>
      <c r="BT110" s="932"/>
      <c r="BU110" s="932"/>
      <c r="BV110" s="932">
        <v>12536731</v>
      </c>
      <c r="BW110" s="932"/>
      <c r="BX110" s="932"/>
      <c r="BY110" s="932"/>
      <c r="BZ110" s="932"/>
      <c r="CA110" s="932">
        <v>11857547</v>
      </c>
      <c r="CB110" s="932"/>
      <c r="CC110" s="932"/>
      <c r="CD110" s="932"/>
      <c r="CE110" s="932"/>
      <c r="CF110" s="946">
        <v>285.3</v>
      </c>
      <c r="CG110" s="947"/>
      <c r="CH110" s="947"/>
      <c r="CI110" s="947"/>
      <c r="CJ110" s="947"/>
      <c r="CK110" s="948" t="s">
        <v>405</v>
      </c>
      <c r="CL110" s="949"/>
      <c r="CM110" s="928" t="s">
        <v>406</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111</v>
      </c>
      <c r="DH110" s="932"/>
      <c r="DI110" s="932"/>
      <c r="DJ110" s="932"/>
      <c r="DK110" s="932"/>
      <c r="DL110" s="932" t="s">
        <v>111</v>
      </c>
      <c r="DM110" s="932"/>
      <c r="DN110" s="932"/>
      <c r="DO110" s="932"/>
      <c r="DP110" s="932"/>
      <c r="DQ110" s="932" t="s">
        <v>111</v>
      </c>
      <c r="DR110" s="932"/>
      <c r="DS110" s="932"/>
      <c r="DT110" s="932"/>
      <c r="DU110" s="932"/>
      <c r="DV110" s="933" t="s">
        <v>111</v>
      </c>
      <c r="DW110" s="933"/>
      <c r="DX110" s="933"/>
      <c r="DY110" s="933"/>
      <c r="DZ110" s="934"/>
    </row>
    <row r="111" spans="1:131" s="197" customFormat="1" ht="26.25" customHeight="1">
      <c r="A111" s="935" t="s">
        <v>407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04"/>
      <c r="AV111" s="905"/>
      <c r="AW111" s="905"/>
      <c r="AX111" s="905"/>
      <c r="AY111" s="906"/>
      <c r="AZ111" s="954" t="s">
        <v>408</v>
      </c>
      <c r="BA111" s="955"/>
      <c r="BB111" s="955"/>
      <c r="BC111" s="955"/>
      <c r="BD111" s="955"/>
      <c r="BE111" s="955"/>
      <c r="BF111" s="955"/>
      <c r="BG111" s="955"/>
      <c r="BH111" s="955"/>
      <c r="BI111" s="955"/>
      <c r="BJ111" s="955"/>
      <c r="BK111" s="955"/>
      <c r="BL111" s="955"/>
      <c r="BM111" s="955"/>
      <c r="BN111" s="955"/>
      <c r="BO111" s="955"/>
      <c r="BP111" s="956"/>
      <c r="BQ111" s="924">
        <v>25327</v>
      </c>
      <c r="BR111" s="925"/>
      <c r="BS111" s="925"/>
      <c r="BT111" s="925"/>
      <c r="BU111" s="925"/>
      <c r="BV111" s="925">
        <v>23589</v>
      </c>
      <c r="BW111" s="925"/>
      <c r="BX111" s="925"/>
      <c r="BY111" s="925"/>
      <c r="BZ111" s="925"/>
      <c r="CA111" s="925">
        <v>21558</v>
      </c>
      <c r="CB111" s="925"/>
      <c r="CC111" s="925"/>
      <c r="CD111" s="925"/>
      <c r="CE111" s="925"/>
      <c r="CF111" s="919">
        <v>0.5</v>
      </c>
      <c r="CG111" s="920"/>
      <c r="CH111" s="920"/>
      <c r="CI111" s="920"/>
      <c r="CJ111" s="920"/>
      <c r="CK111" s="950"/>
      <c r="CL111" s="951"/>
      <c r="CM111" s="921" t="s">
        <v>409</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111</v>
      </c>
      <c r="DH111" s="925"/>
      <c r="DI111" s="925"/>
      <c r="DJ111" s="925"/>
      <c r="DK111" s="925"/>
      <c r="DL111" s="925" t="s">
        <v>111</v>
      </c>
      <c r="DM111" s="925"/>
      <c r="DN111" s="925"/>
      <c r="DO111" s="925"/>
      <c r="DP111" s="925"/>
      <c r="DQ111" s="925" t="s">
        <v>111</v>
      </c>
      <c r="DR111" s="925"/>
      <c r="DS111" s="925"/>
      <c r="DT111" s="925"/>
      <c r="DU111" s="925"/>
      <c r="DV111" s="926" t="s">
        <v>111</v>
      </c>
      <c r="DW111" s="926"/>
      <c r="DX111" s="926"/>
      <c r="DY111" s="926"/>
      <c r="DZ111" s="927"/>
    </row>
    <row r="112" spans="1:131" s="197" customFormat="1" ht="26.25" customHeight="1">
      <c r="A112" s="957" t="s">
        <v>410</v>
      </c>
      <c r="B112" s="958"/>
      <c r="C112" s="955" t="s">
        <v>411</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111</v>
      </c>
      <c r="AB112" s="964"/>
      <c r="AC112" s="964"/>
      <c r="AD112" s="964"/>
      <c r="AE112" s="965"/>
      <c r="AF112" s="966" t="s">
        <v>111</v>
      </c>
      <c r="AG112" s="964"/>
      <c r="AH112" s="964"/>
      <c r="AI112" s="964"/>
      <c r="AJ112" s="965"/>
      <c r="AK112" s="966" t="s">
        <v>111</v>
      </c>
      <c r="AL112" s="964"/>
      <c r="AM112" s="964"/>
      <c r="AN112" s="964"/>
      <c r="AO112" s="965"/>
      <c r="AP112" s="967" t="s">
        <v>111</v>
      </c>
      <c r="AQ112" s="968"/>
      <c r="AR112" s="968"/>
      <c r="AS112" s="968"/>
      <c r="AT112" s="969"/>
      <c r="AU112" s="904"/>
      <c r="AV112" s="905"/>
      <c r="AW112" s="905"/>
      <c r="AX112" s="905"/>
      <c r="AY112" s="906"/>
      <c r="AZ112" s="954" t="s">
        <v>412</v>
      </c>
      <c r="BA112" s="955"/>
      <c r="BB112" s="955"/>
      <c r="BC112" s="955"/>
      <c r="BD112" s="955"/>
      <c r="BE112" s="955"/>
      <c r="BF112" s="955"/>
      <c r="BG112" s="955"/>
      <c r="BH112" s="955"/>
      <c r="BI112" s="955"/>
      <c r="BJ112" s="955"/>
      <c r="BK112" s="955"/>
      <c r="BL112" s="955"/>
      <c r="BM112" s="955"/>
      <c r="BN112" s="955"/>
      <c r="BO112" s="955"/>
      <c r="BP112" s="956"/>
      <c r="BQ112" s="924">
        <v>5966195</v>
      </c>
      <c r="BR112" s="925"/>
      <c r="BS112" s="925"/>
      <c r="BT112" s="925"/>
      <c r="BU112" s="925"/>
      <c r="BV112" s="925">
        <v>5884909</v>
      </c>
      <c r="BW112" s="925"/>
      <c r="BX112" s="925"/>
      <c r="BY112" s="925"/>
      <c r="BZ112" s="925"/>
      <c r="CA112" s="925">
        <v>5785925</v>
      </c>
      <c r="CB112" s="925"/>
      <c r="CC112" s="925"/>
      <c r="CD112" s="925"/>
      <c r="CE112" s="925"/>
      <c r="CF112" s="919">
        <v>139.19999999999999</v>
      </c>
      <c r="CG112" s="920"/>
      <c r="CH112" s="920"/>
      <c r="CI112" s="920"/>
      <c r="CJ112" s="920"/>
      <c r="CK112" s="950"/>
      <c r="CL112" s="951"/>
      <c r="CM112" s="921" t="s">
        <v>413</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111</v>
      </c>
      <c r="DH112" s="925"/>
      <c r="DI112" s="925"/>
      <c r="DJ112" s="925"/>
      <c r="DK112" s="925"/>
      <c r="DL112" s="925" t="s">
        <v>111</v>
      </c>
      <c r="DM112" s="925"/>
      <c r="DN112" s="925"/>
      <c r="DO112" s="925"/>
      <c r="DP112" s="925"/>
      <c r="DQ112" s="925" t="s">
        <v>111</v>
      </c>
      <c r="DR112" s="925"/>
      <c r="DS112" s="925"/>
      <c r="DT112" s="925"/>
      <c r="DU112" s="925"/>
      <c r="DV112" s="926" t="s">
        <v>111</v>
      </c>
      <c r="DW112" s="926"/>
      <c r="DX112" s="926"/>
      <c r="DY112" s="926"/>
      <c r="DZ112" s="927"/>
    </row>
    <row r="113" spans="1:130" s="197" customFormat="1" ht="26.25" customHeight="1">
      <c r="A113" s="959"/>
      <c r="B113" s="960"/>
      <c r="C113" s="955" t="s">
        <v>414</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329545</v>
      </c>
      <c r="AB113" s="939"/>
      <c r="AC113" s="939"/>
      <c r="AD113" s="939"/>
      <c r="AE113" s="940"/>
      <c r="AF113" s="941">
        <v>340510</v>
      </c>
      <c r="AG113" s="939"/>
      <c r="AH113" s="939"/>
      <c r="AI113" s="939"/>
      <c r="AJ113" s="940"/>
      <c r="AK113" s="941">
        <v>345930</v>
      </c>
      <c r="AL113" s="939"/>
      <c r="AM113" s="939"/>
      <c r="AN113" s="939"/>
      <c r="AO113" s="940"/>
      <c r="AP113" s="942">
        <v>8.3000000000000007</v>
      </c>
      <c r="AQ113" s="943"/>
      <c r="AR113" s="943"/>
      <c r="AS113" s="943"/>
      <c r="AT113" s="944"/>
      <c r="AU113" s="904"/>
      <c r="AV113" s="905"/>
      <c r="AW113" s="905"/>
      <c r="AX113" s="905"/>
      <c r="AY113" s="906"/>
      <c r="AZ113" s="954" t="s">
        <v>415</v>
      </c>
      <c r="BA113" s="955"/>
      <c r="BB113" s="955"/>
      <c r="BC113" s="955"/>
      <c r="BD113" s="955"/>
      <c r="BE113" s="955"/>
      <c r="BF113" s="955"/>
      <c r="BG113" s="955"/>
      <c r="BH113" s="955"/>
      <c r="BI113" s="955"/>
      <c r="BJ113" s="955"/>
      <c r="BK113" s="955"/>
      <c r="BL113" s="955"/>
      <c r="BM113" s="955"/>
      <c r="BN113" s="955"/>
      <c r="BO113" s="955"/>
      <c r="BP113" s="956"/>
      <c r="BQ113" s="924">
        <v>640221</v>
      </c>
      <c r="BR113" s="925"/>
      <c r="BS113" s="925"/>
      <c r="BT113" s="925"/>
      <c r="BU113" s="925"/>
      <c r="BV113" s="925">
        <v>673209</v>
      </c>
      <c r="BW113" s="925"/>
      <c r="BX113" s="925"/>
      <c r="BY113" s="925"/>
      <c r="BZ113" s="925"/>
      <c r="CA113" s="925">
        <v>723544</v>
      </c>
      <c r="CB113" s="925"/>
      <c r="CC113" s="925"/>
      <c r="CD113" s="925"/>
      <c r="CE113" s="925"/>
      <c r="CF113" s="919">
        <v>17.399999999999999</v>
      </c>
      <c r="CG113" s="920"/>
      <c r="CH113" s="920"/>
      <c r="CI113" s="920"/>
      <c r="CJ113" s="920"/>
      <c r="CK113" s="950"/>
      <c r="CL113" s="951"/>
      <c r="CM113" s="921" t="s">
        <v>416</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v>25327</v>
      </c>
      <c r="DH113" s="964"/>
      <c r="DI113" s="964"/>
      <c r="DJ113" s="964"/>
      <c r="DK113" s="965"/>
      <c r="DL113" s="966">
        <v>23589</v>
      </c>
      <c r="DM113" s="964"/>
      <c r="DN113" s="964"/>
      <c r="DO113" s="964"/>
      <c r="DP113" s="965"/>
      <c r="DQ113" s="966">
        <v>21558</v>
      </c>
      <c r="DR113" s="964"/>
      <c r="DS113" s="964"/>
      <c r="DT113" s="964"/>
      <c r="DU113" s="965"/>
      <c r="DV113" s="967">
        <v>0.5</v>
      </c>
      <c r="DW113" s="968"/>
      <c r="DX113" s="968"/>
      <c r="DY113" s="968"/>
      <c r="DZ113" s="969"/>
    </row>
    <row r="114" spans="1:130" s="197" customFormat="1" ht="26.25" customHeight="1">
      <c r="A114" s="959"/>
      <c r="B114" s="960"/>
      <c r="C114" s="955" t="s">
        <v>417</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47778</v>
      </c>
      <c r="AB114" s="964"/>
      <c r="AC114" s="964"/>
      <c r="AD114" s="964"/>
      <c r="AE114" s="965"/>
      <c r="AF114" s="966">
        <v>47493</v>
      </c>
      <c r="AG114" s="964"/>
      <c r="AH114" s="964"/>
      <c r="AI114" s="964"/>
      <c r="AJ114" s="965"/>
      <c r="AK114" s="966">
        <v>25680</v>
      </c>
      <c r="AL114" s="964"/>
      <c r="AM114" s="964"/>
      <c r="AN114" s="964"/>
      <c r="AO114" s="965"/>
      <c r="AP114" s="967">
        <v>0.6</v>
      </c>
      <c r="AQ114" s="968"/>
      <c r="AR114" s="968"/>
      <c r="AS114" s="968"/>
      <c r="AT114" s="969"/>
      <c r="AU114" s="904"/>
      <c r="AV114" s="905"/>
      <c r="AW114" s="905"/>
      <c r="AX114" s="905"/>
      <c r="AY114" s="906"/>
      <c r="AZ114" s="954" t="s">
        <v>418</v>
      </c>
      <c r="BA114" s="955"/>
      <c r="BB114" s="955"/>
      <c r="BC114" s="955"/>
      <c r="BD114" s="955"/>
      <c r="BE114" s="955"/>
      <c r="BF114" s="955"/>
      <c r="BG114" s="955"/>
      <c r="BH114" s="955"/>
      <c r="BI114" s="955"/>
      <c r="BJ114" s="955"/>
      <c r="BK114" s="955"/>
      <c r="BL114" s="955"/>
      <c r="BM114" s="955"/>
      <c r="BN114" s="955"/>
      <c r="BO114" s="955"/>
      <c r="BP114" s="956"/>
      <c r="BQ114" s="924">
        <v>1521442</v>
      </c>
      <c r="BR114" s="925"/>
      <c r="BS114" s="925"/>
      <c r="BT114" s="925"/>
      <c r="BU114" s="925"/>
      <c r="BV114" s="925">
        <v>1474267</v>
      </c>
      <c r="BW114" s="925"/>
      <c r="BX114" s="925"/>
      <c r="BY114" s="925"/>
      <c r="BZ114" s="925"/>
      <c r="CA114" s="925">
        <v>1349065</v>
      </c>
      <c r="CB114" s="925"/>
      <c r="CC114" s="925"/>
      <c r="CD114" s="925"/>
      <c r="CE114" s="925"/>
      <c r="CF114" s="919">
        <v>32.5</v>
      </c>
      <c r="CG114" s="920"/>
      <c r="CH114" s="920"/>
      <c r="CI114" s="920"/>
      <c r="CJ114" s="920"/>
      <c r="CK114" s="950"/>
      <c r="CL114" s="951"/>
      <c r="CM114" s="921" t="s">
        <v>419</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111</v>
      </c>
      <c r="DH114" s="964"/>
      <c r="DI114" s="964"/>
      <c r="DJ114" s="964"/>
      <c r="DK114" s="965"/>
      <c r="DL114" s="966" t="s">
        <v>111</v>
      </c>
      <c r="DM114" s="964"/>
      <c r="DN114" s="964"/>
      <c r="DO114" s="964"/>
      <c r="DP114" s="965"/>
      <c r="DQ114" s="966" t="s">
        <v>111</v>
      </c>
      <c r="DR114" s="964"/>
      <c r="DS114" s="964"/>
      <c r="DT114" s="964"/>
      <c r="DU114" s="965"/>
      <c r="DV114" s="967" t="s">
        <v>111</v>
      </c>
      <c r="DW114" s="968"/>
      <c r="DX114" s="968"/>
      <c r="DY114" s="968"/>
      <c r="DZ114" s="969"/>
    </row>
    <row r="115" spans="1:130" s="197" customFormat="1" ht="26.25" customHeight="1">
      <c r="A115" s="959"/>
      <c r="B115" s="960"/>
      <c r="C115" s="955" t="s">
        <v>420</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2174</v>
      </c>
      <c r="AB115" s="939"/>
      <c r="AC115" s="939"/>
      <c r="AD115" s="939"/>
      <c r="AE115" s="940"/>
      <c r="AF115" s="941">
        <v>2214</v>
      </c>
      <c r="AG115" s="939"/>
      <c r="AH115" s="939"/>
      <c r="AI115" s="939"/>
      <c r="AJ115" s="940"/>
      <c r="AK115" s="941">
        <v>2170</v>
      </c>
      <c r="AL115" s="939"/>
      <c r="AM115" s="939"/>
      <c r="AN115" s="939"/>
      <c r="AO115" s="940"/>
      <c r="AP115" s="942">
        <v>0.1</v>
      </c>
      <c r="AQ115" s="943"/>
      <c r="AR115" s="943"/>
      <c r="AS115" s="943"/>
      <c r="AT115" s="944"/>
      <c r="AU115" s="904"/>
      <c r="AV115" s="905"/>
      <c r="AW115" s="905"/>
      <c r="AX115" s="905"/>
      <c r="AY115" s="906"/>
      <c r="AZ115" s="954" t="s">
        <v>421</v>
      </c>
      <c r="BA115" s="955"/>
      <c r="BB115" s="955"/>
      <c r="BC115" s="955"/>
      <c r="BD115" s="955"/>
      <c r="BE115" s="955"/>
      <c r="BF115" s="955"/>
      <c r="BG115" s="955"/>
      <c r="BH115" s="955"/>
      <c r="BI115" s="955"/>
      <c r="BJ115" s="955"/>
      <c r="BK115" s="955"/>
      <c r="BL115" s="955"/>
      <c r="BM115" s="955"/>
      <c r="BN115" s="955"/>
      <c r="BO115" s="955"/>
      <c r="BP115" s="956"/>
      <c r="BQ115" s="924" t="s">
        <v>111</v>
      </c>
      <c r="BR115" s="925"/>
      <c r="BS115" s="925"/>
      <c r="BT115" s="925"/>
      <c r="BU115" s="925"/>
      <c r="BV115" s="925" t="s">
        <v>111</v>
      </c>
      <c r="BW115" s="925"/>
      <c r="BX115" s="925"/>
      <c r="BY115" s="925"/>
      <c r="BZ115" s="925"/>
      <c r="CA115" s="925" t="s">
        <v>111</v>
      </c>
      <c r="CB115" s="925"/>
      <c r="CC115" s="925"/>
      <c r="CD115" s="925"/>
      <c r="CE115" s="925"/>
      <c r="CF115" s="919" t="s">
        <v>111</v>
      </c>
      <c r="CG115" s="920"/>
      <c r="CH115" s="920"/>
      <c r="CI115" s="920"/>
      <c r="CJ115" s="920"/>
      <c r="CK115" s="950"/>
      <c r="CL115" s="951"/>
      <c r="CM115" s="954" t="s">
        <v>422</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111</v>
      </c>
      <c r="DH115" s="964"/>
      <c r="DI115" s="964"/>
      <c r="DJ115" s="964"/>
      <c r="DK115" s="965"/>
      <c r="DL115" s="966" t="s">
        <v>111</v>
      </c>
      <c r="DM115" s="964"/>
      <c r="DN115" s="964"/>
      <c r="DO115" s="964"/>
      <c r="DP115" s="965"/>
      <c r="DQ115" s="966" t="s">
        <v>111</v>
      </c>
      <c r="DR115" s="964"/>
      <c r="DS115" s="964"/>
      <c r="DT115" s="964"/>
      <c r="DU115" s="965"/>
      <c r="DV115" s="967" t="s">
        <v>111</v>
      </c>
      <c r="DW115" s="968"/>
      <c r="DX115" s="968"/>
      <c r="DY115" s="968"/>
      <c r="DZ115" s="969"/>
    </row>
    <row r="116" spans="1:130" s="197" customFormat="1" ht="26.25" customHeight="1">
      <c r="A116" s="961"/>
      <c r="B116" s="962"/>
      <c r="C116" s="976" t="s">
        <v>423</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111</v>
      </c>
      <c r="AB116" s="964"/>
      <c r="AC116" s="964"/>
      <c r="AD116" s="964"/>
      <c r="AE116" s="965"/>
      <c r="AF116" s="966" t="s">
        <v>111</v>
      </c>
      <c r="AG116" s="964"/>
      <c r="AH116" s="964"/>
      <c r="AI116" s="964"/>
      <c r="AJ116" s="965"/>
      <c r="AK116" s="966" t="s">
        <v>111</v>
      </c>
      <c r="AL116" s="964"/>
      <c r="AM116" s="964"/>
      <c r="AN116" s="964"/>
      <c r="AO116" s="965"/>
      <c r="AP116" s="967" t="s">
        <v>111</v>
      </c>
      <c r="AQ116" s="968"/>
      <c r="AR116" s="968"/>
      <c r="AS116" s="968"/>
      <c r="AT116" s="969"/>
      <c r="AU116" s="904"/>
      <c r="AV116" s="905"/>
      <c r="AW116" s="905"/>
      <c r="AX116" s="905"/>
      <c r="AY116" s="906"/>
      <c r="AZ116" s="954" t="s">
        <v>424</v>
      </c>
      <c r="BA116" s="955"/>
      <c r="BB116" s="955"/>
      <c r="BC116" s="955"/>
      <c r="BD116" s="955"/>
      <c r="BE116" s="955"/>
      <c r="BF116" s="955"/>
      <c r="BG116" s="955"/>
      <c r="BH116" s="955"/>
      <c r="BI116" s="955"/>
      <c r="BJ116" s="955"/>
      <c r="BK116" s="955"/>
      <c r="BL116" s="955"/>
      <c r="BM116" s="955"/>
      <c r="BN116" s="955"/>
      <c r="BO116" s="955"/>
      <c r="BP116" s="956"/>
      <c r="BQ116" s="924" t="s">
        <v>111</v>
      </c>
      <c r="BR116" s="925"/>
      <c r="BS116" s="925"/>
      <c r="BT116" s="925"/>
      <c r="BU116" s="925"/>
      <c r="BV116" s="925" t="s">
        <v>111</v>
      </c>
      <c r="BW116" s="925"/>
      <c r="BX116" s="925"/>
      <c r="BY116" s="925"/>
      <c r="BZ116" s="925"/>
      <c r="CA116" s="925" t="s">
        <v>111</v>
      </c>
      <c r="CB116" s="925"/>
      <c r="CC116" s="925"/>
      <c r="CD116" s="925"/>
      <c r="CE116" s="925"/>
      <c r="CF116" s="919" t="s">
        <v>111</v>
      </c>
      <c r="CG116" s="920"/>
      <c r="CH116" s="920"/>
      <c r="CI116" s="920"/>
      <c r="CJ116" s="920"/>
      <c r="CK116" s="950"/>
      <c r="CL116" s="951"/>
      <c r="CM116" s="921" t="s">
        <v>425</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111</v>
      </c>
      <c r="DH116" s="964"/>
      <c r="DI116" s="964"/>
      <c r="DJ116" s="964"/>
      <c r="DK116" s="965"/>
      <c r="DL116" s="966" t="s">
        <v>111</v>
      </c>
      <c r="DM116" s="964"/>
      <c r="DN116" s="964"/>
      <c r="DO116" s="964"/>
      <c r="DP116" s="965"/>
      <c r="DQ116" s="966" t="s">
        <v>111</v>
      </c>
      <c r="DR116" s="964"/>
      <c r="DS116" s="964"/>
      <c r="DT116" s="964"/>
      <c r="DU116" s="965"/>
      <c r="DV116" s="967" t="s">
        <v>111</v>
      </c>
      <c r="DW116" s="968"/>
      <c r="DX116" s="968"/>
      <c r="DY116" s="968"/>
      <c r="DZ116" s="969"/>
    </row>
    <row r="117" spans="1:130" s="197" customFormat="1" ht="26.25" customHeight="1">
      <c r="A117" s="909"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426</v>
      </c>
      <c r="Z117" s="889"/>
      <c r="AA117" s="1001">
        <v>2110173</v>
      </c>
      <c r="AB117" s="971"/>
      <c r="AC117" s="971"/>
      <c r="AD117" s="971"/>
      <c r="AE117" s="972"/>
      <c r="AF117" s="970">
        <v>2067617</v>
      </c>
      <c r="AG117" s="971"/>
      <c r="AH117" s="971"/>
      <c r="AI117" s="971"/>
      <c r="AJ117" s="972"/>
      <c r="AK117" s="970">
        <v>1993385</v>
      </c>
      <c r="AL117" s="971"/>
      <c r="AM117" s="971"/>
      <c r="AN117" s="971"/>
      <c r="AO117" s="972"/>
      <c r="AP117" s="973"/>
      <c r="AQ117" s="974"/>
      <c r="AR117" s="974"/>
      <c r="AS117" s="974"/>
      <c r="AT117" s="975"/>
      <c r="AU117" s="904"/>
      <c r="AV117" s="905"/>
      <c r="AW117" s="905"/>
      <c r="AX117" s="905"/>
      <c r="AY117" s="906"/>
      <c r="AZ117" s="1000" t="s">
        <v>427</v>
      </c>
      <c r="BA117" s="976"/>
      <c r="BB117" s="976"/>
      <c r="BC117" s="976"/>
      <c r="BD117" s="976"/>
      <c r="BE117" s="976"/>
      <c r="BF117" s="976"/>
      <c r="BG117" s="976"/>
      <c r="BH117" s="976"/>
      <c r="BI117" s="976"/>
      <c r="BJ117" s="976"/>
      <c r="BK117" s="976"/>
      <c r="BL117" s="976"/>
      <c r="BM117" s="976"/>
      <c r="BN117" s="976"/>
      <c r="BO117" s="976"/>
      <c r="BP117" s="977"/>
      <c r="BQ117" s="990" t="s">
        <v>111</v>
      </c>
      <c r="BR117" s="991"/>
      <c r="BS117" s="991"/>
      <c r="BT117" s="991"/>
      <c r="BU117" s="991"/>
      <c r="BV117" s="991" t="s">
        <v>111</v>
      </c>
      <c r="BW117" s="991"/>
      <c r="BX117" s="991"/>
      <c r="BY117" s="991"/>
      <c r="BZ117" s="991"/>
      <c r="CA117" s="991" t="s">
        <v>111</v>
      </c>
      <c r="CB117" s="991"/>
      <c r="CC117" s="991"/>
      <c r="CD117" s="991"/>
      <c r="CE117" s="991"/>
      <c r="CF117" s="919" t="s">
        <v>111</v>
      </c>
      <c r="CG117" s="920"/>
      <c r="CH117" s="920"/>
      <c r="CI117" s="920"/>
      <c r="CJ117" s="920"/>
      <c r="CK117" s="950"/>
      <c r="CL117" s="951"/>
      <c r="CM117" s="921" t="s">
        <v>428</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111</v>
      </c>
      <c r="DH117" s="964"/>
      <c r="DI117" s="964"/>
      <c r="DJ117" s="964"/>
      <c r="DK117" s="965"/>
      <c r="DL117" s="966" t="s">
        <v>111</v>
      </c>
      <c r="DM117" s="964"/>
      <c r="DN117" s="964"/>
      <c r="DO117" s="964"/>
      <c r="DP117" s="965"/>
      <c r="DQ117" s="966" t="s">
        <v>111</v>
      </c>
      <c r="DR117" s="964"/>
      <c r="DS117" s="964"/>
      <c r="DT117" s="964"/>
      <c r="DU117" s="965"/>
      <c r="DV117" s="967" t="s">
        <v>111</v>
      </c>
      <c r="DW117" s="968"/>
      <c r="DX117" s="968"/>
      <c r="DY117" s="968"/>
      <c r="DZ117" s="969"/>
    </row>
    <row r="118" spans="1:130" s="197" customFormat="1" ht="26.25" customHeight="1">
      <c r="A118" s="909"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400</v>
      </c>
      <c r="AB118" s="888"/>
      <c r="AC118" s="888"/>
      <c r="AD118" s="888"/>
      <c r="AE118" s="889"/>
      <c r="AF118" s="887" t="s">
        <v>286</v>
      </c>
      <c r="AG118" s="888"/>
      <c r="AH118" s="888"/>
      <c r="AI118" s="888"/>
      <c r="AJ118" s="889"/>
      <c r="AK118" s="887" t="s">
        <v>285</v>
      </c>
      <c r="AL118" s="888"/>
      <c r="AM118" s="888"/>
      <c r="AN118" s="888"/>
      <c r="AO118" s="889"/>
      <c r="AP118" s="995" t="s">
        <v>401</v>
      </c>
      <c r="AQ118" s="996"/>
      <c r="AR118" s="996"/>
      <c r="AS118" s="996"/>
      <c r="AT118" s="997"/>
      <c r="AU118" s="907"/>
      <c r="AV118" s="908"/>
      <c r="AW118" s="908"/>
      <c r="AX118" s="908"/>
      <c r="AY118" s="908"/>
      <c r="AZ118" s="228" t="s">
        <v>169</v>
      </c>
      <c r="BA118" s="228"/>
      <c r="BB118" s="228"/>
      <c r="BC118" s="228"/>
      <c r="BD118" s="228"/>
      <c r="BE118" s="228"/>
      <c r="BF118" s="228"/>
      <c r="BG118" s="228"/>
      <c r="BH118" s="228"/>
      <c r="BI118" s="228"/>
      <c r="BJ118" s="228"/>
      <c r="BK118" s="228"/>
      <c r="BL118" s="228"/>
      <c r="BM118" s="228"/>
      <c r="BN118" s="228"/>
      <c r="BO118" s="998" t="s">
        <v>429</v>
      </c>
      <c r="BP118" s="999"/>
      <c r="BQ118" s="990">
        <v>21294041</v>
      </c>
      <c r="BR118" s="991"/>
      <c r="BS118" s="991"/>
      <c r="BT118" s="991"/>
      <c r="BU118" s="991"/>
      <c r="BV118" s="991">
        <v>20592705</v>
      </c>
      <c r="BW118" s="991"/>
      <c r="BX118" s="991"/>
      <c r="BY118" s="991"/>
      <c r="BZ118" s="991"/>
      <c r="CA118" s="991">
        <v>19737639</v>
      </c>
      <c r="CB118" s="991"/>
      <c r="CC118" s="991"/>
      <c r="CD118" s="991"/>
      <c r="CE118" s="991"/>
      <c r="CF118" s="992"/>
      <c r="CG118" s="993"/>
      <c r="CH118" s="993"/>
      <c r="CI118" s="993"/>
      <c r="CJ118" s="994"/>
      <c r="CK118" s="950"/>
      <c r="CL118" s="951"/>
      <c r="CM118" s="921" t="s">
        <v>430</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111</v>
      </c>
      <c r="DH118" s="964"/>
      <c r="DI118" s="964"/>
      <c r="DJ118" s="964"/>
      <c r="DK118" s="965"/>
      <c r="DL118" s="966" t="s">
        <v>111</v>
      </c>
      <c r="DM118" s="964"/>
      <c r="DN118" s="964"/>
      <c r="DO118" s="964"/>
      <c r="DP118" s="965"/>
      <c r="DQ118" s="966" t="s">
        <v>111</v>
      </c>
      <c r="DR118" s="964"/>
      <c r="DS118" s="964"/>
      <c r="DT118" s="964"/>
      <c r="DU118" s="965"/>
      <c r="DV118" s="967" t="s">
        <v>111</v>
      </c>
      <c r="DW118" s="968"/>
      <c r="DX118" s="968"/>
      <c r="DY118" s="968"/>
      <c r="DZ118" s="969"/>
    </row>
    <row r="119" spans="1:130" s="197" customFormat="1" ht="26.25" customHeight="1">
      <c r="A119" s="979" t="s">
        <v>405</v>
      </c>
      <c r="B119" s="949"/>
      <c r="C119" s="928" t="s">
        <v>406</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111</v>
      </c>
      <c r="AB119" s="895"/>
      <c r="AC119" s="895"/>
      <c r="AD119" s="895"/>
      <c r="AE119" s="896"/>
      <c r="AF119" s="897" t="s">
        <v>111</v>
      </c>
      <c r="AG119" s="895"/>
      <c r="AH119" s="895"/>
      <c r="AI119" s="895"/>
      <c r="AJ119" s="896"/>
      <c r="AK119" s="897" t="s">
        <v>111</v>
      </c>
      <c r="AL119" s="895"/>
      <c r="AM119" s="895"/>
      <c r="AN119" s="895"/>
      <c r="AO119" s="896"/>
      <c r="AP119" s="898" t="s">
        <v>111</v>
      </c>
      <c r="AQ119" s="899"/>
      <c r="AR119" s="899"/>
      <c r="AS119" s="899"/>
      <c r="AT119" s="900"/>
      <c r="AU119" s="982" t="s">
        <v>431</v>
      </c>
      <c r="AV119" s="983"/>
      <c r="AW119" s="983"/>
      <c r="AX119" s="983"/>
      <c r="AY119" s="984"/>
      <c r="AZ119" s="945" t="s">
        <v>432</v>
      </c>
      <c r="BA119" s="892"/>
      <c r="BB119" s="892"/>
      <c r="BC119" s="892"/>
      <c r="BD119" s="892"/>
      <c r="BE119" s="892"/>
      <c r="BF119" s="892"/>
      <c r="BG119" s="892"/>
      <c r="BH119" s="892"/>
      <c r="BI119" s="892"/>
      <c r="BJ119" s="892"/>
      <c r="BK119" s="892"/>
      <c r="BL119" s="892"/>
      <c r="BM119" s="892"/>
      <c r="BN119" s="892"/>
      <c r="BO119" s="892"/>
      <c r="BP119" s="893"/>
      <c r="BQ119" s="931">
        <v>3687028</v>
      </c>
      <c r="BR119" s="932"/>
      <c r="BS119" s="932"/>
      <c r="BT119" s="932"/>
      <c r="BU119" s="932"/>
      <c r="BV119" s="932">
        <v>4217210</v>
      </c>
      <c r="BW119" s="932"/>
      <c r="BX119" s="932"/>
      <c r="BY119" s="932"/>
      <c r="BZ119" s="932"/>
      <c r="CA119" s="932">
        <v>4709611</v>
      </c>
      <c r="CB119" s="932"/>
      <c r="CC119" s="932"/>
      <c r="CD119" s="932"/>
      <c r="CE119" s="932"/>
      <c r="CF119" s="946">
        <v>113.3</v>
      </c>
      <c r="CG119" s="947"/>
      <c r="CH119" s="947"/>
      <c r="CI119" s="947"/>
      <c r="CJ119" s="947"/>
      <c r="CK119" s="952"/>
      <c r="CL119" s="953"/>
      <c r="CM119" s="1009" t="s">
        <v>433</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111</v>
      </c>
      <c r="DH119" s="1003"/>
      <c r="DI119" s="1003"/>
      <c r="DJ119" s="1003"/>
      <c r="DK119" s="1004"/>
      <c r="DL119" s="1005" t="s">
        <v>111</v>
      </c>
      <c r="DM119" s="1003"/>
      <c r="DN119" s="1003"/>
      <c r="DO119" s="1003"/>
      <c r="DP119" s="1004"/>
      <c r="DQ119" s="1005" t="s">
        <v>111</v>
      </c>
      <c r="DR119" s="1003"/>
      <c r="DS119" s="1003"/>
      <c r="DT119" s="1003"/>
      <c r="DU119" s="1004"/>
      <c r="DV119" s="1006" t="s">
        <v>111</v>
      </c>
      <c r="DW119" s="1007"/>
      <c r="DX119" s="1007"/>
      <c r="DY119" s="1007"/>
      <c r="DZ119" s="1008"/>
    </row>
    <row r="120" spans="1:130" s="197" customFormat="1" ht="26.25" customHeight="1">
      <c r="A120" s="980"/>
      <c r="B120" s="951"/>
      <c r="C120" s="921" t="s">
        <v>409</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111</v>
      </c>
      <c r="AB120" s="964"/>
      <c r="AC120" s="964"/>
      <c r="AD120" s="964"/>
      <c r="AE120" s="965"/>
      <c r="AF120" s="966" t="s">
        <v>111</v>
      </c>
      <c r="AG120" s="964"/>
      <c r="AH120" s="964"/>
      <c r="AI120" s="964"/>
      <c r="AJ120" s="965"/>
      <c r="AK120" s="966" t="s">
        <v>111</v>
      </c>
      <c r="AL120" s="964"/>
      <c r="AM120" s="964"/>
      <c r="AN120" s="964"/>
      <c r="AO120" s="965"/>
      <c r="AP120" s="967" t="s">
        <v>111</v>
      </c>
      <c r="AQ120" s="968"/>
      <c r="AR120" s="968"/>
      <c r="AS120" s="968"/>
      <c r="AT120" s="969"/>
      <c r="AU120" s="985"/>
      <c r="AV120" s="986"/>
      <c r="AW120" s="986"/>
      <c r="AX120" s="986"/>
      <c r="AY120" s="987"/>
      <c r="AZ120" s="954" t="s">
        <v>434</v>
      </c>
      <c r="BA120" s="955"/>
      <c r="BB120" s="955"/>
      <c r="BC120" s="955"/>
      <c r="BD120" s="955"/>
      <c r="BE120" s="955"/>
      <c r="BF120" s="955"/>
      <c r="BG120" s="955"/>
      <c r="BH120" s="955"/>
      <c r="BI120" s="955"/>
      <c r="BJ120" s="955"/>
      <c r="BK120" s="955"/>
      <c r="BL120" s="955"/>
      <c r="BM120" s="955"/>
      <c r="BN120" s="955"/>
      <c r="BO120" s="955"/>
      <c r="BP120" s="956"/>
      <c r="BQ120" s="924">
        <v>211775</v>
      </c>
      <c r="BR120" s="925"/>
      <c r="BS120" s="925"/>
      <c r="BT120" s="925"/>
      <c r="BU120" s="925"/>
      <c r="BV120" s="925">
        <v>144320</v>
      </c>
      <c r="BW120" s="925"/>
      <c r="BX120" s="925"/>
      <c r="BY120" s="925"/>
      <c r="BZ120" s="925"/>
      <c r="CA120" s="925">
        <v>109731</v>
      </c>
      <c r="CB120" s="925"/>
      <c r="CC120" s="925"/>
      <c r="CD120" s="925"/>
      <c r="CE120" s="925"/>
      <c r="CF120" s="919">
        <v>2.6</v>
      </c>
      <c r="CG120" s="920"/>
      <c r="CH120" s="920"/>
      <c r="CI120" s="920"/>
      <c r="CJ120" s="920"/>
      <c r="CK120" s="1018" t="s">
        <v>435</v>
      </c>
      <c r="CL120" s="1019"/>
      <c r="CM120" s="1019"/>
      <c r="CN120" s="1019"/>
      <c r="CO120" s="1020"/>
      <c r="CP120" s="1026" t="s">
        <v>384</v>
      </c>
      <c r="CQ120" s="1027"/>
      <c r="CR120" s="1027"/>
      <c r="CS120" s="1027"/>
      <c r="CT120" s="1027"/>
      <c r="CU120" s="1027"/>
      <c r="CV120" s="1027"/>
      <c r="CW120" s="1027"/>
      <c r="CX120" s="1027"/>
      <c r="CY120" s="1027"/>
      <c r="CZ120" s="1027"/>
      <c r="DA120" s="1027"/>
      <c r="DB120" s="1027"/>
      <c r="DC120" s="1027"/>
      <c r="DD120" s="1027"/>
      <c r="DE120" s="1027"/>
      <c r="DF120" s="1028"/>
      <c r="DG120" s="931">
        <v>3391038</v>
      </c>
      <c r="DH120" s="932"/>
      <c r="DI120" s="932"/>
      <c r="DJ120" s="932"/>
      <c r="DK120" s="932"/>
      <c r="DL120" s="932">
        <v>3445178</v>
      </c>
      <c r="DM120" s="932"/>
      <c r="DN120" s="932"/>
      <c r="DO120" s="932"/>
      <c r="DP120" s="932"/>
      <c r="DQ120" s="932">
        <v>3493042</v>
      </c>
      <c r="DR120" s="932"/>
      <c r="DS120" s="932"/>
      <c r="DT120" s="932"/>
      <c r="DU120" s="932"/>
      <c r="DV120" s="933">
        <v>84.1</v>
      </c>
      <c r="DW120" s="933"/>
      <c r="DX120" s="933"/>
      <c r="DY120" s="933"/>
      <c r="DZ120" s="934"/>
    </row>
    <row r="121" spans="1:130" s="197" customFormat="1" ht="26.25" customHeight="1">
      <c r="A121" s="980"/>
      <c r="B121" s="951"/>
      <c r="C121" s="1015" t="s">
        <v>436</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2174</v>
      </c>
      <c r="AB121" s="964"/>
      <c r="AC121" s="964"/>
      <c r="AD121" s="964"/>
      <c r="AE121" s="965"/>
      <c r="AF121" s="966">
        <v>2214</v>
      </c>
      <c r="AG121" s="964"/>
      <c r="AH121" s="964"/>
      <c r="AI121" s="964"/>
      <c r="AJ121" s="965"/>
      <c r="AK121" s="966">
        <v>2170</v>
      </c>
      <c r="AL121" s="964"/>
      <c r="AM121" s="964"/>
      <c r="AN121" s="964"/>
      <c r="AO121" s="965"/>
      <c r="AP121" s="967">
        <v>0.1</v>
      </c>
      <c r="AQ121" s="968"/>
      <c r="AR121" s="968"/>
      <c r="AS121" s="968"/>
      <c r="AT121" s="969"/>
      <c r="AU121" s="985"/>
      <c r="AV121" s="986"/>
      <c r="AW121" s="986"/>
      <c r="AX121" s="986"/>
      <c r="AY121" s="987"/>
      <c r="AZ121" s="1000" t="s">
        <v>437</v>
      </c>
      <c r="BA121" s="976"/>
      <c r="BB121" s="976"/>
      <c r="BC121" s="976"/>
      <c r="BD121" s="976"/>
      <c r="BE121" s="976"/>
      <c r="BF121" s="976"/>
      <c r="BG121" s="976"/>
      <c r="BH121" s="976"/>
      <c r="BI121" s="976"/>
      <c r="BJ121" s="976"/>
      <c r="BK121" s="976"/>
      <c r="BL121" s="976"/>
      <c r="BM121" s="976"/>
      <c r="BN121" s="976"/>
      <c r="BO121" s="976"/>
      <c r="BP121" s="977"/>
      <c r="BQ121" s="990">
        <v>13581460</v>
      </c>
      <c r="BR121" s="991"/>
      <c r="BS121" s="991"/>
      <c r="BT121" s="991"/>
      <c r="BU121" s="991"/>
      <c r="BV121" s="991">
        <v>13209211</v>
      </c>
      <c r="BW121" s="991"/>
      <c r="BX121" s="991"/>
      <c r="BY121" s="991"/>
      <c r="BZ121" s="991"/>
      <c r="CA121" s="991">
        <v>12620279</v>
      </c>
      <c r="CB121" s="991"/>
      <c r="CC121" s="991"/>
      <c r="CD121" s="991"/>
      <c r="CE121" s="991"/>
      <c r="CF121" s="1029">
        <v>303.7</v>
      </c>
      <c r="CG121" s="1030"/>
      <c r="CH121" s="1030"/>
      <c r="CI121" s="1030"/>
      <c r="CJ121" s="1030"/>
      <c r="CK121" s="1021"/>
      <c r="CL121" s="1022"/>
      <c r="CM121" s="1022"/>
      <c r="CN121" s="1022"/>
      <c r="CO121" s="1023"/>
      <c r="CP121" s="1012" t="s">
        <v>382</v>
      </c>
      <c r="CQ121" s="1013"/>
      <c r="CR121" s="1013"/>
      <c r="CS121" s="1013"/>
      <c r="CT121" s="1013"/>
      <c r="CU121" s="1013"/>
      <c r="CV121" s="1013"/>
      <c r="CW121" s="1013"/>
      <c r="CX121" s="1013"/>
      <c r="CY121" s="1013"/>
      <c r="CZ121" s="1013"/>
      <c r="DA121" s="1013"/>
      <c r="DB121" s="1013"/>
      <c r="DC121" s="1013"/>
      <c r="DD121" s="1013"/>
      <c r="DE121" s="1013"/>
      <c r="DF121" s="1014"/>
      <c r="DG121" s="924">
        <v>2449027</v>
      </c>
      <c r="DH121" s="925"/>
      <c r="DI121" s="925"/>
      <c r="DJ121" s="925"/>
      <c r="DK121" s="925"/>
      <c r="DL121" s="925">
        <v>2329660</v>
      </c>
      <c r="DM121" s="925"/>
      <c r="DN121" s="925"/>
      <c r="DO121" s="925"/>
      <c r="DP121" s="925"/>
      <c r="DQ121" s="925">
        <v>2208286</v>
      </c>
      <c r="DR121" s="925"/>
      <c r="DS121" s="925"/>
      <c r="DT121" s="925"/>
      <c r="DU121" s="925"/>
      <c r="DV121" s="926">
        <v>53.1</v>
      </c>
      <c r="DW121" s="926"/>
      <c r="DX121" s="926"/>
      <c r="DY121" s="926"/>
      <c r="DZ121" s="927"/>
    </row>
    <row r="122" spans="1:130" s="197" customFormat="1" ht="26.25" customHeight="1">
      <c r="A122" s="980"/>
      <c r="B122" s="951"/>
      <c r="C122" s="921" t="s">
        <v>419</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111</v>
      </c>
      <c r="AB122" s="964"/>
      <c r="AC122" s="964"/>
      <c r="AD122" s="964"/>
      <c r="AE122" s="965"/>
      <c r="AF122" s="966" t="s">
        <v>111</v>
      </c>
      <c r="AG122" s="964"/>
      <c r="AH122" s="964"/>
      <c r="AI122" s="964"/>
      <c r="AJ122" s="965"/>
      <c r="AK122" s="966" t="s">
        <v>111</v>
      </c>
      <c r="AL122" s="964"/>
      <c r="AM122" s="964"/>
      <c r="AN122" s="964"/>
      <c r="AO122" s="965"/>
      <c r="AP122" s="967" t="s">
        <v>111</v>
      </c>
      <c r="AQ122" s="968"/>
      <c r="AR122" s="968"/>
      <c r="AS122" s="968"/>
      <c r="AT122" s="969"/>
      <c r="AU122" s="988"/>
      <c r="AV122" s="989"/>
      <c r="AW122" s="989"/>
      <c r="AX122" s="989"/>
      <c r="AY122" s="989"/>
      <c r="AZ122" s="228" t="s">
        <v>169</v>
      </c>
      <c r="BA122" s="228"/>
      <c r="BB122" s="228"/>
      <c r="BC122" s="228"/>
      <c r="BD122" s="228"/>
      <c r="BE122" s="228"/>
      <c r="BF122" s="228"/>
      <c r="BG122" s="228"/>
      <c r="BH122" s="228"/>
      <c r="BI122" s="228"/>
      <c r="BJ122" s="228"/>
      <c r="BK122" s="228"/>
      <c r="BL122" s="228"/>
      <c r="BM122" s="228"/>
      <c r="BN122" s="228"/>
      <c r="BO122" s="998" t="s">
        <v>438</v>
      </c>
      <c r="BP122" s="999"/>
      <c r="BQ122" s="1039">
        <v>17480263</v>
      </c>
      <c r="BR122" s="1040"/>
      <c r="BS122" s="1040"/>
      <c r="BT122" s="1040"/>
      <c r="BU122" s="1040"/>
      <c r="BV122" s="1040">
        <v>17570741</v>
      </c>
      <c r="BW122" s="1040"/>
      <c r="BX122" s="1040"/>
      <c r="BY122" s="1040"/>
      <c r="BZ122" s="1040"/>
      <c r="CA122" s="1040">
        <v>17439621</v>
      </c>
      <c r="CB122" s="1040"/>
      <c r="CC122" s="1040"/>
      <c r="CD122" s="1040"/>
      <c r="CE122" s="1040"/>
      <c r="CF122" s="992"/>
      <c r="CG122" s="993"/>
      <c r="CH122" s="993"/>
      <c r="CI122" s="993"/>
      <c r="CJ122" s="994"/>
      <c r="CK122" s="1021"/>
      <c r="CL122" s="1022"/>
      <c r="CM122" s="1022"/>
      <c r="CN122" s="1022"/>
      <c r="CO122" s="1023"/>
      <c r="CP122" s="1012" t="s">
        <v>385</v>
      </c>
      <c r="CQ122" s="1013"/>
      <c r="CR122" s="1013"/>
      <c r="CS122" s="1013"/>
      <c r="CT122" s="1013"/>
      <c r="CU122" s="1013"/>
      <c r="CV122" s="1013"/>
      <c r="CW122" s="1013"/>
      <c r="CX122" s="1013"/>
      <c r="CY122" s="1013"/>
      <c r="CZ122" s="1013"/>
      <c r="DA122" s="1013"/>
      <c r="DB122" s="1013"/>
      <c r="DC122" s="1013"/>
      <c r="DD122" s="1013"/>
      <c r="DE122" s="1013"/>
      <c r="DF122" s="1014"/>
      <c r="DG122" s="924">
        <v>123253</v>
      </c>
      <c r="DH122" s="925"/>
      <c r="DI122" s="925"/>
      <c r="DJ122" s="925"/>
      <c r="DK122" s="925"/>
      <c r="DL122" s="925">
        <v>106283</v>
      </c>
      <c r="DM122" s="925"/>
      <c r="DN122" s="925"/>
      <c r="DO122" s="925"/>
      <c r="DP122" s="925"/>
      <c r="DQ122" s="925">
        <v>80499</v>
      </c>
      <c r="DR122" s="925"/>
      <c r="DS122" s="925"/>
      <c r="DT122" s="925"/>
      <c r="DU122" s="925"/>
      <c r="DV122" s="926">
        <v>1.9</v>
      </c>
      <c r="DW122" s="926"/>
      <c r="DX122" s="926"/>
      <c r="DY122" s="926"/>
      <c r="DZ122" s="927"/>
    </row>
    <row r="123" spans="1:130" s="197" customFormat="1" ht="26.25" customHeight="1" thickBot="1">
      <c r="A123" s="980"/>
      <c r="B123" s="951"/>
      <c r="C123" s="921" t="s">
        <v>425</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111</v>
      </c>
      <c r="AB123" s="964"/>
      <c r="AC123" s="964"/>
      <c r="AD123" s="964"/>
      <c r="AE123" s="965"/>
      <c r="AF123" s="966" t="s">
        <v>111</v>
      </c>
      <c r="AG123" s="964"/>
      <c r="AH123" s="964"/>
      <c r="AI123" s="964"/>
      <c r="AJ123" s="965"/>
      <c r="AK123" s="966" t="s">
        <v>111</v>
      </c>
      <c r="AL123" s="964"/>
      <c r="AM123" s="964"/>
      <c r="AN123" s="964"/>
      <c r="AO123" s="965"/>
      <c r="AP123" s="967" t="s">
        <v>111</v>
      </c>
      <c r="AQ123" s="968"/>
      <c r="AR123" s="968"/>
      <c r="AS123" s="968"/>
      <c r="AT123" s="969"/>
      <c r="AU123" s="1036" t="s">
        <v>439</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91.1</v>
      </c>
      <c r="BR123" s="1032"/>
      <c r="BS123" s="1032"/>
      <c r="BT123" s="1032"/>
      <c r="BU123" s="1032"/>
      <c r="BV123" s="1032">
        <v>71.400000000000006</v>
      </c>
      <c r="BW123" s="1032"/>
      <c r="BX123" s="1032"/>
      <c r="BY123" s="1032"/>
      <c r="BZ123" s="1032"/>
      <c r="CA123" s="1032">
        <v>55.3</v>
      </c>
      <c r="CB123" s="1032"/>
      <c r="CC123" s="1032"/>
      <c r="CD123" s="1032"/>
      <c r="CE123" s="1032"/>
      <c r="CF123" s="1033"/>
      <c r="CG123" s="1034"/>
      <c r="CH123" s="1034"/>
      <c r="CI123" s="1034"/>
      <c r="CJ123" s="1035"/>
      <c r="CK123" s="1021"/>
      <c r="CL123" s="1022"/>
      <c r="CM123" s="1022"/>
      <c r="CN123" s="1022"/>
      <c r="CO123" s="1023"/>
      <c r="CP123" s="1012" t="s">
        <v>380</v>
      </c>
      <c r="CQ123" s="1013"/>
      <c r="CR123" s="1013"/>
      <c r="CS123" s="1013"/>
      <c r="CT123" s="1013"/>
      <c r="CU123" s="1013"/>
      <c r="CV123" s="1013"/>
      <c r="CW123" s="1013"/>
      <c r="CX123" s="1013"/>
      <c r="CY123" s="1013"/>
      <c r="CZ123" s="1013"/>
      <c r="DA123" s="1013"/>
      <c r="DB123" s="1013"/>
      <c r="DC123" s="1013"/>
      <c r="DD123" s="1013"/>
      <c r="DE123" s="1013"/>
      <c r="DF123" s="1014"/>
      <c r="DG123" s="963">
        <v>2877</v>
      </c>
      <c r="DH123" s="964"/>
      <c r="DI123" s="964"/>
      <c r="DJ123" s="964"/>
      <c r="DK123" s="965"/>
      <c r="DL123" s="966">
        <v>3788</v>
      </c>
      <c r="DM123" s="964"/>
      <c r="DN123" s="964"/>
      <c r="DO123" s="964"/>
      <c r="DP123" s="965"/>
      <c r="DQ123" s="966">
        <v>4098</v>
      </c>
      <c r="DR123" s="964"/>
      <c r="DS123" s="964"/>
      <c r="DT123" s="964"/>
      <c r="DU123" s="965"/>
      <c r="DV123" s="967">
        <v>0.1</v>
      </c>
      <c r="DW123" s="968"/>
      <c r="DX123" s="968"/>
      <c r="DY123" s="968"/>
      <c r="DZ123" s="969"/>
    </row>
    <row r="124" spans="1:130" s="197" customFormat="1" ht="26.25" customHeight="1">
      <c r="A124" s="980"/>
      <c r="B124" s="951"/>
      <c r="C124" s="921" t="s">
        <v>428</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111</v>
      </c>
      <c r="AB124" s="964"/>
      <c r="AC124" s="964"/>
      <c r="AD124" s="964"/>
      <c r="AE124" s="965"/>
      <c r="AF124" s="966" t="s">
        <v>111</v>
      </c>
      <c r="AG124" s="964"/>
      <c r="AH124" s="964"/>
      <c r="AI124" s="964"/>
      <c r="AJ124" s="965"/>
      <c r="AK124" s="966" t="s">
        <v>111</v>
      </c>
      <c r="AL124" s="964"/>
      <c r="AM124" s="964"/>
      <c r="AN124" s="964"/>
      <c r="AO124" s="965"/>
      <c r="AP124" s="967" t="s">
        <v>111</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440</v>
      </c>
      <c r="CQ124" s="1013"/>
      <c r="CR124" s="1013"/>
      <c r="CS124" s="1013"/>
      <c r="CT124" s="1013"/>
      <c r="CU124" s="1013"/>
      <c r="CV124" s="1013"/>
      <c r="CW124" s="1013"/>
      <c r="CX124" s="1013"/>
      <c r="CY124" s="1013"/>
      <c r="CZ124" s="1013"/>
      <c r="DA124" s="1013"/>
      <c r="DB124" s="1013"/>
      <c r="DC124" s="1013"/>
      <c r="DD124" s="1013"/>
      <c r="DE124" s="1013"/>
      <c r="DF124" s="1014"/>
      <c r="DG124" s="1002" t="s">
        <v>111</v>
      </c>
      <c r="DH124" s="1003"/>
      <c r="DI124" s="1003"/>
      <c r="DJ124" s="1003"/>
      <c r="DK124" s="1004"/>
      <c r="DL124" s="1005" t="s">
        <v>111</v>
      </c>
      <c r="DM124" s="1003"/>
      <c r="DN124" s="1003"/>
      <c r="DO124" s="1003"/>
      <c r="DP124" s="1004"/>
      <c r="DQ124" s="1005" t="s">
        <v>111</v>
      </c>
      <c r="DR124" s="1003"/>
      <c r="DS124" s="1003"/>
      <c r="DT124" s="1003"/>
      <c r="DU124" s="1004"/>
      <c r="DV124" s="1006" t="s">
        <v>111</v>
      </c>
      <c r="DW124" s="1007"/>
      <c r="DX124" s="1007"/>
      <c r="DY124" s="1007"/>
      <c r="DZ124" s="1008"/>
    </row>
    <row r="125" spans="1:130" s="197" customFormat="1" ht="26.25" customHeight="1" thickBot="1">
      <c r="A125" s="980"/>
      <c r="B125" s="951"/>
      <c r="C125" s="921" t="s">
        <v>430</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111</v>
      </c>
      <c r="AB125" s="964"/>
      <c r="AC125" s="964"/>
      <c r="AD125" s="964"/>
      <c r="AE125" s="965"/>
      <c r="AF125" s="966" t="s">
        <v>111</v>
      </c>
      <c r="AG125" s="964"/>
      <c r="AH125" s="964"/>
      <c r="AI125" s="964"/>
      <c r="AJ125" s="965"/>
      <c r="AK125" s="966" t="s">
        <v>111</v>
      </c>
      <c r="AL125" s="964"/>
      <c r="AM125" s="964"/>
      <c r="AN125" s="964"/>
      <c r="AO125" s="965"/>
      <c r="AP125" s="967" t="s">
        <v>111</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441</v>
      </c>
      <c r="CL125" s="1019"/>
      <c r="CM125" s="1019"/>
      <c r="CN125" s="1019"/>
      <c r="CO125" s="1020"/>
      <c r="CP125" s="945" t="s">
        <v>442</v>
      </c>
      <c r="CQ125" s="892"/>
      <c r="CR125" s="892"/>
      <c r="CS125" s="892"/>
      <c r="CT125" s="892"/>
      <c r="CU125" s="892"/>
      <c r="CV125" s="892"/>
      <c r="CW125" s="892"/>
      <c r="CX125" s="892"/>
      <c r="CY125" s="892"/>
      <c r="CZ125" s="892"/>
      <c r="DA125" s="892"/>
      <c r="DB125" s="892"/>
      <c r="DC125" s="892"/>
      <c r="DD125" s="892"/>
      <c r="DE125" s="892"/>
      <c r="DF125" s="893"/>
      <c r="DG125" s="931" t="s">
        <v>111</v>
      </c>
      <c r="DH125" s="932"/>
      <c r="DI125" s="932"/>
      <c r="DJ125" s="932"/>
      <c r="DK125" s="932"/>
      <c r="DL125" s="932" t="s">
        <v>111</v>
      </c>
      <c r="DM125" s="932"/>
      <c r="DN125" s="932"/>
      <c r="DO125" s="932"/>
      <c r="DP125" s="932"/>
      <c r="DQ125" s="932" t="s">
        <v>111</v>
      </c>
      <c r="DR125" s="932"/>
      <c r="DS125" s="932"/>
      <c r="DT125" s="932"/>
      <c r="DU125" s="932"/>
      <c r="DV125" s="933" t="s">
        <v>111</v>
      </c>
      <c r="DW125" s="933"/>
      <c r="DX125" s="933"/>
      <c r="DY125" s="933"/>
      <c r="DZ125" s="934"/>
    </row>
    <row r="126" spans="1:130" s="197" customFormat="1" ht="26.25" customHeight="1">
      <c r="A126" s="980"/>
      <c r="B126" s="951"/>
      <c r="C126" s="921" t="s">
        <v>433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111</v>
      </c>
      <c r="AB126" s="964"/>
      <c r="AC126" s="964"/>
      <c r="AD126" s="964"/>
      <c r="AE126" s="965"/>
      <c r="AF126" s="966" t="s">
        <v>111</v>
      </c>
      <c r="AG126" s="964"/>
      <c r="AH126" s="964"/>
      <c r="AI126" s="964"/>
      <c r="AJ126" s="965"/>
      <c r="AK126" s="966" t="s">
        <v>111</v>
      </c>
      <c r="AL126" s="964"/>
      <c r="AM126" s="964"/>
      <c r="AN126" s="964"/>
      <c r="AO126" s="965"/>
      <c r="AP126" s="967" t="s">
        <v>111</v>
      </c>
      <c r="AQ126" s="968"/>
      <c r="AR126" s="968"/>
      <c r="AS126" s="968"/>
      <c r="AT126" s="969"/>
      <c r="AU126" s="233"/>
      <c r="AV126" s="233"/>
      <c r="AW126" s="233"/>
      <c r="AX126" s="1041" t="s">
        <v>443</v>
      </c>
      <c r="AY126" s="1042"/>
      <c r="AZ126" s="1042"/>
      <c r="BA126" s="1042"/>
      <c r="BB126" s="1042"/>
      <c r="BC126" s="1042"/>
      <c r="BD126" s="1042"/>
      <c r="BE126" s="1043"/>
      <c r="BF126" s="1057" t="s">
        <v>444</v>
      </c>
      <c r="BG126" s="1042"/>
      <c r="BH126" s="1042"/>
      <c r="BI126" s="1042"/>
      <c r="BJ126" s="1042"/>
      <c r="BK126" s="1042"/>
      <c r="BL126" s="1043"/>
      <c r="BM126" s="1057" t="s">
        <v>445</v>
      </c>
      <c r="BN126" s="1042"/>
      <c r="BO126" s="1042"/>
      <c r="BP126" s="1042"/>
      <c r="BQ126" s="1042"/>
      <c r="BR126" s="1042"/>
      <c r="BS126" s="1043"/>
      <c r="BT126" s="1057" t="s">
        <v>446</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447</v>
      </c>
      <c r="CQ126" s="955"/>
      <c r="CR126" s="955"/>
      <c r="CS126" s="955"/>
      <c r="CT126" s="955"/>
      <c r="CU126" s="955"/>
      <c r="CV126" s="955"/>
      <c r="CW126" s="955"/>
      <c r="CX126" s="955"/>
      <c r="CY126" s="955"/>
      <c r="CZ126" s="955"/>
      <c r="DA126" s="955"/>
      <c r="DB126" s="955"/>
      <c r="DC126" s="955"/>
      <c r="DD126" s="955"/>
      <c r="DE126" s="955"/>
      <c r="DF126" s="956"/>
      <c r="DG126" s="924" t="s">
        <v>111</v>
      </c>
      <c r="DH126" s="925"/>
      <c r="DI126" s="925"/>
      <c r="DJ126" s="925"/>
      <c r="DK126" s="925"/>
      <c r="DL126" s="925" t="s">
        <v>111</v>
      </c>
      <c r="DM126" s="925"/>
      <c r="DN126" s="925"/>
      <c r="DO126" s="925"/>
      <c r="DP126" s="925"/>
      <c r="DQ126" s="925" t="s">
        <v>111</v>
      </c>
      <c r="DR126" s="925"/>
      <c r="DS126" s="925"/>
      <c r="DT126" s="925"/>
      <c r="DU126" s="925"/>
      <c r="DV126" s="926" t="s">
        <v>111</v>
      </c>
      <c r="DW126" s="926"/>
      <c r="DX126" s="926"/>
      <c r="DY126" s="926"/>
      <c r="DZ126" s="927"/>
    </row>
    <row r="127" spans="1:130" s="197" customFormat="1" ht="26.25" customHeight="1" thickBot="1">
      <c r="A127" s="981"/>
      <c r="B127" s="953"/>
      <c r="C127" s="1009" t="s">
        <v>448</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111</v>
      </c>
      <c r="AB127" s="964"/>
      <c r="AC127" s="964"/>
      <c r="AD127" s="964"/>
      <c r="AE127" s="965"/>
      <c r="AF127" s="966" t="s">
        <v>111</v>
      </c>
      <c r="AG127" s="964"/>
      <c r="AH127" s="964"/>
      <c r="AI127" s="964"/>
      <c r="AJ127" s="965"/>
      <c r="AK127" s="966" t="s">
        <v>111</v>
      </c>
      <c r="AL127" s="964"/>
      <c r="AM127" s="964"/>
      <c r="AN127" s="964"/>
      <c r="AO127" s="965"/>
      <c r="AP127" s="967" t="s">
        <v>111</v>
      </c>
      <c r="AQ127" s="968"/>
      <c r="AR127" s="968"/>
      <c r="AS127" s="968"/>
      <c r="AT127" s="969"/>
      <c r="AU127" s="233"/>
      <c r="AV127" s="233"/>
      <c r="AW127" s="233"/>
      <c r="AX127" s="891" t="s">
        <v>449</v>
      </c>
      <c r="AY127" s="892"/>
      <c r="AZ127" s="892"/>
      <c r="BA127" s="892"/>
      <c r="BB127" s="892"/>
      <c r="BC127" s="892"/>
      <c r="BD127" s="892"/>
      <c r="BE127" s="893"/>
      <c r="BF127" s="1046" t="s">
        <v>111</v>
      </c>
      <c r="BG127" s="1047"/>
      <c r="BH127" s="1047"/>
      <c r="BI127" s="1047"/>
      <c r="BJ127" s="1047"/>
      <c r="BK127" s="1047"/>
      <c r="BL127" s="1056"/>
      <c r="BM127" s="1046">
        <v>14.66</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450</v>
      </c>
      <c r="CQ127" s="1050"/>
      <c r="CR127" s="1050"/>
      <c r="CS127" s="1050"/>
      <c r="CT127" s="1050"/>
      <c r="CU127" s="1050"/>
      <c r="CV127" s="1050"/>
      <c r="CW127" s="1050"/>
      <c r="CX127" s="1050"/>
      <c r="CY127" s="1050"/>
      <c r="CZ127" s="1050"/>
      <c r="DA127" s="1050"/>
      <c r="DB127" s="1050"/>
      <c r="DC127" s="1050"/>
      <c r="DD127" s="1050"/>
      <c r="DE127" s="1050"/>
      <c r="DF127" s="1051"/>
      <c r="DG127" s="1052" t="s">
        <v>111</v>
      </c>
      <c r="DH127" s="1053"/>
      <c r="DI127" s="1053"/>
      <c r="DJ127" s="1053"/>
      <c r="DK127" s="1053"/>
      <c r="DL127" s="1053" t="s">
        <v>111</v>
      </c>
      <c r="DM127" s="1053"/>
      <c r="DN127" s="1053"/>
      <c r="DO127" s="1053"/>
      <c r="DP127" s="1053"/>
      <c r="DQ127" s="1053" t="s">
        <v>111</v>
      </c>
      <c r="DR127" s="1053"/>
      <c r="DS127" s="1053"/>
      <c r="DT127" s="1053"/>
      <c r="DU127" s="1053"/>
      <c r="DV127" s="1054" t="s">
        <v>111</v>
      </c>
      <c r="DW127" s="1054"/>
      <c r="DX127" s="1054"/>
      <c r="DY127" s="1054"/>
      <c r="DZ127" s="1055"/>
    </row>
    <row r="128" spans="1:130" s="197" customFormat="1" ht="26.25" customHeight="1">
      <c r="A128" s="1076" t="s">
        <v>451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452</v>
      </c>
      <c r="X128" s="1078"/>
      <c r="Y128" s="1078"/>
      <c r="Z128" s="1079"/>
      <c r="AA128" s="1094">
        <v>66201</v>
      </c>
      <c r="AB128" s="1095"/>
      <c r="AC128" s="1095"/>
      <c r="AD128" s="1095"/>
      <c r="AE128" s="1096"/>
      <c r="AF128" s="1097">
        <v>42932</v>
      </c>
      <c r="AG128" s="1095"/>
      <c r="AH128" s="1095"/>
      <c r="AI128" s="1095"/>
      <c r="AJ128" s="1096"/>
      <c r="AK128" s="1097">
        <v>42172</v>
      </c>
      <c r="AL128" s="1095"/>
      <c r="AM128" s="1095"/>
      <c r="AN128" s="1095"/>
      <c r="AO128" s="1096"/>
      <c r="AP128" s="1098"/>
      <c r="AQ128" s="1099"/>
      <c r="AR128" s="1099"/>
      <c r="AS128" s="1099"/>
      <c r="AT128" s="1100"/>
      <c r="AU128" s="235"/>
      <c r="AV128" s="235"/>
      <c r="AW128" s="235"/>
      <c r="AX128" s="1059" t="s">
        <v>453</v>
      </c>
      <c r="AY128" s="955"/>
      <c r="AZ128" s="955"/>
      <c r="BA128" s="955"/>
      <c r="BB128" s="955"/>
      <c r="BC128" s="955"/>
      <c r="BD128" s="955"/>
      <c r="BE128" s="956"/>
      <c r="BF128" s="1071" t="s">
        <v>111</v>
      </c>
      <c r="BG128" s="1072"/>
      <c r="BH128" s="1072"/>
      <c r="BI128" s="1072"/>
      <c r="BJ128" s="1072"/>
      <c r="BK128" s="1072"/>
      <c r="BL128" s="1073"/>
      <c r="BM128" s="1071">
        <v>19.66</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454</v>
      </c>
      <c r="X129" s="1066"/>
      <c r="Y129" s="1066"/>
      <c r="Z129" s="1067"/>
      <c r="AA129" s="963">
        <v>5561387</v>
      </c>
      <c r="AB129" s="964"/>
      <c r="AC129" s="964"/>
      <c r="AD129" s="964"/>
      <c r="AE129" s="965"/>
      <c r="AF129" s="966">
        <v>5630190</v>
      </c>
      <c r="AG129" s="964"/>
      <c r="AH129" s="964"/>
      <c r="AI129" s="964"/>
      <c r="AJ129" s="965"/>
      <c r="AK129" s="966">
        <v>5572288</v>
      </c>
      <c r="AL129" s="964"/>
      <c r="AM129" s="964"/>
      <c r="AN129" s="964"/>
      <c r="AO129" s="965"/>
      <c r="AP129" s="1068"/>
      <c r="AQ129" s="1069"/>
      <c r="AR129" s="1069"/>
      <c r="AS129" s="1069"/>
      <c r="AT129" s="1070"/>
      <c r="AU129" s="235"/>
      <c r="AV129" s="235"/>
      <c r="AW129" s="235"/>
      <c r="AX129" s="1059" t="s">
        <v>455</v>
      </c>
      <c r="AY129" s="955"/>
      <c r="AZ129" s="955"/>
      <c r="BA129" s="955"/>
      <c r="BB129" s="955"/>
      <c r="BC129" s="955"/>
      <c r="BD129" s="955"/>
      <c r="BE129" s="956"/>
      <c r="BF129" s="1060">
        <v>14.5</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456</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457</v>
      </c>
      <c r="X130" s="1066"/>
      <c r="Y130" s="1066"/>
      <c r="Z130" s="1067"/>
      <c r="AA130" s="963">
        <v>1375906</v>
      </c>
      <c r="AB130" s="964"/>
      <c r="AC130" s="964"/>
      <c r="AD130" s="964"/>
      <c r="AE130" s="965"/>
      <c r="AF130" s="966">
        <v>1398149</v>
      </c>
      <c r="AG130" s="964"/>
      <c r="AH130" s="964"/>
      <c r="AI130" s="964"/>
      <c r="AJ130" s="965"/>
      <c r="AK130" s="966">
        <v>1416784</v>
      </c>
      <c r="AL130" s="964"/>
      <c r="AM130" s="964"/>
      <c r="AN130" s="964"/>
      <c r="AO130" s="965"/>
      <c r="AP130" s="1068"/>
      <c r="AQ130" s="1069"/>
      <c r="AR130" s="1069"/>
      <c r="AS130" s="1069"/>
      <c r="AT130" s="1070"/>
      <c r="AU130" s="235"/>
      <c r="AV130" s="235"/>
      <c r="AW130" s="235"/>
      <c r="AX130" s="1118" t="s">
        <v>458</v>
      </c>
      <c r="AY130" s="1050"/>
      <c r="AZ130" s="1050"/>
      <c r="BA130" s="1050"/>
      <c r="BB130" s="1050"/>
      <c r="BC130" s="1050"/>
      <c r="BD130" s="1050"/>
      <c r="BE130" s="1051"/>
      <c r="BF130" s="1080">
        <v>55.3</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459</v>
      </c>
      <c r="X131" s="1089"/>
      <c r="Y131" s="1089"/>
      <c r="Z131" s="1090"/>
      <c r="AA131" s="1002">
        <v>4185481</v>
      </c>
      <c r="AB131" s="1003"/>
      <c r="AC131" s="1003"/>
      <c r="AD131" s="1003"/>
      <c r="AE131" s="1004"/>
      <c r="AF131" s="1005">
        <v>4232041</v>
      </c>
      <c r="AG131" s="1003"/>
      <c r="AH131" s="1003"/>
      <c r="AI131" s="1003"/>
      <c r="AJ131" s="1004"/>
      <c r="AK131" s="1005">
        <v>4155504</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460</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461</v>
      </c>
      <c r="W132" s="1106"/>
      <c r="X132" s="1106"/>
      <c r="Y132" s="1106"/>
      <c r="Z132" s="1107"/>
      <c r="AA132" s="1108">
        <v>15.961510759999999</v>
      </c>
      <c r="AB132" s="1109"/>
      <c r="AC132" s="1109"/>
      <c r="AD132" s="1109"/>
      <c r="AE132" s="1110"/>
      <c r="AF132" s="1111">
        <v>14.80458247</v>
      </c>
      <c r="AG132" s="1109"/>
      <c r="AH132" s="1109"/>
      <c r="AI132" s="1109"/>
      <c r="AJ132" s="1110"/>
      <c r="AK132" s="1111">
        <v>12.86075046</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462</v>
      </c>
      <c r="W133" s="1113"/>
      <c r="X133" s="1113"/>
      <c r="Y133" s="1113"/>
      <c r="Z133" s="1114"/>
      <c r="AA133" s="1115">
        <v>16.2</v>
      </c>
      <c r="AB133" s="1116"/>
      <c r="AC133" s="1116"/>
      <c r="AD133" s="1116"/>
      <c r="AE133" s="1117"/>
      <c r="AF133" s="1115">
        <v>15.4</v>
      </c>
      <c r="AG133" s="1116"/>
      <c r="AH133" s="1116"/>
      <c r="AI133" s="1116"/>
      <c r="AJ133" s="1117"/>
      <c r="AK133" s="1115">
        <v>14.5</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V68" zoomScaleNormal="85" zoomScaleSheetLayoutView="55"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2" t="s">
        <v>465</v>
      </c>
      <c r="L7" s="254"/>
      <c r="M7" s="255" t="s">
        <v>466</v>
      </c>
      <c r="N7" s="256"/>
    </row>
    <row r="8" spans="1:16">
      <c r="A8" s="248"/>
      <c r="B8" s="244"/>
      <c r="C8" s="244"/>
      <c r="D8" s="244"/>
      <c r="E8" s="244"/>
      <c r="F8" s="244"/>
      <c r="G8" s="257"/>
      <c r="H8" s="258"/>
      <c r="I8" s="258"/>
      <c r="J8" s="259"/>
      <c r="K8" s="1123"/>
      <c r="L8" s="260" t="s">
        <v>467</v>
      </c>
      <c r="M8" s="261" t="s">
        <v>468</v>
      </c>
      <c r="N8" s="262" t="s">
        <v>469</v>
      </c>
    </row>
    <row r="9" spans="1:16">
      <c r="A9" s="248"/>
      <c r="B9" s="244"/>
      <c r="C9" s="244"/>
      <c r="D9" s="244"/>
      <c r="E9" s="244"/>
      <c r="F9" s="244"/>
      <c r="G9" s="1124" t="s">
        <v>470</v>
      </c>
      <c r="H9" s="1125"/>
      <c r="I9" s="1125"/>
      <c r="J9" s="1126"/>
      <c r="K9" s="263">
        <v>1016779</v>
      </c>
      <c r="L9" s="264">
        <v>74588</v>
      </c>
      <c r="M9" s="265">
        <v>98802</v>
      </c>
      <c r="N9" s="266">
        <v>-24.5</v>
      </c>
    </row>
    <row r="10" spans="1:16">
      <c r="A10" s="248"/>
      <c r="B10" s="244"/>
      <c r="C10" s="244"/>
      <c r="D10" s="244"/>
      <c r="E10" s="244"/>
      <c r="F10" s="244"/>
      <c r="G10" s="1124" t="s">
        <v>471</v>
      </c>
      <c r="H10" s="1125"/>
      <c r="I10" s="1125"/>
      <c r="J10" s="1126"/>
      <c r="K10" s="267">
        <v>188491</v>
      </c>
      <c r="L10" s="268">
        <v>13827</v>
      </c>
      <c r="M10" s="269">
        <v>9936</v>
      </c>
      <c r="N10" s="270">
        <v>39.200000000000003</v>
      </c>
    </row>
    <row r="11" spans="1:16" ht="13.5" customHeight="1">
      <c r="A11" s="248"/>
      <c r="B11" s="244"/>
      <c r="C11" s="244"/>
      <c r="D11" s="244"/>
      <c r="E11" s="244"/>
      <c r="F11" s="244"/>
      <c r="G11" s="1124" t="s">
        <v>472</v>
      </c>
      <c r="H11" s="1125"/>
      <c r="I11" s="1125"/>
      <c r="J11" s="1126"/>
      <c r="K11" s="267">
        <v>198263</v>
      </c>
      <c r="L11" s="268">
        <v>14544</v>
      </c>
      <c r="M11" s="269">
        <v>18057</v>
      </c>
      <c r="N11" s="270">
        <v>-19.5</v>
      </c>
    </row>
    <row r="12" spans="1:16" ht="13.5" customHeight="1">
      <c r="A12" s="248"/>
      <c r="B12" s="244"/>
      <c r="C12" s="244"/>
      <c r="D12" s="244"/>
      <c r="E12" s="244"/>
      <c r="F12" s="244"/>
      <c r="G12" s="1124" t="s">
        <v>473</v>
      </c>
      <c r="H12" s="1125"/>
      <c r="I12" s="1125"/>
      <c r="J12" s="1126"/>
      <c r="K12" s="267" t="s">
        <v>474</v>
      </c>
      <c r="L12" s="268" t="s">
        <v>474</v>
      </c>
      <c r="M12" s="269">
        <v>2120</v>
      </c>
      <c r="N12" s="270" t="s">
        <v>474</v>
      </c>
    </row>
    <row r="13" spans="1:16" ht="13.5" customHeight="1">
      <c r="A13" s="248"/>
      <c r="B13" s="244"/>
      <c r="C13" s="244"/>
      <c r="D13" s="244"/>
      <c r="E13" s="244"/>
      <c r="F13" s="244"/>
      <c r="G13" s="1124" t="s">
        <v>475</v>
      </c>
      <c r="H13" s="1125"/>
      <c r="I13" s="1125"/>
      <c r="J13" s="1126"/>
      <c r="K13" s="267" t="s">
        <v>474</v>
      </c>
      <c r="L13" s="268" t="s">
        <v>474</v>
      </c>
      <c r="M13" s="269" t="s">
        <v>474</v>
      </c>
      <c r="N13" s="270" t="s">
        <v>474</v>
      </c>
    </row>
    <row r="14" spans="1:16" ht="13.5" customHeight="1">
      <c r="A14" s="248"/>
      <c r="B14" s="244"/>
      <c r="C14" s="244"/>
      <c r="D14" s="244"/>
      <c r="E14" s="244"/>
      <c r="F14" s="244"/>
      <c r="G14" s="1124" t="s">
        <v>476</v>
      </c>
      <c r="H14" s="1125"/>
      <c r="I14" s="1125"/>
      <c r="J14" s="1126"/>
      <c r="K14" s="267">
        <v>34787</v>
      </c>
      <c r="L14" s="268">
        <v>2552</v>
      </c>
      <c r="M14" s="269">
        <v>5213</v>
      </c>
      <c r="N14" s="270">
        <v>-51</v>
      </c>
    </row>
    <row r="15" spans="1:16" ht="13.5" customHeight="1">
      <c r="A15" s="248"/>
      <c r="B15" s="244"/>
      <c r="C15" s="244"/>
      <c r="D15" s="244"/>
      <c r="E15" s="244"/>
      <c r="F15" s="244"/>
      <c r="G15" s="1124" t="s">
        <v>477</v>
      </c>
      <c r="H15" s="1125"/>
      <c r="I15" s="1125"/>
      <c r="J15" s="1126"/>
      <c r="K15" s="267">
        <v>38980</v>
      </c>
      <c r="L15" s="268">
        <v>2859</v>
      </c>
      <c r="M15" s="269">
        <v>2752</v>
      </c>
      <c r="N15" s="270">
        <v>3.9</v>
      </c>
    </row>
    <row r="16" spans="1:16">
      <c r="A16" s="248"/>
      <c r="B16" s="244"/>
      <c r="C16" s="244"/>
      <c r="D16" s="244"/>
      <c r="E16" s="244"/>
      <c r="F16" s="244"/>
      <c r="G16" s="1127" t="s">
        <v>478</v>
      </c>
      <c r="H16" s="1128"/>
      <c r="I16" s="1128"/>
      <c r="J16" s="1129"/>
      <c r="K16" s="268">
        <v>-131180</v>
      </c>
      <c r="L16" s="268">
        <v>-9623</v>
      </c>
      <c r="M16" s="269">
        <v>-11422</v>
      </c>
      <c r="N16" s="270">
        <v>-15.8</v>
      </c>
    </row>
    <row r="17" spans="1:16">
      <c r="A17" s="248"/>
      <c r="B17" s="244"/>
      <c r="C17" s="244"/>
      <c r="D17" s="244"/>
      <c r="E17" s="244"/>
      <c r="F17" s="244"/>
      <c r="G17" s="1127" t="s">
        <v>169</v>
      </c>
      <c r="H17" s="1128"/>
      <c r="I17" s="1128"/>
      <c r="J17" s="1129"/>
      <c r="K17" s="268">
        <v>1346120</v>
      </c>
      <c r="L17" s="268">
        <v>98747</v>
      </c>
      <c r="M17" s="269">
        <v>125458</v>
      </c>
      <c r="N17" s="270">
        <v>-21.3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9" t="s">
        <v>483</v>
      </c>
      <c r="H21" s="1120"/>
      <c r="I21" s="1120"/>
      <c r="J21" s="1121"/>
      <c r="K21" s="280">
        <v>8.36</v>
      </c>
      <c r="L21" s="281">
        <v>11.31</v>
      </c>
      <c r="M21" s="282">
        <v>-2.95</v>
      </c>
      <c r="N21" s="249"/>
      <c r="O21" s="283"/>
      <c r="P21" s="279"/>
    </row>
    <row r="22" spans="1:16" s="284" customFormat="1">
      <c r="A22" s="279"/>
      <c r="B22" s="249"/>
      <c r="C22" s="249"/>
      <c r="D22" s="249"/>
      <c r="E22" s="249"/>
      <c r="F22" s="249"/>
      <c r="G22" s="1119" t="s">
        <v>484</v>
      </c>
      <c r="H22" s="1120"/>
      <c r="I22" s="1120"/>
      <c r="J22" s="1121"/>
      <c r="K22" s="285">
        <v>91.4</v>
      </c>
      <c r="L22" s="286">
        <v>94.9</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2" t="s">
        <v>465</v>
      </c>
      <c r="L30" s="254"/>
      <c r="M30" s="255" t="s">
        <v>466</v>
      </c>
      <c r="N30" s="256"/>
    </row>
    <row r="31" spans="1:16">
      <c r="A31" s="248"/>
      <c r="B31" s="244"/>
      <c r="C31" s="244"/>
      <c r="D31" s="244"/>
      <c r="E31" s="244"/>
      <c r="F31" s="244"/>
      <c r="G31" s="257"/>
      <c r="H31" s="258"/>
      <c r="I31" s="258"/>
      <c r="J31" s="259"/>
      <c r="K31" s="1123"/>
      <c r="L31" s="260" t="s">
        <v>467</v>
      </c>
      <c r="M31" s="261" t="s">
        <v>468</v>
      </c>
      <c r="N31" s="262" t="s">
        <v>469</v>
      </c>
    </row>
    <row r="32" spans="1:16" ht="27" customHeight="1">
      <c r="A32" s="248"/>
      <c r="B32" s="244"/>
      <c r="C32" s="244"/>
      <c r="D32" s="244"/>
      <c r="E32" s="244"/>
      <c r="F32" s="244"/>
      <c r="G32" s="1135" t="s">
        <v>487</v>
      </c>
      <c r="H32" s="1136"/>
      <c r="I32" s="1136"/>
      <c r="J32" s="1137"/>
      <c r="K32" s="294">
        <v>1619605</v>
      </c>
      <c r="L32" s="294">
        <v>118809</v>
      </c>
      <c r="M32" s="295">
        <v>88984</v>
      </c>
      <c r="N32" s="296">
        <v>33.5</v>
      </c>
    </row>
    <row r="33" spans="1:16" ht="13.5" customHeight="1">
      <c r="A33" s="248"/>
      <c r="B33" s="244"/>
      <c r="C33" s="244"/>
      <c r="D33" s="244"/>
      <c r="E33" s="244"/>
      <c r="F33" s="244"/>
      <c r="G33" s="1135" t="s">
        <v>488</v>
      </c>
      <c r="H33" s="1136"/>
      <c r="I33" s="1136"/>
      <c r="J33" s="1137"/>
      <c r="K33" s="294" t="s">
        <v>474</v>
      </c>
      <c r="L33" s="294" t="s">
        <v>474</v>
      </c>
      <c r="M33" s="295" t="s">
        <v>474</v>
      </c>
      <c r="N33" s="296" t="s">
        <v>474</v>
      </c>
    </row>
    <row r="34" spans="1:16" ht="27" customHeight="1">
      <c r="A34" s="248"/>
      <c r="B34" s="244"/>
      <c r="C34" s="244"/>
      <c r="D34" s="244"/>
      <c r="E34" s="244"/>
      <c r="F34" s="244"/>
      <c r="G34" s="1135" t="s">
        <v>489</v>
      </c>
      <c r="H34" s="1136"/>
      <c r="I34" s="1136"/>
      <c r="J34" s="1137"/>
      <c r="K34" s="294" t="s">
        <v>474</v>
      </c>
      <c r="L34" s="294" t="s">
        <v>474</v>
      </c>
      <c r="M34" s="295" t="s">
        <v>474</v>
      </c>
      <c r="N34" s="296" t="s">
        <v>474</v>
      </c>
    </row>
    <row r="35" spans="1:16" ht="27" customHeight="1">
      <c r="A35" s="248"/>
      <c r="B35" s="244"/>
      <c r="C35" s="244"/>
      <c r="D35" s="244"/>
      <c r="E35" s="244"/>
      <c r="F35" s="244"/>
      <c r="G35" s="1135" t="s">
        <v>490</v>
      </c>
      <c r="H35" s="1136"/>
      <c r="I35" s="1136"/>
      <c r="J35" s="1137"/>
      <c r="K35" s="294">
        <v>345930</v>
      </c>
      <c r="L35" s="294">
        <v>25376</v>
      </c>
      <c r="M35" s="295">
        <v>24074</v>
      </c>
      <c r="N35" s="296">
        <v>5.4</v>
      </c>
    </row>
    <row r="36" spans="1:16" ht="27" customHeight="1">
      <c r="A36" s="248"/>
      <c r="B36" s="244"/>
      <c r="C36" s="244"/>
      <c r="D36" s="244"/>
      <c r="E36" s="244"/>
      <c r="F36" s="244"/>
      <c r="G36" s="1135" t="s">
        <v>491</v>
      </c>
      <c r="H36" s="1136"/>
      <c r="I36" s="1136"/>
      <c r="J36" s="1137"/>
      <c r="K36" s="294">
        <v>25680</v>
      </c>
      <c r="L36" s="294">
        <v>1884</v>
      </c>
      <c r="M36" s="295">
        <v>3724</v>
      </c>
      <c r="N36" s="296">
        <v>-49.4</v>
      </c>
    </row>
    <row r="37" spans="1:16" ht="13.5" customHeight="1">
      <c r="A37" s="248"/>
      <c r="B37" s="244"/>
      <c r="C37" s="244"/>
      <c r="D37" s="244"/>
      <c r="E37" s="244"/>
      <c r="F37" s="244"/>
      <c r="G37" s="1135" t="s">
        <v>492</v>
      </c>
      <c r="H37" s="1136"/>
      <c r="I37" s="1136"/>
      <c r="J37" s="1137"/>
      <c r="K37" s="294">
        <v>2170</v>
      </c>
      <c r="L37" s="294">
        <v>159</v>
      </c>
      <c r="M37" s="295">
        <v>1554</v>
      </c>
      <c r="N37" s="296">
        <v>-89.8</v>
      </c>
    </row>
    <row r="38" spans="1:16" ht="27" customHeight="1">
      <c r="A38" s="248"/>
      <c r="B38" s="244"/>
      <c r="C38" s="244"/>
      <c r="D38" s="244"/>
      <c r="E38" s="244"/>
      <c r="F38" s="244"/>
      <c r="G38" s="1138" t="s">
        <v>493</v>
      </c>
      <c r="H38" s="1139"/>
      <c r="I38" s="1139"/>
      <c r="J38" s="1140"/>
      <c r="K38" s="297" t="s">
        <v>474</v>
      </c>
      <c r="L38" s="297" t="s">
        <v>474</v>
      </c>
      <c r="M38" s="298">
        <v>30</v>
      </c>
      <c r="N38" s="299" t="s">
        <v>474</v>
      </c>
      <c r="O38" s="293"/>
    </row>
    <row r="39" spans="1:16">
      <c r="A39" s="248"/>
      <c r="B39" s="244"/>
      <c r="C39" s="244"/>
      <c r="D39" s="244"/>
      <c r="E39" s="244"/>
      <c r="F39" s="244"/>
      <c r="G39" s="1138" t="s">
        <v>494</v>
      </c>
      <c r="H39" s="1139"/>
      <c r="I39" s="1139"/>
      <c r="J39" s="1140"/>
      <c r="K39" s="300">
        <v>-42172</v>
      </c>
      <c r="L39" s="300">
        <v>-3094</v>
      </c>
      <c r="M39" s="301">
        <v>-3836</v>
      </c>
      <c r="N39" s="302">
        <v>-19.3</v>
      </c>
      <c r="O39" s="293"/>
    </row>
    <row r="40" spans="1:16" ht="27" customHeight="1">
      <c r="A40" s="248"/>
      <c r="B40" s="244"/>
      <c r="C40" s="244"/>
      <c r="D40" s="244"/>
      <c r="E40" s="244"/>
      <c r="F40" s="244"/>
      <c r="G40" s="1135" t="s">
        <v>495</v>
      </c>
      <c r="H40" s="1136"/>
      <c r="I40" s="1136"/>
      <c r="J40" s="1137"/>
      <c r="K40" s="300">
        <v>-1416784</v>
      </c>
      <c r="L40" s="300">
        <v>-103931</v>
      </c>
      <c r="M40" s="301">
        <v>-78134</v>
      </c>
      <c r="N40" s="302">
        <v>33</v>
      </c>
      <c r="O40" s="293"/>
    </row>
    <row r="41" spans="1:16">
      <c r="A41" s="248"/>
      <c r="B41" s="244"/>
      <c r="C41" s="244"/>
      <c r="D41" s="244"/>
      <c r="E41" s="244"/>
      <c r="F41" s="244"/>
      <c r="G41" s="1141" t="s">
        <v>280</v>
      </c>
      <c r="H41" s="1142"/>
      <c r="I41" s="1142"/>
      <c r="J41" s="1143"/>
      <c r="K41" s="294">
        <v>534429</v>
      </c>
      <c r="L41" s="300">
        <v>39204</v>
      </c>
      <c r="M41" s="301">
        <v>36395</v>
      </c>
      <c r="N41" s="302">
        <v>7.7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0" t="s">
        <v>465</v>
      </c>
      <c r="J49" s="1132" t="s">
        <v>499</v>
      </c>
      <c r="K49" s="1133"/>
      <c r="L49" s="1133"/>
      <c r="M49" s="1133"/>
      <c r="N49" s="1134"/>
    </row>
    <row r="50" spans="1:14">
      <c r="A50" s="248"/>
      <c r="B50" s="244"/>
      <c r="C50" s="244"/>
      <c r="D50" s="244"/>
      <c r="E50" s="244"/>
      <c r="F50" s="244"/>
      <c r="G50" s="312"/>
      <c r="H50" s="313"/>
      <c r="I50" s="1131"/>
      <c r="J50" s="314" t="s">
        <v>500</v>
      </c>
      <c r="K50" s="315" t="s">
        <v>501</v>
      </c>
      <c r="L50" s="316" t="s">
        <v>502</v>
      </c>
      <c r="M50" s="317" t="s">
        <v>503</v>
      </c>
      <c r="N50" s="318" t="s">
        <v>504</v>
      </c>
    </row>
    <row r="51" spans="1:14">
      <c r="A51" s="248"/>
      <c r="B51" s="244"/>
      <c r="C51" s="244"/>
      <c r="D51" s="244"/>
      <c r="E51" s="244"/>
      <c r="F51" s="244"/>
      <c r="G51" s="310" t="s">
        <v>505</v>
      </c>
      <c r="H51" s="311"/>
      <c r="I51" s="319">
        <v>2667113</v>
      </c>
      <c r="J51" s="320">
        <v>187600</v>
      </c>
      <c r="K51" s="321">
        <v>-1</v>
      </c>
      <c r="L51" s="322">
        <v>147869</v>
      </c>
      <c r="M51" s="323">
        <v>16.3</v>
      </c>
      <c r="N51" s="324">
        <v>-17.3</v>
      </c>
    </row>
    <row r="52" spans="1:14">
      <c r="A52" s="248"/>
      <c r="B52" s="244"/>
      <c r="C52" s="244"/>
      <c r="D52" s="244"/>
      <c r="E52" s="244"/>
      <c r="F52" s="244"/>
      <c r="G52" s="325"/>
      <c r="H52" s="326" t="s">
        <v>506</v>
      </c>
      <c r="I52" s="327">
        <v>952872</v>
      </c>
      <c r="J52" s="328">
        <v>67023</v>
      </c>
      <c r="K52" s="329">
        <v>-18.7</v>
      </c>
      <c r="L52" s="330">
        <v>63271</v>
      </c>
      <c r="M52" s="331">
        <v>-12.8</v>
      </c>
      <c r="N52" s="332">
        <v>-5.9</v>
      </c>
    </row>
    <row r="53" spans="1:14">
      <c r="A53" s="248"/>
      <c r="B53" s="244"/>
      <c r="C53" s="244"/>
      <c r="D53" s="244"/>
      <c r="E53" s="244"/>
      <c r="F53" s="244"/>
      <c r="G53" s="310" t="s">
        <v>507</v>
      </c>
      <c r="H53" s="311"/>
      <c r="I53" s="319">
        <v>1620019</v>
      </c>
      <c r="J53" s="320">
        <v>115419</v>
      </c>
      <c r="K53" s="321">
        <v>-38.5</v>
      </c>
      <c r="L53" s="322">
        <v>117242</v>
      </c>
      <c r="M53" s="323">
        <v>-20.7</v>
      </c>
      <c r="N53" s="324">
        <v>-17.8</v>
      </c>
    </row>
    <row r="54" spans="1:14">
      <c r="A54" s="248"/>
      <c r="B54" s="244"/>
      <c r="C54" s="244"/>
      <c r="D54" s="244"/>
      <c r="E54" s="244"/>
      <c r="F54" s="244"/>
      <c r="G54" s="325"/>
      <c r="H54" s="326" t="s">
        <v>506</v>
      </c>
      <c r="I54" s="327">
        <v>676549</v>
      </c>
      <c r="J54" s="328">
        <v>48201</v>
      </c>
      <c r="K54" s="329">
        <v>-28.1</v>
      </c>
      <c r="L54" s="330">
        <v>59388</v>
      </c>
      <c r="M54" s="331">
        <v>-6.1</v>
      </c>
      <c r="N54" s="332">
        <v>-22</v>
      </c>
    </row>
    <row r="55" spans="1:14">
      <c r="A55" s="248"/>
      <c r="B55" s="244"/>
      <c r="C55" s="244"/>
      <c r="D55" s="244"/>
      <c r="E55" s="244"/>
      <c r="F55" s="244"/>
      <c r="G55" s="310" t="s">
        <v>508</v>
      </c>
      <c r="H55" s="311"/>
      <c r="I55" s="319">
        <v>1689708</v>
      </c>
      <c r="J55" s="320">
        <v>121413</v>
      </c>
      <c r="K55" s="321">
        <v>5.2</v>
      </c>
      <c r="L55" s="322">
        <v>114097</v>
      </c>
      <c r="M55" s="323">
        <v>-2.7</v>
      </c>
      <c r="N55" s="324">
        <v>7.9</v>
      </c>
    </row>
    <row r="56" spans="1:14">
      <c r="A56" s="248"/>
      <c r="B56" s="244"/>
      <c r="C56" s="244"/>
      <c r="D56" s="244"/>
      <c r="E56" s="244"/>
      <c r="F56" s="244"/>
      <c r="G56" s="325"/>
      <c r="H56" s="326" t="s">
        <v>506</v>
      </c>
      <c r="I56" s="327">
        <v>627766</v>
      </c>
      <c r="J56" s="328">
        <v>45108</v>
      </c>
      <c r="K56" s="329">
        <v>-6.4</v>
      </c>
      <c r="L56" s="330">
        <v>61630</v>
      </c>
      <c r="M56" s="331">
        <v>3.8</v>
      </c>
      <c r="N56" s="332">
        <v>-10.199999999999999</v>
      </c>
    </row>
    <row r="57" spans="1:14">
      <c r="A57" s="248"/>
      <c r="B57" s="244"/>
      <c r="C57" s="244"/>
      <c r="D57" s="244"/>
      <c r="E57" s="244"/>
      <c r="F57" s="244"/>
      <c r="G57" s="310" t="s">
        <v>509</v>
      </c>
      <c r="H57" s="311"/>
      <c r="I57" s="319">
        <v>1628336</v>
      </c>
      <c r="J57" s="320">
        <v>117808</v>
      </c>
      <c r="K57" s="321">
        <v>-3</v>
      </c>
      <c r="L57" s="322">
        <v>136577</v>
      </c>
      <c r="M57" s="323">
        <v>19.7</v>
      </c>
      <c r="N57" s="324">
        <v>-22.7</v>
      </c>
    </row>
    <row r="58" spans="1:14">
      <c r="A58" s="248"/>
      <c r="B58" s="244"/>
      <c r="C58" s="244"/>
      <c r="D58" s="244"/>
      <c r="E58" s="244"/>
      <c r="F58" s="244"/>
      <c r="G58" s="325"/>
      <c r="H58" s="326" t="s">
        <v>506</v>
      </c>
      <c r="I58" s="327">
        <v>1163655</v>
      </c>
      <c r="J58" s="328">
        <v>84189</v>
      </c>
      <c r="K58" s="329">
        <v>86.6</v>
      </c>
      <c r="L58" s="330">
        <v>59645</v>
      </c>
      <c r="M58" s="331">
        <v>-3.2</v>
      </c>
      <c r="N58" s="332">
        <v>89.8</v>
      </c>
    </row>
    <row r="59" spans="1:14">
      <c r="A59" s="248"/>
      <c r="B59" s="244"/>
      <c r="C59" s="244"/>
      <c r="D59" s="244"/>
      <c r="E59" s="244"/>
      <c r="F59" s="244"/>
      <c r="G59" s="310" t="s">
        <v>510</v>
      </c>
      <c r="H59" s="311"/>
      <c r="I59" s="319">
        <v>1183034</v>
      </c>
      <c r="J59" s="320">
        <v>86784</v>
      </c>
      <c r="K59" s="321">
        <v>-26.3</v>
      </c>
      <c r="L59" s="322">
        <v>132212</v>
      </c>
      <c r="M59" s="323">
        <v>-3.2</v>
      </c>
      <c r="N59" s="324">
        <v>-23.1</v>
      </c>
    </row>
    <row r="60" spans="1:14">
      <c r="A60" s="248"/>
      <c r="B60" s="244"/>
      <c r="C60" s="244"/>
      <c r="D60" s="244"/>
      <c r="E60" s="244"/>
      <c r="F60" s="244"/>
      <c r="G60" s="325"/>
      <c r="H60" s="326" t="s">
        <v>506</v>
      </c>
      <c r="I60" s="333">
        <v>484511</v>
      </c>
      <c r="J60" s="328">
        <v>35542</v>
      </c>
      <c r="K60" s="329">
        <v>-57.8</v>
      </c>
      <c r="L60" s="330">
        <v>67114</v>
      </c>
      <c r="M60" s="331">
        <v>12.5</v>
      </c>
      <c r="N60" s="332">
        <v>-70.3</v>
      </c>
    </row>
    <row r="61" spans="1:14">
      <c r="A61" s="248"/>
      <c r="B61" s="244"/>
      <c r="C61" s="244"/>
      <c r="D61" s="244"/>
      <c r="E61" s="244"/>
      <c r="F61" s="244"/>
      <c r="G61" s="310" t="s">
        <v>511</v>
      </c>
      <c r="H61" s="334"/>
      <c r="I61" s="335">
        <v>1757642</v>
      </c>
      <c r="J61" s="336">
        <v>125805</v>
      </c>
      <c r="K61" s="337">
        <v>-12.7</v>
      </c>
      <c r="L61" s="338">
        <v>129599</v>
      </c>
      <c r="M61" s="339">
        <v>1.9</v>
      </c>
      <c r="N61" s="324">
        <v>-14.6</v>
      </c>
    </row>
    <row r="62" spans="1:14">
      <c r="A62" s="248"/>
      <c r="B62" s="244"/>
      <c r="C62" s="244"/>
      <c r="D62" s="244"/>
      <c r="E62" s="244"/>
      <c r="F62" s="244"/>
      <c r="G62" s="325"/>
      <c r="H62" s="326" t="s">
        <v>506</v>
      </c>
      <c r="I62" s="327">
        <v>781071</v>
      </c>
      <c r="J62" s="328">
        <v>56013</v>
      </c>
      <c r="K62" s="329">
        <v>-4.9000000000000004</v>
      </c>
      <c r="L62" s="330">
        <v>62210</v>
      </c>
      <c r="M62" s="331">
        <v>-1.2</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4" t="s">
        <v>3</v>
      </c>
      <c r="D47" s="1144"/>
      <c r="E47" s="1145"/>
      <c r="F47" s="11">
        <v>20.38</v>
      </c>
      <c r="G47" s="12">
        <v>20.67</v>
      </c>
      <c r="H47" s="12">
        <v>26.61</v>
      </c>
      <c r="I47" s="12">
        <v>26.28</v>
      </c>
      <c r="J47" s="13">
        <v>26.57</v>
      </c>
    </row>
    <row r="48" spans="2:10" ht="57.75" customHeight="1">
      <c r="B48" s="14"/>
      <c r="C48" s="1146" t="s">
        <v>4</v>
      </c>
      <c r="D48" s="1146"/>
      <c r="E48" s="1147"/>
      <c r="F48" s="15">
        <v>11.87</v>
      </c>
      <c r="G48" s="16">
        <v>13.98</v>
      </c>
      <c r="H48" s="16">
        <v>11.08</v>
      </c>
      <c r="I48" s="16">
        <v>11.59</v>
      </c>
      <c r="J48" s="17">
        <v>10.1</v>
      </c>
    </row>
    <row r="49" spans="2:10" ht="57.75" customHeight="1" thickBot="1">
      <c r="B49" s="18"/>
      <c r="C49" s="1148" t="s">
        <v>5</v>
      </c>
      <c r="D49" s="1148"/>
      <c r="E49" s="1149"/>
      <c r="F49" s="19">
        <v>6.06</v>
      </c>
      <c r="G49" s="20">
        <v>2.2200000000000002</v>
      </c>
      <c r="H49" s="20">
        <v>7.8</v>
      </c>
      <c r="I49" s="20">
        <v>0.66</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6" t="s">
        <v>519</v>
      </c>
      <c r="D34" s="1156"/>
      <c r="E34" s="1157"/>
      <c r="F34" s="32">
        <v>11.61</v>
      </c>
      <c r="G34" s="33">
        <v>13.97</v>
      </c>
      <c r="H34" s="33">
        <v>11.07</v>
      </c>
      <c r="I34" s="33">
        <v>11.59</v>
      </c>
      <c r="J34" s="34">
        <v>10.09</v>
      </c>
      <c r="K34" s="22"/>
      <c r="L34" s="22"/>
      <c r="M34" s="22"/>
      <c r="N34" s="22"/>
      <c r="O34" s="22"/>
      <c r="P34" s="22"/>
    </row>
    <row r="35" spans="1:16" ht="39" customHeight="1">
      <c r="A35" s="22"/>
      <c r="B35" s="35"/>
      <c r="C35" s="1150" t="s">
        <v>520</v>
      </c>
      <c r="D35" s="1151"/>
      <c r="E35" s="1152"/>
      <c r="F35" s="36">
        <v>7.67</v>
      </c>
      <c r="G35" s="37">
        <v>5.29</v>
      </c>
      <c r="H35" s="37">
        <v>4.97</v>
      </c>
      <c r="I35" s="37">
        <v>4.8499999999999996</v>
      </c>
      <c r="J35" s="38">
        <v>5.36</v>
      </c>
      <c r="K35" s="22"/>
      <c r="L35" s="22"/>
      <c r="M35" s="22"/>
      <c r="N35" s="22"/>
      <c r="O35" s="22"/>
      <c r="P35" s="22"/>
    </row>
    <row r="36" spans="1:16" ht="39" customHeight="1">
      <c r="A36" s="22"/>
      <c r="B36" s="35"/>
      <c r="C36" s="1150" t="s">
        <v>521</v>
      </c>
      <c r="D36" s="1151"/>
      <c r="E36" s="1152"/>
      <c r="F36" s="36">
        <v>2.1</v>
      </c>
      <c r="G36" s="37">
        <v>1.53</v>
      </c>
      <c r="H36" s="37">
        <v>0.97</v>
      </c>
      <c r="I36" s="37">
        <v>0.86</v>
      </c>
      <c r="J36" s="38">
        <v>1.38</v>
      </c>
      <c r="K36" s="22"/>
      <c r="L36" s="22"/>
      <c r="M36" s="22"/>
      <c r="N36" s="22"/>
      <c r="O36" s="22"/>
      <c r="P36" s="22"/>
    </row>
    <row r="37" spans="1:16" ht="39" customHeight="1">
      <c r="A37" s="22"/>
      <c r="B37" s="35"/>
      <c r="C37" s="1150" t="s">
        <v>522</v>
      </c>
      <c r="D37" s="1151"/>
      <c r="E37" s="1152"/>
      <c r="F37" s="36">
        <v>0.73</v>
      </c>
      <c r="G37" s="37">
        <v>0.74</v>
      </c>
      <c r="H37" s="37">
        <v>0.7</v>
      </c>
      <c r="I37" s="37">
        <v>0.62</v>
      </c>
      <c r="J37" s="38">
        <v>0.57999999999999996</v>
      </c>
      <c r="K37" s="22"/>
      <c r="L37" s="22"/>
      <c r="M37" s="22"/>
      <c r="N37" s="22"/>
      <c r="O37" s="22"/>
      <c r="P37" s="22"/>
    </row>
    <row r="38" spans="1:16" ht="39" customHeight="1">
      <c r="A38" s="22"/>
      <c r="B38" s="35"/>
      <c r="C38" s="1150" t="s">
        <v>523</v>
      </c>
      <c r="D38" s="1151"/>
      <c r="E38" s="1152"/>
      <c r="F38" s="36">
        <v>0.16</v>
      </c>
      <c r="G38" s="37">
        <v>0.17</v>
      </c>
      <c r="H38" s="37">
        <v>7.0000000000000007E-2</v>
      </c>
      <c r="I38" s="37">
        <v>7.0000000000000007E-2</v>
      </c>
      <c r="J38" s="38">
        <v>0.08</v>
      </c>
      <c r="K38" s="22"/>
      <c r="L38" s="22"/>
      <c r="M38" s="22"/>
      <c r="N38" s="22"/>
      <c r="O38" s="22"/>
      <c r="P38" s="22"/>
    </row>
    <row r="39" spans="1:16" ht="39" customHeight="1">
      <c r="A39" s="22"/>
      <c r="B39" s="35"/>
      <c r="C39" s="1150" t="s">
        <v>524</v>
      </c>
      <c r="D39" s="1151"/>
      <c r="E39" s="1152"/>
      <c r="F39" s="36">
        <v>0.02</v>
      </c>
      <c r="G39" s="37">
        <v>0.26</v>
      </c>
      <c r="H39" s="37">
        <v>0.13</v>
      </c>
      <c r="I39" s="37">
        <v>0.02</v>
      </c>
      <c r="J39" s="38">
        <v>0.08</v>
      </c>
      <c r="K39" s="22"/>
      <c r="L39" s="22"/>
      <c r="M39" s="22"/>
      <c r="N39" s="22"/>
      <c r="O39" s="22"/>
      <c r="P39" s="22"/>
    </row>
    <row r="40" spans="1:16" ht="39" customHeight="1">
      <c r="A40" s="22"/>
      <c r="B40" s="35"/>
      <c r="C40" s="1150" t="s">
        <v>525</v>
      </c>
      <c r="D40" s="1151"/>
      <c r="E40" s="1152"/>
      <c r="F40" s="36">
        <v>0.04</v>
      </c>
      <c r="G40" s="37">
        <v>0.05</v>
      </c>
      <c r="H40" s="37">
        <v>0.06</v>
      </c>
      <c r="I40" s="37">
        <v>0.08</v>
      </c>
      <c r="J40" s="38">
        <v>0.08</v>
      </c>
      <c r="K40" s="22"/>
      <c r="L40" s="22"/>
      <c r="M40" s="22"/>
      <c r="N40" s="22"/>
      <c r="O40" s="22"/>
      <c r="P40" s="22"/>
    </row>
    <row r="41" spans="1:16" ht="39" customHeight="1">
      <c r="A41" s="22"/>
      <c r="B41" s="35"/>
      <c r="C41" s="1150" t="s">
        <v>526</v>
      </c>
      <c r="D41" s="1151"/>
      <c r="E41" s="1152"/>
      <c r="F41" s="36">
        <v>0.05</v>
      </c>
      <c r="G41" s="37">
        <v>0.02</v>
      </c>
      <c r="H41" s="37">
        <v>0.05</v>
      </c>
      <c r="I41" s="37">
        <v>0.05</v>
      </c>
      <c r="J41" s="38">
        <v>0.08</v>
      </c>
      <c r="K41" s="22"/>
      <c r="L41" s="22"/>
      <c r="M41" s="22"/>
      <c r="N41" s="22"/>
      <c r="O41" s="22"/>
      <c r="P41" s="22"/>
    </row>
    <row r="42" spans="1:16" ht="39" customHeight="1">
      <c r="A42" s="22"/>
      <c r="B42" s="39"/>
      <c r="C42" s="1150" t="s">
        <v>527</v>
      </c>
      <c r="D42" s="1151"/>
      <c r="E42" s="1152"/>
      <c r="F42" s="36" t="s">
        <v>474</v>
      </c>
      <c r="G42" s="37" t="s">
        <v>474</v>
      </c>
      <c r="H42" s="37" t="s">
        <v>474</v>
      </c>
      <c r="I42" s="37" t="s">
        <v>474</v>
      </c>
      <c r="J42" s="38" t="s">
        <v>474</v>
      </c>
      <c r="K42" s="22"/>
      <c r="L42" s="22"/>
      <c r="M42" s="22"/>
      <c r="N42" s="22"/>
      <c r="O42" s="22"/>
      <c r="P42" s="22"/>
    </row>
    <row r="43" spans="1:16" ht="39" customHeight="1" thickBot="1">
      <c r="A43" s="22"/>
      <c r="B43" s="40"/>
      <c r="C43" s="1153" t="s">
        <v>528</v>
      </c>
      <c r="D43" s="1154"/>
      <c r="E43" s="1155"/>
      <c r="F43" s="41">
        <v>0.25</v>
      </c>
      <c r="G43" s="42">
        <v>0</v>
      </c>
      <c r="H43" s="42">
        <v>0</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6" t="s">
        <v>11</v>
      </c>
      <c r="C45" s="1167"/>
      <c r="D45" s="58"/>
      <c r="E45" s="1172" t="s">
        <v>12</v>
      </c>
      <c r="F45" s="1172"/>
      <c r="G45" s="1172"/>
      <c r="H45" s="1172"/>
      <c r="I45" s="1172"/>
      <c r="J45" s="1173"/>
      <c r="K45" s="59">
        <v>1762</v>
      </c>
      <c r="L45" s="60">
        <v>1738</v>
      </c>
      <c r="M45" s="60">
        <v>1731</v>
      </c>
      <c r="N45" s="60">
        <v>1678</v>
      </c>
      <c r="O45" s="61">
        <v>1620</v>
      </c>
      <c r="P45" s="48"/>
      <c r="Q45" s="48"/>
      <c r="R45" s="48"/>
      <c r="S45" s="48"/>
      <c r="T45" s="48"/>
      <c r="U45" s="48"/>
    </row>
    <row r="46" spans="1:21" ht="30.75" customHeight="1">
      <c r="A46" s="48"/>
      <c r="B46" s="1168"/>
      <c r="C46" s="1169"/>
      <c r="D46" s="62"/>
      <c r="E46" s="1160" t="s">
        <v>13</v>
      </c>
      <c r="F46" s="1160"/>
      <c r="G46" s="1160"/>
      <c r="H46" s="1160"/>
      <c r="I46" s="1160"/>
      <c r="J46" s="1161"/>
      <c r="K46" s="63" t="s">
        <v>474</v>
      </c>
      <c r="L46" s="64" t="s">
        <v>474</v>
      </c>
      <c r="M46" s="64" t="s">
        <v>474</v>
      </c>
      <c r="N46" s="64" t="s">
        <v>474</v>
      </c>
      <c r="O46" s="65" t="s">
        <v>474</v>
      </c>
      <c r="P46" s="48"/>
      <c r="Q46" s="48"/>
      <c r="R46" s="48"/>
      <c r="S46" s="48"/>
      <c r="T46" s="48"/>
      <c r="U46" s="48"/>
    </row>
    <row r="47" spans="1:21" ht="30.75" customHeight="1">
      <c r="A47" s="48"/>
      <c r="B47" s="1168"/>
      <c r="C47" s="1169"/>
      <c r="D47" s="62"/>
      <c r="E47" s="1160" t="s">
        <v>14</v>
      </c>
      <c r="F47" s="1160"/>
      <c r="G47" s="1160"/>
      <c r="H47" s="1160"/>
      <c r="I47" s="1160"/>
      <c r="J47" s="1161"/>
      <c r="K47" s="63" t="s">
        <v>474</v>
      </c>
      <c r="L47" s="64" t="s">
        <v>474</v>
      </c>
      <c r="M47" s="64" t="s">
        <v>474</v>
      </c>
      <c r="N47" s="64" t="s">
        <v>474</v>
      </c>
      <c r="O47" s="65" t="s">
        <v>474</v>
      </c>
      <c r="P47" s="48"/>
      <c r="Q47" s="48"/>
      <c r="R47" s="48"/>
      <c r="S47" s="48"/>
      <c r="T47" s="48"/>
      <c r="U47" s="48"/>
    </row>
    <row r="48" spans="1:21" ht="30.75" customHeight="1">
      <c r="A48" s="48"/>
      <c r="B48" s="1168"/>
      <c r="C48" s="1169"/>
      <c r="D48" s="62"/>
      <c r="E48" s="1160" t="s">
        <v>15</v>
      </c>
      <c r="F48" s="1160"/>
      <c r="G48" s="1160"/>
      <c r="H48" s="1160"/>
      <c r="I48" s="1160"/>
      <c r="J48" s="1161"/>
      <c r="K48" s="63">
        <v>334</v>
      </c>
      <c r="L48" s="64">
        <v>328</v>
      </c>
      <c r="M48" s="64">
        <v>330</v>
      </c>
      <c r="N48" s="64">
        <v>341</v>
      </c>
      <c r="O48" s="65">
        <v>346</v>
      </c>
      <c r="P48" s="48"/>
      <c r="Q48" s="48"/>
      <c r="R48" s="48"/>
      <c r="S48" s="48"/>
      <c r="T48" s="48"/>
      <c r="U48" s="48"/>
    </row>
    <row r="49" spans="1:21" ht="30.75" customHeight="1">
      <c r="A49" s="48"/>
      <c r="B49" s="1168"/>
      <c r="C49" s="1169"/>
      <c r="D49" s="62"/>
      <c r="E49" s="1160" t="s">
        <v>16</v>
      </c>
      <c r="F49" s="1160"/>
      <c r="G49" s="1160"/>
      <c r="H49" s="1160"/>
      <c r="I49" s="1160"/>
      <c r="J49" s="1161"/>
      <c r="K49" s="63">
        <v>88</v>
      </c>
      <c r="L49" s="64">
        <v>51</v>
      </c>
      <c r="M49" s="64">
        <v>48</v>
      </c>
      <c r="N49" s="64">
        <v>47</v>
      </c>
      <c r="O49" s="65">
        <v>26</v>
      </c>
      <c r="P49" s="48"/>
      <c r="Q49" s="48"/>
      <c r="R49" s="48"/>
      <c r="S49" s="48"/>
      <c r="T49" s="48"/>
      <c r="U49" s="48"/>
    </row>
    <row r="50" spans="1:21" ht="30.75" customHeight="1">
      <c r="A50" s="48"/>
      <c r="B50" s="1168"/>
      <c r="C50" s="1169"/>
      <c r="D50" s="62"/>
      <c r="E50" s="1160" t="s">
        <v>17</v>
      </c>
      <c r="F50" s="1160"/>
      <c r="G50" s="1160"/>
      <c r="H50" s="1160"/>
      <c r="I50" s="1160"/>
      <c r="J50" s="1161"/>
      <c r="K50" s="63">
        <v>0</v>
      </c>
      <c r="L50" s="64">
        <v>2</v>
      </c>
      <c r="M50" s="64">
        <v>2</v>
      </c>
      <c r="N50" s="64">
        <v>2</v>
      </c>
      <c r="O50" s="65">
        <v>2</v>
      </c>
      <c r="P50" s="48"/>
      <c r="Q50" s="48"/>
      <c r="R50" s="48"/>
      <c r="S50" s="48"/>
      <c r="T50" s="48"/>
      <c r="U50" s="48"/>
    </row>
    <row r="51" spans="1:21" ht="30.75" customHeight="1">
      <c r="A51" s="48"/>
      <c r="B51" s="1170"/>
      <c r="C51" s="1171"/>
      <c r="D51" s="66"/>
      <c r="E51" s="1160" t="s">
        <v>18</v>
      </c>
      <c r="F51" s="1160"/>
      <c r="G51" s="1160"/>
      <c r="H51" s="1160"/>
      <c r="I51" s="1160"/>
      <c r="J51" s="1161"/>
      <c r="K51" s="63" t="s">
        <v>474</v>
      </c>
      <c r="L51" s="64" t="s">
        <v>474</v>
      </c>
      <c r="M51" s="64" t="s">
        <v>474</v>
      </c>
      <c r="N51" s="64" t="s">
        <v>474</v>
      </c>
      <c r="O51" s="65" t="s">
        <v>474</v>
      </c>
      <c r="P51" s="48"/>
      <c r="Q51" s="48"/>
      <c r="R51" s="48"/>
      <c r="S51" s="48"/>
      <c r="T51" s="48"/>
      <c r="U51" s="48"/>
    </row>
    <row r="52" spans="1:21" ht="30.75" customHeight="1">
      <c r="A52" s="48"/>
      <c r="B52" s="1158" t="s">
        <v>19</v>
      </c>
      <c r="C52" s="1159"/>
      <c r="D52" s="66"/>
      <c r="E52" s="1160" t="s">
        <v>20</v>
      </c>
      <c r="F52" s="1160"/>
      <c r="G52" s="1160"/>
      <c r="H52" s="1160"/>
      <c r="I52" s="1160"/>
      <c r="J52" s="1161"/>
      <c r="K52" s="63">
        <v>1419</v>
      </c>
      <c r="L52" s="64">
        <v>1445</v>
      </c>
      <c r="M52" s="64">
        <v>1442</v>
      </c>
      <c r="N52" s="64">
        <v>1441</v>
      </c>
      <c r="O52" s="65">
        <v>1458</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765</v>
      </c>
      <c r="L53" s="69">
        <v>674</v>
      </c>
      <c r="M53" s="69">
        <v>669</v>
      </c>
      <c r="N53" s="69">
        <v>627</v>
      </c>
      <c r="O53" s="70">
        <v>536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2016-04-06T05:06:14Z</cp:lastPrinted>
  <dcterms:created xsi:type="dcterms:W3CDTF">2016-02-15T01:54:49Z</dcterms:created>
  <dcterms:modified xsi:type="dcterms:W3CDTF">2016-04-10T01:40:33Z</dcterms:modified>
  <cp:category/>
</cp:coreProperties>
</file>