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105" windowWidth="14940" windowHeight="7830" tabRatio="720"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A23" i="11"/>
  <c r="V23" i="11"/>
  <c r="Q23" i="11"/>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O34" i="9"/>
  <c r="BW34" i="9"/>
  <c r="BW35" i="9" s="1"/>
  <c r="BW36" i="9" s="1"/>
  <c r="BW37" i="9" s="1"/>
  <c r="BW38" i="9" s="1"/>
  <c r="BW39" i="9" s="1"/>
  <c r="BW40" i="9" s="1"/>
  <c r="BW41"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BE34" i="9" l="1"/>
  <c r="BE35" i="9" s="1"/>
  <c r="BE36" i="9" s="1"/>
</calcChain>
</file>

<file path=xl/sharedStrings.xml><?xml version="1.0" encoding="utf-8"?>
<sst xmlns="http://schemas.openxmlformats.org/spreadsheetml/2006/main" count="951" uniqueCount="546">
  <si>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</si>
  <si>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</si>
  <si>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</si>
  <si>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</si>
  <si>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</si>
  <si>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</si>
  <si>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</si>
  <si>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</si>
  <si>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</si>
  <si>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</si>
  <si>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</si>
  <si>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</si>
  <si>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</si>
  <si>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</si>
  <si>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</si>
  <si>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</si>
  <si>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</si>
  <si>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</si>
  <si>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</si>
  <si>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</si>
  <si>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</si>
  <si>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</si>
  <si>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</si>
  <si>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</si>
  <si>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</si>
  <si>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</si>
  <si>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</si>
  <si>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</si>
  <si>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</si>
  <si>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</si>
  <si>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</si>
  <si>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</si>
  <si>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</si>
  <si>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</si>
  <si>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</si>
  <si>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</si>
  <si>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</si>
  <si>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</si>
  <si>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</si>
  <si>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</si>
  <si>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</si>
  <si>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</si>
  <si>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</si>
  <si>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</si>
  <si>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</si>
  <si>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</si>
  <si>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</si>
  <si>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</si>
  <si>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</si>
  <si>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</si>
  <si>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</si>
  <si>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</si>
  <si>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</si>
  <si>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</si>
  <si>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</si>
  <si>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</si>
  <si>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</si>
  <si>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</si>
  <si>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</si>
  <si>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</si>
  <si>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</si>
  <si>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</si>
  <si>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</si>
  <si>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</si>
  <si>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</si>
  <si>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</si>
  <si>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</si>
  <si>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</si>
  <si>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</si>
  <si>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</si>
  <si>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</si>
  <si>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</si>
  <si>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</si>
  <si>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</si>
  <si>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</si>
  <si>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</si>
  <si>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</si>
  <si>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</si>
  <si>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</si>
  <si>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</si>
  <si>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</si>
  <si>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</si>
  <si>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紀美野町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</si>
  <si>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</si>
  <si>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</si>
  <si>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</si>
  <si>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</si>
  <si>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</si>
  <si>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</si>
  <si>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</si>
  <si>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</si>
  <si>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</si>
  <si>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</si>
  <si>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</si>
  <si>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</si>
  <si>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</si>
  <si>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</si>
  <si>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</si>
  <si>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</si>
  <si>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</si>
  <si>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</si>
  <si>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</si>
  <si>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</si>
  <si>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</si>
  <si>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</si>
  <si>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</si>
  <si>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</si>
  <si>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</si>
  <si>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</si>
  <si>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</si>
  <si>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</si>
  <si>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</si>
  <si>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</si>
  <si>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</si>
  <si>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</si>
  <si>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</si>
  <si>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</si>
  <si>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</si>
  <si>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</si>
  <si>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</si>
  <si>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</si>
  <si>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</si>
  <si>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</si>
  <si>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</si>
  <si>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</si>
  <si>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</si>
  <si>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</si>
  <si>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</si>
  <si>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</si>
  <si>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</si>
  <si>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</si>
  <si>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</si>
  <si>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</si>
  <si>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</si>
  <si>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</si>
  <si>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</si>
  <si>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</si>
  <si>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</si>
  <si>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</si>
  <si>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</si>
  <si>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</si>
  <si>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</si>
  <si>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</si>
  <si>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</si>
  <si>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</si>
  <si>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</si>
  <si>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</si>
  <si>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</si>
  <si>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</si>
  <si>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</si>
  <si>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</si>
  <si>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</si>
  <si>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</si>
  <si>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</si>
  <si>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</si>
  <si>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</si>
  <si>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</si>
  <si>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</si>
  <si>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</si>
  <si>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</si>
  <si>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</si>
  <si>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</si>
  <si>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</si>
  <si>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</si>
  <si>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</si>
  <si>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</si>
  <si>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</si>
  <si>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</si>
  <si>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</si>
  <si>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</si>
  <si>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</si>
  <si>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</si>
  <si>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</si>
  <si>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</si>
  <si>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</si>
  <si>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</si>
  <si>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</si>
  <si>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</si>
  <si>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</si>
  <si>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</si>
  <si>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</si>
  <si>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</si>
  <si>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</si>
  <si>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</si>
  <si>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</si>
  <si>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</si>
  <si>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</si>
  <si>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</si>
  <si>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</si>
  <si>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</si>
  <si>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</si>
  <si>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</si>
  <si>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</si>
  <si>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</si>
  <si>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</si>
  <si>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</si>
  <si>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和歌山県紀美野町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</si>
  <si>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</si>
  <si>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</si>
  <si>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</si>
  <si>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</si>
  <si>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</si>
  <si>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</si>
  <si>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</si>
  <si>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</si>
  <si>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</si>
  <si>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</si>
  <si>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</si>
  <si>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</si>
  <si>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</si>
  <si>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</si>
  <si>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</si>
  <si>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</si>
  <si>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</si>
  <si>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</si>
  <si>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</si>
  <si>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</si>
  <si>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</si>
  <si>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</si>
  <si>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</si>
  <si>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</si>
  <si>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</si>
  <si>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</si>
  <si>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</si>
  <si>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</si>
  <si>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</si>
  <si>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</si>
  <si>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</si>
  <si>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</si>
  <si>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</si>
  <si>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</si>
  <si>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</si>
  <si>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</si>
  <si>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</si>
  <si>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</si>
  <si>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</si>
  <si>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</si>
  <si>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</si>
  <si>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</si>
  <si>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</si>
  <si>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</si>
  <si>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</si>
  <si>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</si>
  <si>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</si>
  <si>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</si>
  <si>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</si>
  <si>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</si>
  <si>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</si>
  <si>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</si>
  <si>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</si>
  <si>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</si>
  <si>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</si>
  <si>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</si>
  <si>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</si>
  <si>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</si>
  <si>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</si>
  <si>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</si>
  <si>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</si>
  <si>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</si>
  <si>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</si>
  <si>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</si>
  <si>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</si>
  <si>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</si>
  <si>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</si>
  <si>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</si>
  <si>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</si>
  <si>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</si>
  <si>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</si>
  <si>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</si>
  <si>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</si>
  <si>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</si>
  <si>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</si>
  <si>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</si>
  <si>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</si>
  <si>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</si>
  <si>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</si>
  <si>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</si>
  <si>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</si>
  <si>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</si>
  <si>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</si>
  <si>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</si>
  <si>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</si>
  <si>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</si>
  <si>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</si>
  <si>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</si>
  <si>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</si>
  <si>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</si>
  <si>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</si>
  <si>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</si>
  <si>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</si>
  <si>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</si>
  <si>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</si>
  <si>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</si>
  <si>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</si>
  <si>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</si>
  <si>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</si>
  <si>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</si>
  <si>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</si>
  <si>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</si>
  <si>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</si>
  <si>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</si>
  <si>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</si>
  <si>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</si>
  <si>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</si>
  <si>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</si>
  <si>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</si>
  <si>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</si>
  <si>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</si>
  <si>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</si>
  <si>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</si>
  <si>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</si>
  <si>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</si>
  <si>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</si>
  <si>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</si>
  <si>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</si>
  <si>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</si>
  <si>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</si>
  <si>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</si>
  <si>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</si>
  <si>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</si>
  <si>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</si>
  <si>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</si>
  <si>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</si>
  <si>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</si>
  <si>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</si>
  <si>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</si>
  <si>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</si>
  <si>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</si>
  <si>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</si>
  <si>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</si>
  <si>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</si>
  <si>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</si>
  <si>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</si>
  <si>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</si>
  <si>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</si>
  <si>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</si>
  <si>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</si>
  <si>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</si>
  <si>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</si>
  <si>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</si>
  <si>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</si>
  <si>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</si>
  <si>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</si>
  <si>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</si>
  <si>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</si>
  <si>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</si>
  <si>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</si>
  <si>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和歌山県紀美野町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</si>
  <si>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</si>
  <si>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</si>
  <si>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</si>
  <si>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</si>
  <si>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</si>
  <si>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</si>
  <si>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</si>
  <si>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</si>
  <si>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</si>
  <si>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</si>
  <si>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</si>
  <si>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</si>
  <si>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</si>
  <si>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</si>
  <si>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</si>
  <si>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</si>
  <si>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</si>
  <si>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</si>
  <si>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</si>
  <si>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</si>
  <si>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のかみふれあい公園運営事業会計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</si>
  <si>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</si>
  <si>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</si>
  <si>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</si>
  <si>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</si>
  <si>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</si>
  <si>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</si>
  <si>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</si>
  <si>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</si>
  <si>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</si>
  <si>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</si>
  <si>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</si>
  <si>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</si>
  <si>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</si>
  <si>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</si>
  <si>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国民健康保険診療所事業会計</t>
    <phoneticPr fontId="5"/>
  </si>
  <si>
    <t>介護保険事業会計</t>
    <phoneticPr fontId="5"/>
  </si>
  <si>
    <t>後期高齢者医療会計</t>
    <phoneticPr fontId="5"/>
  </si>
  <si>
    <t>上水道事業会計</t>
    <phoneticPr fontId="5"/>
  </si>
  <si>
    <t>法適用企業</t>
    <phoneticPr fontId="5"/>
  </si>
  <si>
    <t>野上簡易水道事業会計</t>
    <phoneticPr fontId="5"/>
  </si>
  <si>
    <t>法非適用企業</t>
    <phoneticPr fontId="5"/>
  </si>
  <si>
    <t>美里簡易水道事業会計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</si>
  <si>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</si>
  <si>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</si>
  <si>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</si>
  <si>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</si>
  <si>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</si>
  <si>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</si>
  <si>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</si>
  <si>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</si>
  <si>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</si>
  <si>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</si>
  <si>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</si>
  <si>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</si>
  <si>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</si>
  <si>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</si>
  <si>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</si>
  <si>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</si>
  <si>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</si>
  <si>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</si>
  <si>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</si>
  <si>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</si>
  <si>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</si>
  <si>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</si>
  <si>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</si>
  <si>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</si>
  <si>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</si>
  <si>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</si>
  <si>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</si>
  <si>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</si>
  <si>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</si>
  <si>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</si>
  <si>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</si>
  <si>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</si>
  <si>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</si>
  <si>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</si>
  <si>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</si>
  <si>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</si>
  <si>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</si>
  <si>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</si>
  <si>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</si>
  <si>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</si>
  <si>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</si>
  <si>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</si>
  <si>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</si>
  <si>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</si>
  <si>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</si>
  <si>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</si>
  <si>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</si>
  <si>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</si>
  <si>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</si>
  <si>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</si>
  <si>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</si>
  <si>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</si>
  <si>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</si>
  <si>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</si>
  <si>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</si>
  <si>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</si>
  <si>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</si>
  <si>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</si>
  <si>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</si>
  <si>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</si>
  <si>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</si>
  <si>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</si>
  <si>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</si>
  <si>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</si>
  <si>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</si>
  <si>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</si>
  <si>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</si>
  <si>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</si>
  <si>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</si>
  <si>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</si>
  <si>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</si>
  <si>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</si>
  <si>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</si>
  <si>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</si>
  <si>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</si>
  <si>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</si>
  <si>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</si>
  <si>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</si>
  <si>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</si>
  <si>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</si>
  <si>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</si>
  <si>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</si>
  <si>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</si>
  <si>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</si>
  <si>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</si>
  <si>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</si>
  <si>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</si>
  <si>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</si>
  <si>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</si>
  <si>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</si>
  <si>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</si>
  <si>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</si>
  <si>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</si>
  <si>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</si>
  <si>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</si>
  <si>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</si>
  <si>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</si>
  <si>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</si>
  <si>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</si>
  <si>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</si>
  <si>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</si>
  <si>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</si>
  <si>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</si>
  <si>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</si>
  <si>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</si>
  <si>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</si>
  <si>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</si>
  <si>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</si>
  <si>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</si>
  <si>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</si>
  <si>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</si>
  <si>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</si>
  <si>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</si>
  <si>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</si>
  <si>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</si>
  <si>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</si>
  <si>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</si>
  <si>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</si>
  <si>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</si>
  <si>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</si>
  <si>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</si>
  <si>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</si>
  <si>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</si>
  <si>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</si>
  <si>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</si>
  <si>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</si>
  <si>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</si>
  <si>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</si>
  <si>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</si>
  <si>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</si>
  <si>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</si>
  <si>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</si>
  <si>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</si>
  <si>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</si>
  <si>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</si>
  <si>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</si>
  <si>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上水道事業会計</t>
  </si>
  <si>
    <t>国民健康保険事業会計</t>
  </si>
  <si>
    <t>野上簡易水道事業会計</t>
  </si>
  <si>
    <t>介護保険事業会計</t>
  </si>
  <si>
    <t>国民健康保険診療所事業会計</t>
  </si>
  <si>
    <t>のかみふれあい公園運営事業会計</t>
  </si>
  <si>
    <t>後期高齢者医療会計</t>
  </si>
  <si>
    <t>その他会計（赤字）</t>
  </si>
  <si>
    <t>その他会計（黒字）</t>
  </si>
  <si>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
  </si>
  <si>
    <t>海南海草老人福祉施設事務組合</t>
    <rPh sb="0" eb="2">
      <t>カイナン</t>
    </rPh>
    <rPh sb="2" eb="4">
      <t>カイソウ</t>
    </rPh>
    <rPh sb="4" eb="6">
      <t>ロウジン</t>
    </rPh>
    <rPh sb="6" eb="8">
      <t>フクシ</t>
    </rPh>
    <rPh sb="8" eb="10">
      <t>シセツ</t>
    </rPh>
    <rPh sb="10" eb="12">
      <t>ジム</t>
    </rPh>
    <rPh sb="12" eb="14">
      <t>クミアイ</t>
    </rPh>
    <phoneticPr fontId="2"/>
  </si>
  <si>
    <t>五色台広域施設組合</t>
    <rPh sb="0" eb="2">
      <t>ゴシキ</t>
    </rPh>
    <rPh sb="2" eb="3">
      <t>ダイ</t>
    </rPh>
    <rPh sb="3" eb="5">
      <t>コウイキ</t>
    </rPh>
    <rPh sb="5" eb="7">
      <t>シセツ</t>
    </rPh>
    <rPh sb="7" eb="9">
      <t>クミアイ</t>
    </rPh>
    <phoneticPr fontId="2"/>
  </si>
  <si>
    <t>海南海草環境衛生施設組合</t>
    <rPh sb="0" eb="2">
      <t>カイナン</t>
    </rPh>
    <rPh sb="2" eb="4">
      <t>カイソウ</t>
    </rPh>
    <rPh sb="4" eb="6">
      <t>カンキョウ</t>
    </rPh>
    <rPh sb="6" eb="8">
      <t>エイセイ</t>
    </rPh>
    <rPh sb="8" eb="10">
      <t>シセツ</t>
    </rPh>
    <rPh sb="10" eb="12">
      <t>クミアイ</t>
    </rPh>
    <phoneticPr fontId="2"/>
  </si>
  <si>
    <t>紀の海広域施設組合</t>
    <rPh sb="0" eb="1">
      <t>キ</t>
    </rPh>
    <rPh sb="2" eb="3">
      <t>ウミ</t>
    </rPh>
    <rPh sb="3" eb="5">
      <t>コウイキ</t>
    </rPh>
    <rPh sb="5" eb="7">
      <t>シセツ</t>
    </rPh>
    <rPh sb="7" eb="9">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</si>
  <si>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</si>
  <si>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和歌山地方税回収機構</t>
    <rPh sb="0" eb="3">
      <t>ワカヤマ</t>
    </rPh>
    <rPh sb="3" eb="5">
      <t>チホウ</t>
    </rPh>
    <rPh sb="5" eb="6">
      <t>ゼイ</t>
    </rPh>
    <rPh sb="6" eb="8">
      <t>カイシュウ</t>
    </rPh>
    <rPh sb="8" eb="10">
      <t>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</si>
  <si>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</si>
  <si>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t>
    <phoneticPr fontId="2"/>
  </si>
  <si>
    <t>紀美野町土地開発公社</t>
    <rPh sb="0" eb="4">
      <t>キミノチョウ</t>
    </rPh>
    <rPh sb="4" eb="6">
      <t>トチ</t>
    </rPh>
    <rPh sb="6" eb="8">
      <t>カイハツ</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</si>
</sst>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93660</c:v>
                </c:pt>
                <c:pt idx="1">
                  <c:v>72241</c:v>
                </c:pt>
                <c:pt idx="2">
                  <c:v>62450</c:v>
                </c:pt>
                <c:pt idx="3">
                  <c:v>128098</c:v>
                </c:pt>
                <c:pt idx="4">
                  <c:v>103090</c:v>
                </c:pt>
              </c:numCache>
            </c:numRef>
          </c:val>
          <c:smooth val="0"/>
        </c:ser>
        <c:dLbls>
          <c:showLegendKey val="0"/>
          <c:showVal val="0"/>
          <c:showCatName val="0"/>
          <c:showSerName val="0"/>
          <c:showPercent val="0"/>
          <c:showBubbleSize val="0"/>
        </c:dLbls>
        <c:marker val="1"/>
        <c:smooth val="0"/>
        <c:axId val="180638848"/>
        <c:axId val="180640768"/>
      </c:lineChart>
      <c:catAx>
        <c:axId val="1806388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640768"/>
        <c:crosses val="autoZero"/>
        <c:auto val="1"/>
        <c:lblAlgn val="ctr"/>
        <c:lblOffset val="100"/>
        <c:tickLblSkip val="1"/>
        <c:tickMarkSkip val="1"/>
        <c:noMultiLvlLbl val="0"/>
      </c:catAx>
      <c:valAx>
        <c:axId val="1806407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638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10.89</c:v>
                </c:pt>
                <c:pt idx="1">
                  <c:v>7.54</c:v>
                </c:pt>
                <c:pt idx="2">
                  <c:v>8.24</c:v>
                </c:pt>
                <c:pt idx="3">
                  <c:v>10.1</c:v>
                </c:pt>
                <c:pt idx="4">
                  <c:v>11.16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18.75</c:v>
                </c:pt>
                <c:pt idx="1">
                  <c:v>25.54</c:v>
                </c:pt>
                <c:pt idx="2">
                  <c:v>22.18</c:v>
                </c:pt>
                <c:pt idx="3">
                  <c:v>20.09</c:v>
                </c:pt>
                <c:pt idx="4">
                  <c:v>21.77</c:v>
                </c:pt>
              </c:numCache>
            </c:numRef>
          </c:val>
        </c:ser>
        <c:dLbls>
          <c:showLegendKey val="0"/>
          <c:showVal val="0"/>
          <c:showCatName val="0"/>
          <c:showSerName val="0"/>
          <c:showPercent val="0"/>
          <c:showBubbleSize val="0"/>
        </c:dLbls>
        <c:gapWidth val="250"/>
        <c:overlap val="100"/>
        <c:axId val="183599488"/>
        <c:axId val="18360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12.87</c:v>
                </c:pt>
                <c:pt idx="1">
                  <c:v>9.25</c:v>
                </c:pt>
                <c:pt idx="2">
                  <c:v>4.03</c:v>
                </c:pt>
                <c:pt idx="3">
                  <c:v>8.44</c:v>
                </c:pt>
                <c:pt idx="4">
                  <c:v>8.9</c:v>
                </c:pt>
              </c:numCache>
            </c:numRef>
          </c:val>
          <c:smooth val="0"/>
        </c:ser>
        <c:dLbls>
          <c:showLegendKey val="0"/>
          <c:showVal val="0"/>
          <c:showCatName val="0"/>
          <c:showSerName val="0"/>
          <c:showPercent val="0"/>
          <c:showBubbleSize val="0"/>
        </c:dLbls>
        <c:marker val="1"/>
        <c:smooth val="0"/>
        <c:axId val="183599488"/>
        <c:axId val="183601408"/>
      </c:lineChart>
      <c:catAx>
        <c:axId val="18359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3601408"/>
        <c:crosses val="autoZero"/>
        <c:auto val="1"/>
        <c:lblAlgn val="ctr"/>
        <c:lblOffset val="100"/>
        <c:tickLblSkip val="1"/>
        <c:tickMarkSkip val="1"/>
        <c:noMultiLvlLbl val="0"/>
      </c:catAx>
      <c:valAx>
        <c:axId val="18360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59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0.06</c:v>
                </c:pt>
                <c:pt idx="4">
                  <c:v>#N/A</c:v>
                </c:pt>
                <c:pt idx="5">
                  <c:v>0.02</c:v>
                </c:pt>
                <c:pt idx="6">
                  <c:v>#N/A</c:v>
                </c:pt>
                <c:pt idx="7">
                  <c:v>0.04</c:v>
                </c:pt>
                <c:pt idx="8">
                  <c:v>#N/A</c:v>
                </c:pt>
                <c:pt idx="9">
                  <c:v>0.04</c:v>
                </c:pt>
              </c:numCache>
            </c:numRef>
          </c:val>
        </c:ser>
        <c:ser>
          <c:idx val="3"/>
          <c:order val="3"/>
          <c:tx>
            <c:strRef>
              <c:f>データシート!$A$30</c:f>
              <c:strCache>
                <c:ptCount val="1"/>
                <c:pt idx="0">
                  <c:v>のかみふれあい公園運営事業会計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0.03</c:v>
                </c:pt>
                <c:pt idx="4">
                  <c:v>#N/A</c:v>
                </c:pt>
                <c:pt idx="5">
                  <c:v>0.1</c:v>
                </c:pt>
                <c:pt idx="6">
                  <c:v>#N/A</c:v>
                </c:pt>
                <c:pt idx="7">
                  <c:v>0.02</c:v>
                </c:pt>
                <c:pt idx="8">
                  <c:v>#N/A</c:v>
                </c:pt>
                <c:pt idx="9">
                  <c:v>0.06</c:v>
                </c:pt>
              </c:numCache>
            </c:numRef>
          </c:val>
        </c:ser>
        <c:ser>
          <c:idx val="4"/>
          <c:order val="4"/>
          <c:tx>
            <c:strRef>
              <c:f>データシート!$A$31</c:f>
              <c:strCache>
                <c:ptCount val="1"/>
                <c:pt idx="0">
                  <c:v>国民健康保険診療所事業会計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0.09</c:v>
                </c:pt>
                <c:pt idx="4">
                  <c:v>#N/A</c:v>
                </c:pt>
                <c:pt idx="5">
                  <c:v>0.04</c:v>
                </c:pt>
                <c:pt idx="6">
                  <c:v>#N/A</c:v>
                </c:pt>
                <c:pt idx="7">
                  <c:v>0.08</c:v>
                </c:pt>
                <c:pt idx="8">
                  <c:v>#N/A</c:v>
                </c:pt>
                <c:pt idx="9">
                  <c:v>0.14000000000000001</c:v>
                </c:pt>
              </c:numCache>
            </c:numRef>
          </c:val>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0.47</c:v>
                </c:pt>
                <c:pt idx="2">
                  <c:v>#N/A</c:v>
                </c:pt>
                <c:pt idx="3">
                  <c:v>0.37</c:v>
                </c:pt>
                <c:pt idx="4">
                  <c:v>#N/A</c:v>
                </c:pt>
                <c:pt idx="5">
                  <c:v>0.53</c:v>
                </c:pt>
                <c:pt idx="6">
                  <c:v>#N/A</c:v>
                </c:pt>
                <c:pt idx="7">
                  <c:v>0.66</c:v>
                </c:pt>
                <c:pt idx="8">
                  <c:v>#N/A</c:v>
                </c:pt>
                <c:pt idx="9">
                  <c:v>0.15</c:v>
                </c:pt>
              </c:numCache>
            </c:numRef>
          </c:val>
        </c:ser>
        <c:ser>
          <c:idx val="6"/>
          <c:order val="6"/>
          <c:tx>
            <c:strRef>
              <c:f>データシート!$A$33</c:f>
              <c:strCache>
                <c:ptCount val="1"/>
                <c:pt idx="0">
                  <c:v>野上簡易水道事業会計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0.72</c:v>
                </c:pt>
                <c:pt idx="2">
                  <c:v>#N/A</c:v>
                </c:pt>
                <c:pt idx="3">
                  <c:v>0.55000000000000004</c:v>
                </c:pt>
                <c:pt idx="4">
                  <c:v>#N/A</c:v>
                </c:pt>
                <c:pt idx="5">
                  <c:v>0.17</c:v>
                </c:pt>
                <c:pt idx="6">
                  <c:v>#N/A</c:v>
                </c:pt>
                <c:pt idx="7">
                  <c:v>0.35</c:v>
                </c:pt>
                <c:pt idx="8">
                  <c:v>#N/A</c:v>
                </c:pt>
                <c:pt idx="9">
                  <c:v>0.25</c:v>
                </c:pt>
              </c:numCache>
            </c:numRef>
          </c:val>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0.59</c:v>
                </c:pt>
                <c:pt idx="2">
                  <c:v>#N/A</c:v>
                </c:pt>
                <c:pt idx="3">
                  <c:v>1.18</c:v>
                </c:pt>
                <c:pt idx="4">
                  <c:v>#N/A</c:v>
                </c:pt>
                <c:pt idx="5">
                  <c:v>1</c:v>
                </c:pt>
                <c:pt idx="6">
                  <c:v>#N/A</c:v>
                </c:pt>
                <c:pt idx="7">
                  <c:v>0.95</c:v>
                </c:pt>
                <c:pt idx="8">
                  <c:v>#N/A</c:v>
                </c:pt>
                <c:pt idx="9">
                  <c:v>1.96</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3.3</c:v>
                </c:pt>
                <c:pt idx="2">
                  <c:v>#N/A</c:v>
                </c:pt>
                <c:pt idx="3">
                  <c:v>3.8</c:v>
                </c:pt>
                <c:pt idx="4">
                  <c:v>#N/A</c:v>
                </c:pt>
                <c:pt idx="5">
                  <c:v>4.3</c:v>
                </c:pt>
                <c:pt idx="6">
                  <c:v>#N/A</c:v>
                </c:pt>
                <c:pt idx="7">
                  <c:v>4.57</c:v>
                </c:pt>
                <c:pt idx="8">
                  <c:v>#N/A</c:v>
                </c:pt>
                <c:pt idx="9">
                  <c:v>4.96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10.87</c:v>
                </c:pt>
                <c:pt idx="2">
                  <c:v>#N/A</c:v>
                </c:pt>
                <c:pt idx="3">
                  <c:v>7.5</c:v>
                </c:pt>
                <c:pt idx="4">
                  <c:v>#N/A</c:v>
                </c:pt>
                <c:pt idx="5">
                  <c:v>8.1300000000000008</c:v>
                </c:pt>
                <c:pt idx="6">
                  <c:v>#N/A</c:v>
                </c:pt>
                <c:pt idx="7">
                  <c:v>10.07</c:v>
                </c:pt>
                <c:pt idx="8">
                  <c:v>#N/A</c:v>
                </c:pt>
                <c:pt idx="9">
                  <c:v>11.08</c:v>
                </c:pt>
              </c:numCache>
            </c:numRef>
          </c:val>
        </c:ser>
        <c:dLbls>
          <c:showLegendKey val="0"/>
          <c:showVal val="0"/>
          <c:showCatName val="0"/>
          <c:showSerName val="0"/>
          <c:showPercent val="0"/>
          <c:showBubbleSize val="0"/>
        </c:dLbls>
        <c:gapWidth val="150"/>
        <c:overlap val="100"/>
        <c:axId val="183490816"/>
        <c:axId val="183963648"/>
      </c:barChart>
      <c:catAx>
        <c:axId val="18349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963648"/>
        <c:crosses val="autoZero"/>
        <c:auto val="1"/>
        <c:lblAlgn val="ctr"/>
        <c:lblOffset val="100"/>
        <c:tickLblSkip val="1"/>
        <c:tickMarkSkip val="1"/>
        <c:noMultiLvlLbl val="0"/>
      </c:catAx>
      <c:valAx>
        <c:axId val="18396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490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1043</c:v>
                </c:pt>
                <c:pt idx="5">
                  <c:v>1061</c:v>
                </c:pt>
                <c:pt idx="8">
                  <c:v>1096</c:v>
                </c:pt>
                <c:pt idx="11">
                  <c:v>1136</c:v>
                </c:pt>
                <c:pt idx="14">
                  <c:v>1147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164</c:v>
                </c:pt>
                <c:pt idx="3">
                  <c:v>168</c:v>
                </c:pt>
                <c:pt idx="6">
                  <c:v>180</c:v>
                </c:pt>
                <c:pt idx="9">
                  <c:v>203</c:v>
                </c:pt>
                <c:pt idx="12">
                  <c:v>179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58</c:v>
                </c:pt>
                <c:pt idx="3">
                  <c:v>63</c:v>
                </c:pt>
                <c:pt idx="6">
                  <c:v>74</c:v>
                </c:pt>
                <c:pt idx="9">
                  <c:v>81</c:v>
                </c:pt>
                <c:pt idx="12">
                  <c:v>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1396</c:v>
                </c:pt>
                <c:pt idx="3">
                  <c:v>1363</c:v>
                </c:pt>
                <c:pt idx="6">
                  <c:v>1296</c:v>
                </c:pt>
                <c:pt idx="9">
                  <c:v>1270</c:v>
                </c:pt>
                <c:pt idx="12">
                  <c:v>1179</c:v>
                </c:pt>
              </c:numCache>
            </c:numRef>
          </c:val>
        </c:ser>
        <c:dLbls>
          <c:showLegendKey val="0"/>
          <c:showVal val="0"/>
          <c:showCatName val="0"/>
          <c:showSerName val="0"/>
          <c:showPercent val="0"/>
          <c:showBubbleSize val="0"/>
        </c:dLbls>
        <c:gapWidth val="100"/>
        <c:overlap val="100"/>
        <c:axId val="183817728"/>
        <c:axId val="183819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576</c:v>
                </c:pt>
                <c:pt idx="2">
                  <c:v>#N/A</c:v>
                </c:pt>
                <c:pt idx="3">
                  <c:v>#N/A</c:v>
                </c:pt>
                <c:pt idx="4">
                  <c:v>534</c:v>
                </c:pt>
                <c:pt idx="5">
                  <c:v>#N/A</c:v>
                </c:pt>
                <c:pt idx="6">
                  <c:v>#N/A</c:v>
                </c:pt>
                <c:pt idx="7">
                  <c:v>455</c:v>
                </c:pt>
                <c:pt idx="8">
                  <c:v>#N/A</c:v>
                </c:pt>
                <c:pt idx="9">
                  <c:v>#N/A</c:v>
                </c:pt>
                <c:pt idx="10">
                  <c:v>419</c:v>
                </c:pt>
                <c:pt idx="11">
                  <c:v>#N/A</c:v>
                </c:pt>
                <c:pt idx="12">
                  <c:v>#N/A</c:v>
                </c:pt>
                <c:pt idx="13">
                  <c:v>297</c:v>
                </c:pt>
                <c:pt idx="14">
                  <c:v>#N/A</c:v>
                </c:pt>
              </c:numCache>
            </c:numRef>
          </c:val>
          <c:smooth val="0"/>
        </c:ser>
        <c:dLbls>
          <c:showLegendKey val="0"/>
          <c:showVal val="0"/>
          <c:showCatName val="0"/>
          <c:showSerName val="0"/>
          <c:showPercent val="0"/>
          <c:showBubbleSize val="0"/>
        </c:dLbls>
        <c:marker val="1"/>
        <c:smooth val="0"/>
        <c:axId val="183817728"/>
        <c:axId val="183819648"/>
      </c:lineChart>
      <c:catAx>
        <c:axId val="18381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819648"/>
        <c:crosses val="autoZero"/>
        <c:auto val="1"/>
        <c:lblAlgn val="ctr"/>
        <c:lblOffset val="100"/>
        <c:tickLblSkip val="1"/>
        <c:tickMarkSkip val="1"/>
        <c:noMultiLvlLbl val="0"/>
      </c:catAx>
      <c:valAx>
        <c:axId val="18381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81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10198</c:v>
                </c:pt>
                <c:pt idx="5">
                  <c:v>10001</c:v>
                </c:pt>
                <c:pt idx="8">
                  <c:v>9832</c:v>
                </c:pt>
                <c:pt idx="11">
                  <c:v>9788</c:v>
                </c:pt>
                <c:pt idx="14">
                  <c:v>9638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133</c:v>
                </c:pt>
                <c:pt idx="5">
                  <c:v>113</c:v>
                </c:pt>
                <c:pt idx="8">
                  <c:v>97</c:v>
                </c:pt>
                <c:pt idx="11">
                  <c:v>114</c:v>
                </c:pt>
                <c:pt idx="14">
                  <c:v>135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1710</c:v>
                </c:pt>
                <c:pt idx="5">
                  <c:v>1566</c:v>
                </c:pt>
                <c:pt idx="8">
                  <c:v>1394</c:v>
                </c:pt>
                <c:pt idx="11">
                  <c:v>1311</c:v>
                </c:pt>
                <c:pt idx="14">
                  <c:v>1343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3</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c:v>
                </c:pt>
                <c:pt idx="3">
                  <c:v>13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2188</c:v>
                </c:pt>
                <c:pt idx="3">
                  <c:v>2150</c:v>
                </c:pt>
                <c:pt idx="6">
                  <c:v>2113</c:v>
                </c:pt>
                <c:pt idx="9">
                  <c:v>2171</c:v>
                </c:pt>
                <c:pt idx="12">
                  <c:v>1708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3837</c:v>
                </c:pt>
                <c:pt idx="3">
                  <c:v>3937</c:v>
                </c:pt>
                <c:pt idx="6">
                  <c:v>3734</c:v>
                </c:pt>
                <c:pt idx="9">
                  <c:v>3552</c:v>
                </c:pt>
                <c:pt idx="12">
                  <c:v>3663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664</c:v>
                </c:pt>
                <c:pt idx="3">
                  <c:v>680</c:v>
                </c:pt>
                <c:pt idx="6">
                  <c:v>675</c:v>
                </c:pt>
                <c:pt idx="9">
                  <c:v>660</c:v>
                </c:pt>
                <c:pt idx="12">
                  <c:v>604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11253</c:v>
                </c:pt>
                <c:pt idx="3">
                  <c:v>10609</c:v>
                </c:pt>
                <c:pt idx="6">
                  <c:v>10109</c:v>
                </c:pt>
                <c:pt idx="9">
                  <c:v>9762</c:v>
                </c:pt>
                <c:pt idx="12">
                  <c:v>9451</c:v>
                </c:pt>
              </c:numCache>
            </c:numRef>
          </c:val>
        </c:ser>
        <c:dLbls>
          <c:showLegendKey val="0"/>
          <c:showVal val="0"/>
          <c:showCatName val="0"/>
          <c:showSerName val="0"/>
          <c:showPercent val="0"/>
          <c:showBubbleSize val="0"/>
        </c:dLbls>
        <c:gapWidth val="100"/>
        <c:overlap val="100"/>
        <c:axId val="184323456"/>
        <c:axId val="184342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5914</c:v>
                </c:pt>
                <c:pt idx="2">
                  <c:v>#N/A</c:v>
                </c:pt>
                <c:pt idx="3">
                  <c:v>#N/A</c:v>
                </c:pt>
                <c:pt idx="4">
                  <c:v>5708</c:v>
                </c:pt>
                <c:pt idx="5">
                  <c:v>#N/A</c:v>
                </c:pt>
                <c:pt idx="6">
                  <c:v>#N/A</c:v>
                </c:pt>
                <c:pt idx="7">
                  <c:v>5311</c:v>
                </c:pt>
                <c:pt idx="8">
                  <c:v>#N/A</c:v>
                </c:pt>
                <c:pt idx="9">
                  <c:v>#N/A</c:v>
                </c:pt>
                <c:pt idx="10">
                  <c:v>4931</c:v>
                </c:pt>
                <c:pt idx="11">
                  <c:v>#N/A</c:v>
                </c:pt>
                <c:pt idx="12">
                  <c:v>#N/A</c:v>
                </c:pt>
                <c:pt idx="13">
                  <c:v>4308</c:v>
                </c:pt>
                <c:pt idx="14">
                  <c:v>#N/A</c:v>
                </c:pt>
              </c:numCache>
            </c:numRef>
          </c:val>
          <c:smooth val="0"/>
        </c:ser>
        <c:dLbls>
          <c:showLegendKey val="0"/>
          <c:showVal val="0"/>
          <c:showCatName val="0"/>
          <c:showSerName val="0"/>
          <c:showPercent val="0"/>
          <c:showBubbleSize val="0"/>
        </c:dLbls>
        <c:marker val="1"/>
        <c:smooth val="0"/>
        <c:axId val="184323456"/>
        <c:axId val="184342016"/>
      </c:lineChart>
      <c:catAx>
        <c:axId val="18432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342016"/>
        <c:crosses val="autoZero"/>
        <c:auto val="1"/>
        <c:lblAlgn val="ctr"/>
        <c:lblOffset val="100"/>
        <c:tickLblSkip val="1"/>
        <c:tickMarkSkip val="1"/>
        <c:noMultiLvlLbl val="0"/>
      </c:catAx>
      <c:valAx>
        <c:axId val="18434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32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9,839
9,818
128.34
8,334,129
7,783,945
540,424
4,843,884
9,450,864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115.7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町内には中心となる産業がなく、依然として財政基盤が弱く類似団体平均を</a:t>
          </a:r>
          <a:r>
            <a:rPr lang="ja-JP" altLang="en-US" sz="1200" b="0" i="0" baseline="0">
              <a:solidFill>
                <a:schemeClr val="dk1"/>
              </a:solidFill>
              <a:effectLst/>
              <a:latin typeface="+mn-lt"/>
              <a:ea typeface="+mn-ea"/>
              <a:cs typeface="+mn-cs"/>
            </a:rPr>
            <a:t>大きく</a:t>
          </a:r>
          <a:r>
            <a:rPr lang="ja-JP" altLang="ja-JP" sz="1200" b="0" i="0" baseline="0">
              <a:solidFill>
                <a:schemeClr val="dk1"/>
              </a:solidFill>
              <a:effectLst/>
              <a:latin typeface="+mn-lt"/>
              <a:ea typeface="+mn-ea"/>
              <a:cs typeface="+mn-cs"/>
            </a:rPr>
            <a:t>下回っている状況である。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また、</a:t>
          </a:r>
          <a:r>
            <a:rPr lang="ja-JP" altLang="ja-JP" sz="1200" b="0" i="0" baseline="0">
              <a:solidFill>
                <a:schemeClr val="dk1"/>
              </a:solidFill>
              <a:effectLst/>
              <a:latin typeface="+mn-lt"/>
              <a:ea typeface="+mn-ea"/>
              <a:cs typeface="+mn-cs"/>
            </a:rPr>
            <a:t>急激な人口減少や全国を大きく上回る高齢化（Ｈ</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年末</a:t>
          </a:r>
          <a:r>
            <a:rPr lang="en-US" altLang="ja-JP" sz="1200" b="0" i="0" baseline="0">
              <a:solidFill>
                <a:schemeClr val="dk1"/>
              </a:solidFill>
              <a:effectLst/>
              <a:latin typeface="+mn-lt"/>
              <a:ea typeface="+mn-ea"/>
              <a:cs typeface="+mn-cs"/>
            </a:rPr>
            <a:t>41.4</a:t>
          </a:r>
          <a:r>
            <a:rPr lang="ja-JP" altLang="ja-JP" sz="1200" b="0" i="0" baseline="0">
              <a:solidFill>
                <a:schemeClr val="dk1"/>
              </a:solidFill>
              <a:effectLst/>
              <a:latin typeface="+mn-lt"/>
              <a:ea typeface="+mn-ea"/>
              <a:cs typeface="+mn-cs"/>
            </a:rPr>
            <a:t>％）も進む中、</a:t>
          </a:r>
          <a:r>
            <a:rPr lang="ja-JP" altLang="en-US" sz="1200" b="0" i="0" baseline="0">
              <a:solidFill>
                <a:schemeClr val="dk1"/>
              </a:solidFill>
              <a:effectLst/>
              <a:latin typeface="+mn-lt"/>
              <a:ea typeface="+mn-ea"/>
              <a:cs typeface="+mn-cs"/>
            </a:rPr>
            <a:t>個人消費も低迷を続け、税収も下降の一途となっている。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今後は、移住定住促進事業に傾注し、生産者人口の増加を図り、自主財源の増加に努める。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38705</xdr:rowOff>
    </xdr:from>
    <xdr:to>
      <xdr:col>7</xdr:col>
      <xdr:colOff>152400</xdr:colOff>
      <xdr:row>44</xdr:row>
      <xdr:rowOff>50195</xdr:rowOff>
    </xdr:to>
    <xdr:cxnSp macro="">
      <xdr:nvCxnSpPr>
        <xdr:cNvPr id="68" name="直線コネクタ 67"/>
        <xdr:cNvCxnSpPr/>
      </xdr:nvCxnSpPr>
      <xdr:spPr>
        <a:xfrm>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38705</xdr:rowOff>
    </xdr:to>
    <xdr:cxnSp macro="">
      <xdr:nvCxnSpPr>
        <xdr:cNvPr id="71" name="直線コネクタ 70"/>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38705</xdr:rowOff>
    </xdr:to>
    <xdr:cxnSp macro="">
      <xdr:nvCxnSpPr>
        <xdr:cNvPr id="74" name="直線コネクタ 73"/>
        <xdr:cNvCxnSpPr/>
      </xdr:nvCxnSpPr>
      <xdr:spPr>
        <a:xfrm>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15724</xdr:rowOff>
    </xdr:from>
    <xdr:to>
      <xdr:col>3</xdr:col>
      <xdr:colOff>279400</xdr:colOff>
      <xdr:row>44</xdr:row>
      <xdr:rowOff>27215</xdr:rowOff>
    </xdr:to>
    <xdr:cxnSp macro="">
      <xdr:nvCxnSpPr>
        <xdr:cNvPr id="77" name="直線コネクタ 76"/>
        <xdr:cNvCxnSpPr/>
      </xdr:nvCxnSpPr>
      <xdr:spPr>
        <a:xfrm>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0" name="フローチャート : 判断 79"/>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1" name="テキスト ボックス 80"/>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170845</xdr:rowOff>
    </xdr:from>
    <xdr:to>
      <xdr:col>7</xdr:col>
      <xdr:colOff>203200</xdr:colOff>
      <xdr:row>44</xdr:row>
      <xdr:rowOff>100995</xdr:rowOff>
    </xdr:to>
    <xdr:sp macro="" textlink="">
      <xdr:nvSpPr>
        <xdr:cNvPr id="87" name="円/楕円 86"/>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66722</xdr:rowOff>
    </xdr:from>
    <xdr:ext cx="762000" cy="259045"/>
    <xdr:sp macro="" textlink="">
      <xdr:nvSpPr>
        <xdr:cNvPr id="88"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159355</xdr:rowOff>
    </xdr:from>
    <xdr:to>
      <xdr:col>6</xdr:col>
      <xdr:colOff>50800</xdr:colOff>
      <xdr:row>44</xdr:row>
      <xdr:rowOff>89505</xdr:rowOff>
    </xdr:to>
    <xdr:sp macro="" textlink="">
      <xdr:nvSpPr>
        <xdr:cNvPr id="89" name="円/楕円 88"/>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90" name="テキスト ボックス 89"/>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159355</xdr:rowOff>
    </xdr:from>
    <xdr:to>
      <xdr:col>4</xdr:col>
      <xdr:colOff>533400</xdr:colOff>
      <xdr:row>44</xdr:row>
      <xdr:rowOff>89505</xdr:rowOff>
    </xdr:to>
    <xdr:sp macro="" textlink="">
      <xdr:nvSpPr>
        <xdr:cNvPr id="91" name="円/楕円 90"/>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92" name="テキスト ボックス 91"/>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3" name="円/楕円 92"/>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4" name="テキスト ボックス 93"/>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136374</xdr:rowOff>
    </xdr:from>
    <xdr:to>
      <xdr:col>2</xdr:col>
      <xdr:colOff>127000</xdr:colOff>
      <xdr:row>44</xdr:row>
      <xdr:rowOff>66524</xdr:rowOff>
    </xdr:to>
    <xdr:sp macro="" textlink="">
      <xdr:nvSpPr>
        <xdr:cNvPr id="95" name="円/楕円 94"/>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51301</xdr:rowOff>
    </xdr:from>
    <xdr:ext cx="762000" cy="259045"/>
    <xdr:sp macro="" textlink="">
      <xdr:nvSpPr>
        <xdr:cNvPr id="96" name="テキスト ボックス 95"/>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平成</a:t>
          </a:r>
          <a:r>
            <a:rPr lang="ja-JP" altLang="en-US" sz="1200" b="0" i="0" baseline="0">
              <a:solidFill>
                <a:schemeClr val="dk1"/>
              </a:solidFill>
              <a:effectLst/>
              <a:latin typeface="+mn-lt"/>
              <a:ea typeface="+mn-ea"/>
              <a:cs typeface="+mn-cs"/>
            </a:rPr>
            <a:t>２６</a:t>
          </a:r>
          <a:r>
            <a:rPr lang="ja-JP" altLang="ja-JP" sz="1200" b="0" i="0" baseline="0">
              <a:solidFill>
                <a:schemeClr val="dk1"/>
              </a:solidFill>
              <a:effectLst/>
              <a:latin typeface="+mn-lt"/>
              <a:ea typeface="+mn-ea"/>
              <a:cs typeface="+mn-cs"/>
            </a:rPr>
            <a:t>年度決算では、前年度と比較すると</a:t>
          </a:r>
          <a:r>
            <a:rPr lang="en-US" altLang="ja-JP" sz="1200" b="0" i="0" baseline="0">
              <a:solidFill>
                <a:schemeClr val="dk1"/>
              </a:solidFill>
              <a:effectLst/>
              <a:latin typeface="+mn-lt"/>
              <a:ea typeface="+mn-ea"/>
              <a:cs typeface="+mn-cs"/>
            </a:rPr>
            <a:t>0.3</a:t>
          </a:r>
          <a:r>
            <a:rPr lang="ja-JP" altLang="ja-JP" sz="1200" b="0" i="0" baseline="0">
              <a:solidFill>
                <a:schemeClr val="dk1"/>
              </a:solidFill>
              <a:effectLst/>
              <a:latin typeface="+mn-lt"/>
              <a:ea typeface="+mn-ea"/>
              <a:cs typeface="+mn-cs"/>
            </a:rPr>
            <a:t>ポイント改善し</a:t>
          </a:r>
          <a:r>
            <a:rPr lang="en-US" altLang="ja-JP" sz="1200" b="0" i="0" baseline="0">
              <a:solidFill>
                <a:schemeClr val="dk1"/>
              </a:solidFill>
              <a:effectLst/>
              <a:latin typeface="+mn-lt"/>
              <a:ea typeface="+mn-ea"/>
              <a:cs typeface="+mn-cs"/>
            </a:rPr>
            <a:t>90.4</a:t>
          </a:r>
          <a:r>
            <a:rPr lang="ja-JP" altLang="ja-JP" sz="1200" b="0" i="0" baseline="0">
              <a:solidFill>
                <a:schemeClr val="dk1"/>
              </a:solidFill>
              <a:effectLst/>
              <a:latin typeface="+mn-lt"/>
              <a:ea typeface="+mn-ea"/>
              <a:cs typeface="+mn-cs"/>
            </a:rPr>
            <a:t>％となった。</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理由として</a:t>
          </a:r>
          <a:r>
            <a:rPr lang="ja-JP" altLang="ja-JP" sz="1200" b="0" i="0" baseline="0">
              <a:solidFill>
                <a:schemeClr val="dk1"/>
              </a:solidFill>
              <a:effectLst/>
              <a:latin typeface="+mn-lt"/>
              <a:ea typeface="+mn-ea"/>
              <a:cs typeface="+mn-cs"/>
            </a:rPr>
            <a:t>は、</a:t>
          </a:r>
          <a:r>
            <a:rPr lang="ja-JP" altLang="en-US" sz="1200" b="0" i="0" baseline="0">
              <a:solidFill>
                <a:schemeClr val="dk1"/>
              </a:solidFill>
              <a:effectLst/>
              <a:latin typeface="+mn-lt"/>
              <a:ea typeface="+mn-ea"/>
              <a:cs typeface="+mn-cs"/>
            </a:rPr>
            <a:t>歳入は引き続き</a:t>
          </a:r>
          <a:r>
            <a:rPr lang="ja-JP" altLang="ja-JP" sz="1200" b="0" i="0" baseline="0">
              <a:solidFill>
                <a:schemeClr val="dk1"/>
              </a:solidFill>
              <a:effectLst/>
              <a:latin typeface="+mn-lt"/>
              <a:ea typeface="+mn-ea"/>
              <a:cs typeface="+mn-cs"/>
            </a:rPr>
            <a:t>減少したが、歳出</a:t>
          </a:r>
          <a:r>
            <a:rPr lang="ja-JP" altLang="en-US" sz="1200" b="0" i="0" baseline="0">
              <a:solidFill>
                <a:schemeClr val="dk1"/>
              </a:solidFill>
              <a:effectLst/>
              <a:latin typeface="+mn-lt"/>
              <a:ea typeface="+mn-ea"/>
              <a:cs typeface="+mn-cs"/>
            </a:rPr>
            <a:t>における教育施設（野上中学校）の大規模改修事業費</a:t>
          </a:r>
          <a:r>
            <a:rPr lang="en-US" altLang="ja-JP" sz="1200" b="0" i="0" baseline="0">
              <a:solidFill>
                <a:schemeClr val="dk1"/>
              </a:solidFill>
              <a:effectLst/>
              <a:latin typeface="+mn-lt"/>
              <a:ea typeface="+mn-ea"/>
              <a:cs typeface="+mn-cs"/>
            </a:rPr>
            <a:t>(337,485</a:t>
          </a:r>
          <a:r>
            <a:rPr lang="ja-JP" altLang="en-US" sz="1200" b="0" i="0" baseline="0">
              <a:solidFill>
                <a:schemeClr val="dk1"/>
              </a:solidFill>
              <a:effectLst/>
              <a:latin typeface="+mn-lt"/>
              <a:ea typeface="+mn-ea"/>
              <a:cs typeface="+mn-cs"/>
            </a:rPr>
            <a:t>千円</a:t>
          </a:r>
          <a:r>
            <a:rPr lang="en-US"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の減が大きな要因</a:t>
          </a:r>
          <a:r>
            <a:rPr lang="ja-JP" altLang="ja-JP" sz="1200" b="0" i="0" baseline="0">
              <a:solidFill>
                <a:schemeClr val="dk1"/>
              </a:solidFill>
              <a:effectLst/>
              <a:latin typeface="+mn-lt"/>
              <a:ea typeface="+mn-ea"/>
              <a:cs typeface="+mn-cs"/>
            </a:rPr>
            <a:t>である。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今後も、人件費や建設事業</a:t>
          </a:r>
          <a:r>
            <a:rPr lang="ja-JP" altLang="en-US" sz="1200" b="0" i="0" baseline="0">
              <a:solidFill>
                <a:schemeClr val="dk1"/>
              </a:solidFill>
              <a:effectLst/>
              <a:latin typeface="+mn-lt"/>
              <a:ea typeface="+mn-ea"/>
              <a:cs typeface="+mn-cs"/>
            </a:rPr>
            <a:t>費</a:t>
          </a:r>
          <a:r>
            <a:rPr lang="ja-JP" altLang="ja-JP" sz="1200" b="0" i="0" baseline="0">
              <a:solidFill>
                <a:schemeClr val="dk1"/>
              </a:solidFill>
              <a:effectLst/>
              <a:latin typeface="+mn-lt"/>
              <a:ea typeface="+mn-ea"/>
              <a:cs typeface="+mn-cs"/>
            </a:rPr>
            <a:t>をはじめとする</a:t>
          </a:r>
          <a:r>
            <a:rPr lang="ja-JP" altLang="en-US" sz="1200" b="0" i="0" baseline="0">
              <a:solidFill>
                <a:schemeClr val="dk1"/>
              </a:solidFill>
              <a:effectLst/>
              <a:latin typeface="+mn-lt"/>
              <a:ea typeface="+mn-ea"/>
              <a:cs typeface="+mn-cs"/>
            </a:rPr>
            <a:t>歳出の</a:t>
          </a:r>
          <a:r>
            <a:rPr lang="ja-JP" altLang="ja-JP" sz="1200" b="0" i="0" baseline="0">
              <a:solidFill>
                <a:schemeClr val="dk1"/>
              </a:solidFill>
              <a:effectLst/>
              <a:latin typeface="+mn-lt"/>
              <a:ea typeface="+mn-ea"/>
              <a:cs typeface="+mn-cs"/>
            </a:rPr>
            <a:t>見直し等により経常経費の抑制を図り、財政の健全化</a:t>
          </a:r>
          <a:r>
            <a:rPr lang="ja-JP" altLang="en-US" sz="1200" b="0" i="0" baseline="0">
              <a:solidFill>
                <a:schemeClr val="dk1"/>
              </a:solidFill>
              <a:effectLst/>
              <a:latin typeface="+mn-lt"/>
              <a:ea typeface="+mn-ea"/>
              <a:cs typeface="+mn-cs"/>
            </a:rPr>
            <a:t>に努める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69004</xdr:rowOff>
    </xdr:from>
    <xdr:to>
      <xdr:col>7</xdr:col>
      <xdr:colOff>152400</xdr:colOff>
      <xdr:row>65</xdr:row>
      <xdr:rowOff>81069</xdr:rowOff>
    </xdr:to>
    <xdr:cxnSp macro="">
      <xdr:nvCxnSpPr>
        <xdr:cNvPr id="131" name="直線コネクタ 130"/>
        <xdr:cNvCxnSpPr/>
      </xdr:nvCxnSpPr>
      <xdr:spPr>
        <a:xfrm flipV="1">
          <a:off x="4114800" y="1121325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81069</xdr:rowOff>
    </xdr:from>
    <xdr:to>
      <xdr:col>6</xdr:col>
      <xdr:colOff>0</xdr:colOff>
      <xdr:row>66</xdr:row>
      <xdr:rowOff>6138</xdr:rowOff>
    </xdr:to>
    <xdr:cxnSp macro="">
      <xdr:nvCxnSpPr>
        <xdr:cNvPr id="134" name="直線コネクタ 133"/>
        <xdr:cNvCxnSpPr/>
      </xdr:nvCxnSpPr>
      <xdr:spPr>
        <a:xfrm flipV="1">
          <a:off x="3225800" y="1122531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129329</xdr:rowOff>
    </xdr:from>
    <xdr:to>
      <xdr:col>4</xdr:col>
      <xdr:colOff>482600</xdr:colOff>
      <xdr:row>66</xdr:row>
      <xdr:rowOff>6138</xdr:rowOff>
    </xdr:to>
    <xdr:cxnSp macro="">
      <xdr:nvCxnSpPr>
        <xdr:cNvPr id="137" name="直線コネクタ 136"/>
        <xdr:cNvCxnSpPr/>
      </xdr:nvCxnSpPr>
      <xdr:spPr>
        <a:xfrm>
          <a:off x="2336800" y="1127357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51435</xdr:rowOff>
    </xdr:from>
    <xdr:to>
      <xdr:col>3</xdr:col>
      <xdr:colOff>279400</xdr:colOff>
      <xdr:row>65</xdr:row>
      <xdr:rowOff>129329</xdr:rowOff>
    </xdr:to>
    <xdr:cxnSp macro="">
      <xdr:nvCxnSpPr>
        <xdr:cNvPr id="140" name="直線コネクタ 139"/>
        <xdr:cNvCxnSpPr/>
      </xdr:nvCxnSpPr>
      <xdr:spPr>
        <a:xfrm>
          <a:off x="1447800" y="11024235"/>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18204</xdr:rowOff>
    </xdr:from>
    <xdr:to>
      <xdr:col>7</xdr:col>
      <xdr:colOff>203200</xdr:colOff>
      <xdr:row>65</xdr:row>
      <xdr:rowOff>119804</xdr:rowOff>
    </xdr:to>
    <xdr:sp macro="" textlink="">
      <xdr:nvSpPr>
        <xdr:cNvPr id="150" name="円/楕円 149"/>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161731</xdr:rowOff>
    </xdr:from>
    <xdr:ext cx="762000" cy="259045"/>
    <xdr:sp macro="" textlink="">
      <xdr:nvSpPr>
        <xdr:cNvPr id="151"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30269</xdr:rowOff>
    </xdr:from>
    <xdr:to>
      <xdr:col>6</xdr:col>
      <xdr:colOff>50800</xdr:colOff>
      <xdr:row>65</xdr:row>
      <xdr:rowOff>131869</xdr:rowOff>
    </xdr:to>
    <xdr:sp macro="" textlink="">
      <xdr:nvSpPr>
        <xdr:cNvPr id="152" name="円/楕円 151"/>
        <xdr:cNvSpPr/>
      </xdr:nvSpPr>
      <xdr:spPr>
        <a:xfrm>
          <a:off x="4064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116646</xdr:rowOff>
    </xdr:from>
    <xdr:ext cx="736600" cy="259045"/>
    <xdr:sp macro="" textlink="">
      <xdr:nvSpPr>
        <xdr:cNvPr id="153" name="テキスト ボックス 152"/>
        <xdr:cNvSpPr txBox="1"/>
      </xdr:nvSpPr>
      <xdr:spPr>
        <a:xfrm>
          <a:off x="3733800" y="112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126788</xdr:rowOff>
    </xdr:from>
    <xdr:to>
      <xdr:col>4</xdr:col>
      <xdr:colOff>533400</xdr:colOff>
      <xdr:row>66</xdr:row>
      <xdr:rowOff>56938</xdr:rowOff>
    </xdr:to>
    <xdr:sp macro="" textlink="">
      <xdr:nvSpPr>
        <xdr:cNvPr id="154" name="円/楕円 153"/>
        <xdr:cNvSpPr/>
      </xdr:nvSpPr>
      <xdr:spPr>
        <a:xfrm>
          <a:off x="3175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41715</xdr:rowOff>
    </xdr:from>
    <xdr:ext cx="762000" cy="259045"/>
    <xdr:sp macro="" textlink="">
      <xdr:nvSpPr>
        <xdr:cNvPr id="155" name="テキスト ボックス 154"/>
        <xdr:cNvSpPr txBox="1"/>
      </xdr:nvSpPr>
      <xdr:spPr>
        <a:xfrm>
          <a:off x="2844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78529</xdr:rowOff>
    </xdr:from>
    <xdr:to>
      <xdr:col>3</xdr:col>
      <xdr:colOff>330200</xdr:colOff>
      <xdr:row>66</xdr:row>
      <xdr:rowOff>8679</xdr:rowOff>
    </xdr:to>
    <xdr:sp macro="" textlink="">
      <xdr:nvSpPr>
        <xdr:cNvPr id="156" name="円/楕円 155"/>
        <xdr:cNvSpPr/>
      </xdr:nvSpPr>
      <xdr:spPr>
        <a:xfrm>
          <a:off x="2286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164906</xdr:rowOff>
    </xdr:from>
    <xdr:ext cx="762000" cy="259045"/>
    <xdr:sp macro="" textlink="">
      <xdr:nvSpPr>
        <xdr:cNvPr id="157" name="テキスト ボックス 156"/>
        <xdr:cNvSpPr txBox="1"/>
      </xdr:nvSpPr>
      <xdr:spPr>
        <a:xfrm>
          <a:off x="1955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635</xdr:rowOff>
    </xdr:from>
    <xdr:to>
      <xdr:col>2</xdr:col>
      <xdr:colOff>127000</xdr:colOff>
      <xdr:row>64</xdr:row>
      <xdr:rowOff>102235</xdr:rowOff>
    </xdr:to>
    <xdr:sp macro="" textlink="">
      <xdr:nvSpPr>
        <xdr:cNvPr id="158" name="円/楕円 157"/>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87012</xdr:rowOff>
    </xdr:from>
    <xdr:ext cx="762000" cy="259045"/>
    <xdr:sp macro="" textlink="">
      <xdr:nvSpPr>
        <xdr:cNvPr id="159" name="テキスト ボックス 158"/>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[227,242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町の面積が広大であ</a:t>
          </a:r>
          <a:r>
            <a:rPr lang="ja-JP" altLang="en-US" sz="1200" b="0" i="0" baseline="0">
              <a:solidFill>
                <a:schemeClr val="dk1"/>
              </a:solidFill>
              <a:effectLst/>
              <a:latin typeface="+mn-lt"/>
              <a:ea typeface="+mn-ea"/>
              <a:cs typeface="+mn-cs"/>
            </a:rPr>
            <a:t>り、集落が点在している</a:t>
          </a:r>
          <a:r>
            <a:rPr lang="ja-JP" altLang="ja-JP" sz="1200" b="0" i="0" baseline="0">
              <a:solidFill>
                <a:schemeClr val="dk1"/>
              </a:solidFill>
              <a:effectLst/>
              <a:latin typeface="+mn-lt"/>
              <a:ea typeface="+mn-ea"/>
              <a:cs typeface="+mn-cs"/>
            </a:rPr>
            <a:t>ため</a:t>
          </a:r>
          <a:r>
            <a:rPr lang="ja-JP" altLang="en-US" sz="1200" b="0" i="0" baseline="0">
              <a:solidFill>
                <a:schemeClr val="dk1"/>
              </a:solidFill>
              <a:effectLst/>
              <a:latin typeface="+mn-lt"/>
              <a:ea typeface="+mn-ea"/>
              <a:cs typeface="+mn-cs"/>
            </a:rPr>
            <a:t>、類似団体と比較しても費用がより多くかかる</a:t>
          </a:r>
          <a:r>
            <a:rPr lang="ja-JP" altLang="ja-JP" sz="1200" b="0" i="0" baseline="0">
              <a:solidFill>
                <a:schemeClr val="dk1"/>
              </a:solidFill>
              <a:effectLst/>
              <a:latin typeface="+mn-lt"/>
              <a:ea typeface="+mn-ea"/>
              <a:cs typeface="+mn-cs"/>
            </a:rPr>
            <a:t>傾向にある。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a:t>
          </a:r>
          <a:r>
            <a:rPr lang="ja-JP" altLang="en-US" sz="1200" b="0" i="0" baseline="0">
              <a:solidFill>
                <a:schemeClr val="dk1"/>
              </a:solidFill>
              <a:effectLst/>
              <a:latin typeface="+mn-lt"/>
              <a:ea typeface="+mn-ea"/>
              <a:cs typeface="+mn-cs"/>
            </a:rPr>
            <a:t>支所や施設の集約等</a:t>
          </a:r>
          <a:r>
            <a:rPr lang="ja-JP" altLang="ja-JP" sz="1200" b="0" i="0" baseline="0">
              <a:solidFill>
                <a:schemeClr val="dk1"/>
              </a:solidFill>
              <a:effectLst/>
              <a:latin typeface="+mn-lt"/>
              <a:ea typeface="+mn-ea"/>
              <a:cs typeface="+mn-cs"/>
            </a:rPr>
            <a:t>適正な公共施設の配置を検討し、人件費、物件費</a:t>
          </a:r>
          <a:r>
            <a:rPr lang="ja-JP" altLang="en-US" sz="1200" b="0" i="0" baseline="0">
              <a:solidFill>
                <a:schemeClr val="dk1"/>
              </a:solidFill>
              <a:effectLst/>
              <a:latin typeface="+mn-lt"/>
              <a:ea typeface="+mn-ea"/>
              <a:cs typeface="+mn-cs"/>
            </a:rPr>
            <a:t>等</a:t>
          </a:r>
          <a:r>
            <a:rPr lang="ja-JP" altLang="ja-JP" sz="1200" b="0" i="0" baseline="0">
              <a:solidFill>
                <a:schemeClr val="dk1"/>
              </a:solidFill>
              <a:effectLst/>
              <a:latin typeface="+mn-lt"/>
              <a:ea typeface="+mn-ea"/>
              <a:cs typeface="+mn-cs"/>
            </a:rPr>
            <a:t>の縮減</a:t>
          </a:r>
          <a:r>
            <a:rPr lang="ja-JP" altLang="en-US" sz="1200" b="0" i="0" baseline="0">
              <a:solidFill>
                <a:schemeClr val="dk1"/>
              </a:solidFill>
              <a:effectLst/>
              <a:latin typeface="+mn-lt"/>
              <a:ea typeface="+mn-ea"/>
              <a:cs typeface="+mn-cs"/>
            </a:rPr>
            <a:t>に努める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88998</xdr:rowOff>
    </xdr:from>
    <xdr:to>
      <xdr:col>7</xdr:col>
      <xdr:colOff>152400</xdr:colOff>
      <xdr:row>84</xdr:row>
      <xdr:rowOff>93369</xdr:rowOff>
    </xdr:to>
    <xdr:cxnSp macro="">
      <xdr:nvCxnSpPr>
        <xdr:cNvPr id="192" name="直線コネクタ 191"/>
        <xdr:cNvCxnSpPr/>
      </xdr:nvCxnSpPr>
      <xdr:spPr>
        <a:xfrm>
          <a:off x="4114800" y="14490798"/>
          <a:ext cx="8382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88998</xdr:rowOff>
    </xdr:from>
    <xdr:to>
      <xdr:col>6</xdr:col>
      <xdr:colOff>0</xdr:colOff>
      <xdr:row>84</xdr:row>
      <xdr:rowOff>117900</xdr:rowOff>
    </xdr:to>
    <xdr:cxnSp macro="">
      <xdr:nvCxnSpPr>
        <xdr:cNvPr id="195" name="直線コネクタ 194"/>
        <xdr:cNvCxnSpPr/>
      </xdr:nvCxnSpPr>
      <xdr:spPr>
        <a:xfrm flipV="1">
          <a:off x="3225800" y="14490798"/>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66580</xdr:rowOff>
    </xdr:from>
    <xdr:to>
      <xdr:col>4</xdr:col>
      <xdr:colOff>482600</xdr:colOff>
      <xdr:row>84</xdr:row>
      <xdr:rowOff>117900</xdr:rowOff>
    </xdr:to>
    <xdr:cxnSp macro="">
      <xdr:nvCxnSpPr>
        <xdr:cNvPr id="198" name="直線コネクタ 197"/>
        <xdr:cNvCxnSpPr/>
      </xdr:nvCxnSpPr>
      <xdr:spPr>
        <a:xfrm>
          <a:off x="2336800" y="14468380"/>
          <a:ext cx="889000" cy="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66580</xdr:rowOff>
    </xdr:from>
    <xdr:to>
      <xdr:col>3</xdr:col>
      <xdr:colOff>279400</xdr:colOff>
      <xdr:row>84</xdr:row>
      <xdr:rowOff>70244</xdr:rowOff>
    </xdr:to>
    <xdr:cxnSp macro="">
      <xdr:nvCxnSpPr>
        <xdr:cNvPr id="201" name="直線コネクタ 200"/>
        <xdr:cNvCxnSpPr/>
      </xdr:nvCxnSpPr>
      <xdr:spPr>
        <a:xfrm flipV="1">
          <a:off x="1447800" y="14468380"/>
          <a:ext cx="889000" cy="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68512</xdr:rowOff>
    </xdr:from>
    <xdr:to>
      <xdr:col>2</xdr:col>
      <xdr:colOff>127000</xdr:colOff>
      <xdr:row>82</xdr:row>
      <xdr:rowOff>170112</xdr:rowOff>
    </xdr:to>
    <xdr:sp macro="" textlink="">
      <xdr:nvSpPr>
        <xdr:cNvPr id="204" name="フローチャート : 判断 203"/>
        <xdr:cNvSpPr/>
      </xdr:nvSpPr>
      <xdr:spPr>
        <a:xfrm>
          <a:off x="1397000" y="1412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8839</xdr:rowOff>
    </xdr:from>
    <xdr:ext cx="762000" cy="259045"/>
    <xdr:sp macro="" textlink="">
      <xdr:nvSpPr>
        <xdr:cNvPr id="205" name="テキスト ボックス 204"/>
        <xdr:cNvSpPr txBox="1"/>
      </xdr:nvSpPr>
      <xdr:spPr>
        <a:xfrm>
          <a:off x="1066800" y="1389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42569</xdr:rowOff>
    </xdr:from>
    <xdr:to>
      <xdr:col>7</xdr:col>
      <xdr:colOff>203200</xdr:colOff>
      <xdr:row>84</xdr:row>
      <xdr:rowOff>144169</xdr:rowOff>
    </xdr:to>
    <xdr:sp macro="" textlink="">
      <xdr:nvSpPr>
        <xdr:cNvPr id="211" name="円/楕円 210"/>
        <xdr:cNvSpPr/>
      </xdr:nvSpPr>
      <xdr:spPr>
        <a:xfrm>
          <a:off x="4902200" y="1444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14646</xdr:rowOff>
    </xdr:from>
    <xdr:ext cx="762000" cy="259045"/>
    <xdr:sp macro="" textlink="">
      <xdr:nvSpPr>
        <xdr:cNvPr id="212" name="人件費・物件費等の状況該当値テキスト"/>
        <xdr:cNvSpPr txBox="1"/>
      </xdr:nvSpPr>
      <xdr:spPr>
        <a:xfrm>
          <a:off x="5041900" y="1441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227,242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38198</xdr:rowOff>
    </xdr:from>
    <xdr:to>
      <xdr:col>6</xdr:col>
      <xdr:colOff>50800</xdr:colOff>
      <xdr:row>84</xdr:row>
      <xdr:rowOff>139798</xdr:rowOff>
    </xdr:to>
    <xdr:sp macro="" textlink="">
      <xdr:nvSpPr>
        <xdr:cNvPr id="213" name="円/楕円 212"/>
        <xdr:cNvSpPr/>
      </xdr:nvSpPr>
      <xdr:spPr>
        <a:xfrm>
          <a:off x="4064000" y="144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124575</xdr:rowOff>
    </xdr:from>
    <xdr:ext cx="736600" cy="259045"/>
    <xdr:sp macro="" textlink="">
      <xdr:nvSpPr>
        <xdr:cNvPr id="214" name="テキスト ボックス 213"/>
        <xdr:cNvSpPr txBox="1"/>
      </xdr:nvSpPr>
      <xdr:spPr>
        <a:xfrm>
          <a:off x="3733800" y="14526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226,336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67100</xdr:rowOff>
    </xdr:from>
    <xdr:to>
      <xdr:col>4</xdr:col>
      <xdr:colOff>533400</xdr:colOff>
      <xdr:row>84</xdr:row>
      <xdr:rowOff>168700</xdr:rowOff>
    </xdr:to>
    <xdr:sp macro="" textlink="">
      <xdr:nvSpPr>
        <xdr:cNvPr id="215" name="円/楕円 214"/>
        <xdr:cNvSpPr/>
      </xdr:nvSpPr>
      <xdr:spPr>
        <a:xfrm>
          <a:off x="3175000" y="144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153477</xdr:rowOff>
    </xdr:from>
    <xdr:ext cx="762000" cy="259045"/>
    <xdr:sp macro="" textlink="">
      <xdr:nvSpPr>
        <xdr:cNvPr id="216" name="テキスト ボックス 215"/>
        <xdr:cNvSpPr txBox="1"/>
      </xdr:nvSpPr>
      <xdr:spPr>
        <a:xfrm>
          <a:off x="2844800" y="145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232,325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15780</xdr:rowOff>
    </xdr:from>
    <xdr:to>
      <xdr:col>3</xdr:col>
      <xdr:colOff>330200</xdr:colOff>
      <xdr:row>84</xdr:row>
      <xdr:rowOff>117380</xdr:rowOff>
    </xdr:to>
    <xdr:sp macro="" textlink="">
      <xdr:nvSpPr>
        <xdr:cNvPr id="217" name="円/楕円 216"/>
        <xdr:cNvSpPr/>
      </xdr:nvSpPr>
      <xdr:spPr>
        <a:xfrm>
          <a:off x="2286000" y="1441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102157</xdr:rowOff>
    </xdr:from>
    <xdr:ext cx="762000" cy="259045"/>
    <xdr:sp macro="" textlink="">
      <xdr:nvSpPr>
        <xdr:cNvPr id="218" name="テキスト ボックス 217"/>
        <xdr:cNvSpPr txBox="1"/>
      </xdr:nvSpPr>
      <xdr:spPr>
        <a:xfrm>
          <a:off x="1955800" y="1450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221,691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19444</xdr:rowOff>
    </xdr:from>
    <xdr:to>
      <xdr:col>2</xdr:col>
      <xdr:colOff>127000</xdr:colOff>
      <xdr:row>84</xdr:row>
      <xdr:rowOff>121044</xdr:rowOff>
    </xdr:to>
    <xdr:sp macro="" textlink="">
      <xdr:nvSpPr>
        <xdr:cNvPr id="219" name="円/楕円 218"/>
        <xdr:cNvSpPr/>
      </xdr:nvSpPr>
      <xdr:spPr>
        <a:xfrm>
          <a:off x="1397000" y="1442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105821</xdr:rowOff>
    </xdr:from>
    <xdr:ext cx="762000" cy="259045"/>
    <xdr:sp macro="" textlink="">
      <xdr:nvSpPr>
        <xdr:cNvPr id="220" name="テキスト ボックス 219"/>
        <xdr:cNvSpPr txBox="1"/>
      </xdr:nvSpPr>
      <xdr:spPr>
        <a:xfrm>
          <a:off x="1066800" y="1450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222,450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本町は類似団体と比較しても人口千人当たりの職員数が多く、その一方で一般財源が乏しいことから、ラスパイレスの改善が難しい状況となっている。　</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本年度は緩やかな改善が見受けられ、今後も</a:t>
          </a:r>
          <a:r>
            <a:rPr lang="ja-JP" altLang="ja-JP" sz="1200" b="0" i="0" baseline="0">
              <a:solidFill>
                <a:schemeClr val="dk1"/>
              </a:solidFill>
              <a:effectLst/>
              <a:latin typeface="+mn-lt"/>
              <a:ea typeface="+mn-ea"/>
              <a:cs typeface="+mn-cs"/>
            </a:rPr>
            <a:t>定員適正化計画に基づき職員数を削減し、財政状況を勘案し</a:t>
          </a:r>
          <a:r>
            <a:rPr lang="ja-JP" altLang="en-US" sz="1200" b="0" i="0" baseline="0">
              <a:solidFill>
                <a:schemeClr val="dk1"/>
              </a:solidFill>
              <a:effectLst/>
              <a:latin typeface="+mn-lt"/>
              <a:ea typeface="+mn-ea"/>
              <a:cs typeface="+mn-cs"/>
            </a:rPr>
            <a:t>ながら</a:t>
          </a:r>
          <a:r>
            <a:rPr lang="ja-JP" altLang="ja-JP" sz="1200" b="0" i="0" baseline="0">
              <a:solidFill>
                <a:schemeClr val="dk1"/>
              </a:solidFill>
              <a:effectLst/>
              <a:latin typeface="+mn-lt"/>
              <a:ea typeface="+mn-ea"/>
              <a:cs typeface="+mn-cs"/>
            </a:rPr>
            <a:t>職員給与の</a:t>
          </a:r>
          <a:r>
            <a:rPr lang="ja-JP" altLang="en-US" sz="1200" b="0" i="0" baseline="0">
              <a:solidFill>
                <a:schemeClr val="dk1"/>
              </a:solidFill>
              <a:effectLst/>
              <a:latin typeface="+mn-lt"/>
              <a:ea typeface="+mn-ea"/>
              <a:cs typeface="+mn-cs"/>
            </a:rPr>
            <a:t>是正</a:t>
          </a:r>
          <a:r>
            <a:rPr lang="ja-JP" altLang="ja-JP" sz="1200" b="0" i="0" baseline="0">
              <a:solidFill>
                <a:schemeClr val="dk1"/>
              </a:solidFill>
              <a:effectLst/>
              <a:latin typeface="+mn-lt"/>
              <a:ea typeface="+mn-ea"/>
              <a:cs typeface="+mn-cs"/>
            </a:rPr>
            <a:t>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135889</xdr:rowOff>
    </xdr:from>
    <xdr:to>
      <xdr:col>24</xdr:col>
      <xdr:colOff>558800</xdr:colOff>
      <xdr:row>82</xdr:row>
      <xdr:rowOff>160020</xdr:rowOff>
    </xdr:to>
    <xdr:cxnSp macro="">
      <xdr:nvCxnSpPr>
        <xdr:cNvPr id="254" name="直線コネクタ 253"/>
        <xdr:cNvCxnSpPr/>
      </xdr:nvCxnSpPr>
      <xdr:spPr>
        <a:xfrm>
          <a:off x="16179800" y="141947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135889</xdr:rowOff>
    </xdr:from>
    <xdr:to>
      <xdr:col>23</xdr:col>
      <xdr:colOff>406400</xdr:colOff>
      <xdr:row>86</xdr:row>
      <xdr:rowOff>101600</xdr:rowOff>
    </xdr:to>
    <xdr:cxnSp macro="">
      <xdr:nvCxnSpPr>
        <xdr:cNvPr id="257" name="直線コネクタ 256"/>
        <xdr:cNvCxnSpPr/>
      </xdr:nvCxnSpPr>
      <xdr:spPr>
        <a:xfrm flipV="1">
          <a:off x="15290800" y="14194789"/>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86</xdr:row>
      <xdr:rowOff>101600</xdr:rowOff>
    </xdr:to>
    <xdr:cxnSp macro="">
      <xdr:nvCxnSpPr>
        <xdr:cNvPr id="260" name="直線コネクタ 259"/>
        <xdr:cNvCxnSpPr/>
      </xdr:nvCxnSpPr>
      <xdr:spPr>
        <a:xfrm>
          <a:off x="14401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15239</xdr:rowOff>
    </xdr:from>
    <xdr:to>
      <xdr:col>21</xdr:col>
      <xdr:colOff>0</xdr:colOff>
      <xdr:row>86</xdr:row>
      <xdr:rowOff>53339</xdr:rowOff>
    </xdr:to>
    <xdr:cxnSp macro="">
      <xdr:nvCxnSpPr>
        <xdr:cNvPr id="263" name="直線コネクタ 262"/>
        <xdr:cNvCxnSpPr/>
      </xdr:nvCxnSpPr>
      <xdr:spPr>
        <a:xfrm>
          <a:off x="13512800" y="14074139"/>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6" name="フローチャート : 判断 265"/>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67" name="テキスト ボックス 266"/>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109220</xdr:rowOff>
    </xdr:from>
    <xdr:to>
      <xdr:col>24</xdr:col>
      <xdr:colOff>609600</xdr:colOff>
      <xdr:row>83</xdr:row>
      <xdr:rowOff>39370</xdr:rowOff>
    </xdr:to>
    <xdr:sp macro="" textlink="">
      <xdr:nvSpPr>
        <xdr:cNvPr id="273" name="円/楕円 272"/>
        <xdr:cNvSpPr/>
      </xdr:nvSpPr>
      <xdr:spPr>
        <a:xfrm>
          <a:off x="169672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125747</xdr:rowOff>
    </xdr:from>
    <xdr:ext cx="762000" cy="259045"/>
    <xdr:sp macro="" textlink="">
      <xdr:nvSpPr>
        <xdr:cNvPr id="274" name="給与水準   （国との比較）該当値テキスト"/>
        <xdr:cNvSpPr txBox="1"/>
      </xdr:nvSpPr>
      <xdr:spPr>
        <a:xfrm>
          <a:off x="17106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85089</xdr:rowOff>
    </xdr:from>
    <xdr:to>
      <xdr:col>23</xdr:col>
      <xdr:colOff>457200</xdr:colOff>
      <xdr:row>83</xdr:row>
      <xdr:rowOff>15239</xdr:rowOff>
    </xdr:to>
    <xdr:sp macro="" textlink="">
      <xdr:nvSpPr>
        <xdr:cNvPr id="275" name="円/楕円 274"/>
        <xdr:cNvSpPr/>
      </xdr:nvSpPr>
      <xdr:spPr>
        <a:xfrm>
          <a:off x="16129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76" name="テキスト ボックス 275"/>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77" name="円/楕円 276"/>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162577</xdr:rowOff>
    </xdr:from>
    <xdr:ext cx="762000" cy="259045"/>
    <xdr:sp macro="" textlink="">
      <xdr:nvSpPr>
        <xdr:cNvPr id="278" name="テキスト ボックス 277"/>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79" name="円/楕円 278"/>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80" name="テキスト ボックス 279"/>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135889</xdr:rowOff>
    </xdr:from>
    <xdr:to>
      <xdr:col>19</xdr:col>
      <xdr:colOff>533400</xdr:colOff>
      <xdr:row>82</xdr:row>
      <xdr:rowOff>66039</xdr:rowOff>
    </xdr:to>
    <xdr:sp macro="" textlink="">
      <xdr:nvSpPr>
        <xdr:cNvPr id="281" name="円/楕円 280"/>
        <xdr:cNvSpPr/>
      </xdr:nvSpPr>
      <xdr:spPr>
        <a:xfrm>
          <a:off x="13462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76216</xdr:rowOff>
    </xdr:from>
    <xdr:ext cx="762000" cy="259045"/>
    <xdr:sp macro="" textlink="">
      <xdr:nvSpPr>
        <xdr:cNvPr id="282" name="テキスト ボックス 281"/>
        <xdr:cNvSpPr txBox="1"/>
      </xdr:nvSpPr>
      <xdr:spPr>
        <a:xfrm>
          <a:off x="13131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町の広大な面積により、公共施設が点在することから、職員数が多くならざるを得ない状況となっている。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今後もますます人口減少が予想される中、住民サービスの低下を招かないよう組織・機構の再編を図り、適正な公共施設の配置</a:t>
          </a:r>
          <a:r>
            <a:rPr lang="ja-JP" altLang="en-US" sz="1200" b="0" i="0" baseline="0">
              <a:solidFill>
                <a:schemeClr val="dk1"/>
              </a:solidFill>
              <a:effectLst/>
              <a:latin typeface="+mn-lt"/>
              <a:ea typeface="+mn-ea"/>
              <a:cs typeface="+mn-cs"/>
            </a:rPr>
            <a:t>及び定員の管理を行う</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113335</xdr:rowOff>
    </xdr:from>
    <xdr:to>
      <xdr:col>24</xdr:col>
      <xdr:colOff>558800</xdr:colOff>
      <xdr:row>63</xdr:row>
      <xdr:rowOff>113335</xdr:rowOff>
    </xdr:to>
    <xdr:cxnSp macro="">
      <xdr:nvCxnSpPr>
        <xdr:cNvPr id="314" name="直線コネクタ 313"/>
        <xdr:cNvCxnSpPr/>
      </xdr:nvCxnSpPr>
      <xdr:spPr>
        <a:xfrm>
          <a:off x="16179800" y="10914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5"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113335</xdr:rowOff>
    </xdr:from>
    <xdr:to>
      <xdr:col>23</xdr:col>
      <xdr:colOff>406400</xdr:colOff>
      <xdr:row>63</xdr:row>
      <xdr:rowOff>134086</xdr:rowOff>
    </xdr:to>
    <xdr:cxnSp macro="">
      <xdr:nvCxnSpPr>
        <xdr:cNvPr id="317" name="直線コネクタ 316"/>
        <xdr:cNvCxnSpPr/>
      </xdr:nvCxnSpPr>
      <xdr:spPr>
        <a:xfrm flipV="1">
          <a:off x="15290800" y="10914685"/>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9" name="テキスト ボックス 318"/>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100787</xdr:rowOff>
    </xdr:from>
    <xdr:to>
      <xdr:col>22</xdr:col>
      <xdr:colOff>203200</xdr:colOff>
      <xdr:row>63</xdr:row>
      <xdr:rowOff>134086</xdr:rowOff>
    </xdr:to>
    <xdr:cxnSp macro="">
      <xdr:nvCxnSpPr>
        <xdr:cNvPr id="320" name="直線コネクタ 319"/>
        <xdr:cNvCxnSpPr/>
      </xdr:nvCxnSpPr>
      <xdr:spPr>
        <a:xfrm>
          <a:off x="14401800" y="10902137"/>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2" name="テキスト ボックス 321"/>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86309</xdr:rowOff>
    </xdr:from>
    <xdr:to>
      <xdr:col>21</xdr:col>
      <xdr:colOff>0</xdr:colOff>
      <xdr:row>63</xdr:row>
      <xdr:rowOff>100787</xdr:rowOff>
    </xdr:to>
    <xdr:cxnSp macro="">
      <xdr:nvCxnSpPr>
        <xdr:cNvPr id="323" name="直線コネクタ 322"/>
        <xdr:cNvCxnSpPr/>
      </xdr:nvCxnSpPr>
      <xdr:spPr>
        <a:xfrm>
          <a:off x="13512800" y="1088765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82576</xdr:rowOff>
    </xdr:from>
    <xdr:to>
      <xdr:col>19</xdr:col>
      <xdr:colOff>533400</xdr:colOff>
      <xdr:row>62</xdr:row>
      <xdr:rowOff>12726</xdr:rowOff>
    </xdr:to>
    <xdr:sp macro="" textlink="">
      <xdr:nvSpPr>
        <xdr:cNvPr id="326" name="フローチャート : 判断 325"/>
        <xdr:cNvSpPr/>
      </xdr:nvSpPr>
      <xdr:spPr>
        <a:xfrm>
          <a:off x="13462000" y="105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22903</xdr:rowOff>
    </xdr:from>
    <xdr:ext cx="762000" cy="259045"/>
    <xdr:sp macro="" textlink="">
      <xdr:nvSpPr>
        <xdr:cNvPr id="327" name="テキスト ボックス 326"/>
        <xdr:cNvSpPr txBox="1"/>
      </xdr:nvSpPr>
      <xdr:spPr>
        <a:xfrm>
          <a:off x="13131800" y="1030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62535</xdr:rowOff>
    </xdr:from>
    <xdr:to>
      <xdr:col>24</xdr:col>
      <xdr:colOff>609600</xdr:colOff>
      <xdr:row>63</xdr:row>
      <xdr:rowOff>164135</xdr:rowOff>
    </xdr:to>
    <xdr:sp macro="" textlink="">
      <xdr:nvSpPr>
        <xdr:cNvPr id="333" name="円/楕円 332"/>
        <xdr:cNvSpPr/>
      </xdr:nvSpPr>
      <xdr:spPr>
        <a:xfrm>
          <a:off x="16967200" y="108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34612</xdr:rowOff>
    </xdr:from>
    <xdr:ext cx="762000" cy="259045"/>
    <xdr:sp macro="" textlink="">
      <xdr:nvSpPr>
        <xdr:cNvPr id="334" name="定員管理の状況該当値テキスト"/>
        <xdr:cNvSpPr txBox="1"/>
      </xdr:nvSpPr>
      <xdr:spPr>
        <a:xfrm>
          <a:off x="17106900" y="1083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62535</xdr:rowOff>
    </xdr:from>
    <xdr:to>
      <xdr:col>23</xdr:col>
      <xdr:colOff>457200</xdr:colOff>
      <xdr:row>63</xdr:row>
      <xdr:rowOff>164135</xdr:rowOff>
    </xdr:to>
    <xdr:sp macro="" textlink="">
      <xdr:nvSpPr>
        <xdr:cNvPr id="335" name="円/楕円 334"/>
        <xdr:cNvSpPr/>
      </xdr:nvSpPr>
      <xdr:spPr>
        <a:xfrm>
          <a:off x="16129000" y="108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148912</xdr:rowOff>
    </xdr:from>
    <xdr:ext cx="736600" cy="259045"/>
    <xdr:sp macro="" textlink="">
      <xdr:nvSpPr>
        <xdr:cNvPr id="336" name="テキスト ボックス 335"/>
        <xdr:cNvSpPr txBox="1"/>
      </xdr:nvSpPr>
      <xdr:spPr>
        <a:xfrm>
          <a:off x="15798800" y="10950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83286</xdr:rowOff>
    </xdr:from>
    <xdr:to>
      <xdr:col>22</xdr:col>
      <xdr:colOff>254000</xdr:colOff>
      <xdr:row>64</xdr:row>
      <xdr:rowOff>13436</xdr:rowOff>
    </xdr:to>
    <xdr:sp macro="" textlink="">
      <xdr:nvSpPr>
        <xdr:cNvPr id="337" name="円/楕円 336"/>
        <xdr:cNvSpPr/>
      </xdr:nvSpPr>
      <xdr:spPr>
        <a:xfrm>
          <a:off x="15240000" y="108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169663</xdr:rowOff>
    </xdr:from>
    <xdr:ext cx="762000" cy="259045"/>
    <xdr:sp macro="" textlink="">
      <xdr:nvSpPr>
        <xdr:cNvPr id="338" name="テキスト ボックス 337"/>
        <xdr:cNvSpPr txBox="1"/>
      </xdr:nvSpPr>
      <xdr:spPr>
        <a:xfrm>
          <a:off x="14909800" y="1097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49987</xdr:rowOff>
    </xdr:from>
    <xdr:to>
      <xdr:col>21</xdr:col>
      <xdr:colOff>50800</xdr:colOff>
      <xdr:row>63</xdr:row>
      <xdr:rowOff>151587</xdr:rowOff>
    </xdr:to>
    <xdr:sp macro="" textlink="">
      <xdr:nvSpPr>
        <xdr:cNvPr id="339" name="円/楕円 338"/>
        <xdr:cNvSpPr/>
      </xdr:nvSpPr>
      <xdr:spPr>
        <a:xfrm>
          <a:off x="14351000" y="108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136364</xdr:rowOff>
    </xdr:from>
    <xdr:ext cx="762000" cy="259045"/>
    <xdr:sp macro="" textlink="">
      <xdr:nvSpPr>
        <xdr:cNvPr id="340" name="テキスト ボックス 339"/>
        <xdr:cNvSpPr txBox="1"/>
      </xdr:nvSpPr>
      <xdr:spPr>
        <a:xfrm>
          <a:off x="14020800" y="109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35509</xdr:rowOff>
    </xdr:from>
    <xdr:to>
      <xdr:col>19</xdr:col>
      <xdr:colOff>533400</xdr:colOff>
      <xdr:row>63</xdr:row>
      <xdr:rowOff>137109</xdr:rowOff>
    </xdr:to>
    <xdr:sp macro="" textlink="">
      <xdr:nvSpPr>
        <xdr:cNvPr id="341" name="円/楕円 340"/>
        <xdr:cNvSpPr/>
      </xdr:nvSpPr>
      <xdr:spPr>
        <a:xfrm>
          <a:off x="13462000" y="108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121886</xdr:rowOff>
    </xdr:from>
    <xdr:ext cx="762000" cy="259045"/>
    <xdr:sp macro="" textlink="">
      <xdr:nvSpPr>
        <xdr:cNvPr id="342" name="テキスト ボックス 341"/>
        <xdr:cNvSpPr txBox="1"/>
      </xdr:nvSpPr>
      <xdr:spPr>
        <a:xfrm>
          <a:off x="13131800" y="1092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19</a:t>
          </a:r>
          <a:r>
            <a:rPr lang="ja-JP" altLang="ja-JP" sz="1200" b="0" i="0" baseline="0">
              <a:solidFill>
                <a:schemeClr val="dk1"/>
              </a:solidFill>
              <a:effectLst/>
              <a:latin typeface="+mn-lt"/>
              <a:ea typeface="+mn-ea"/>
              <a:cs typeface="+mn-cs"/>
            </a:rPr>
            <a:t>年度をピークに毎年度減少し、昨年度と比較すると</a:t>
          </a:r>
          <a:r>
            <a:rPr lang="en-US" altLang="ja-JP" sz="1200" b="0" i="0" baseline="0">
              <a:solidFill>
                <a:schemeClr val="dk1"/>
              </a:solidFill>
              <a:effectLst/>
              <a:latin typeface="+mn-lt"/>
              <a:ea typeface="+mn-ea"/>
              <a:cs typeface="+mn-cs"/>
            </a:rPr>
            <a:t>2.0</a:t>
          </a:r>
          <a:r>
            <a:rPr lang="ja-JP" altLang="ja-JP" sz="1200" b="0" i="0" baseline="0">
              <a:solidFill>
                <a:schemeClr val="dk1"/>
              </a:solidFill>
              <a:effectLst/>
              <a:latin typeface="+mn-lt"/>
              <a:ea typeface="+mn-ea"/>
              <a:cs typeface="+mn-cs"/>
            </a:rPr>
            <a:t>ポイント改善している。平成</a:t>
          </a:r>
          <a:r>
            <a:rPr lang="en-US" altLang="ja-JP" sz="1200" b="0" i="0" baseline="0">
              <a:solidFill>
                <a:schemeClr val="dk1"/>
              </a:solidFill>
              <a:effectLst/>
              <a:latin typeface="+mn-lt"/>
              <a:ea typeface="+mn-ea"/>
              <a:cs typeface="+mn-cs"/>
            </a:rPr>
            <a:t>19</a:t>
          </a:r>
          <a:r>
            <a:rPr lang="ja-JP" altLang="ja-JP" sz="1200" b="0" i="0" baseline="0">
              <a:solidFill>
                <a:schemeClr val="dk1"/>
              </a:solidFill>
              <a:effectLst/>
              <a:latin typeface="+mn-lt"/>
              <a:ea typeface="+mn-ea"/>
              <a:cs typeface="+mn-cs"/>
            </a:rPr>
            <a:t>年度から毎年度行ってきた繰上償還により地方債償還額は減少してきている。一方、国民健康保険野上厚生病院組合等の組合等が</a:t>
          </a:r>
          <a:r>
            <a:rPr lang="ja-JP" altLang="en-US" sz="1200" b="0" i="0" baseline="0">
              <a:solidFill>
                <a:schemeClr val="dk1"/>
              </a:solidFill>
              <a:effectLst/>
              <a:latin typeface="+mn-lt"/>
              <a:ea typeface="+mn-ea"/>
              <a:cs typeface="+mn-cs"/>
            </a:rPr>
            <a:t>借り入れた</a:t>
          </a:r>
          <a:r>
            <a:rPr lang="ja-JP" altLang="ja-JP" sz="1200" b="0" i="0" baseline="0">
              <a:solidFill>
                <a:schemeClr val="dk1"/>
              </a:solidFill>
              <a:effectLst/>
              <a:latin typeface="+mn-lt"/>
              <a:ea typeface="+mn-ea"/>
              <a:cs typeface="+mn-cs"/>
            </a:rPr>
            <a:t>地方債の元利償還金に対する負担金等が増加している。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a:t>
          </a:r>
          <a:r>
            <a:rPr lang="ja-JP" altLang="en-US" sz="1200" b="0" i="0" baseline="0">
              <a:solidFill>
                <a:schemeClr val="dk1"/>
              </a:solidFill>
              <a:effectLst/>
              <a:latin typeface="+mn-lt"/>
              <a:ea typeface="+mn-ea"/>
              <a:cs typeface="+mn-cs"/>
            </a:rPr>
            <a:t>繰上償還による地方債残額の削減や、新規地方債の抑制等により、実質公債費比率の抑制に努める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115026</xdr:rowOff>
    </xdr:to>
    <xdr:cxnSp macro="">
      <xdr:nvCxnSpPr>
        <xdr:cNvPr id="377" name="直線コネクタ 376"/>
        <xdr:cNvCxnSpPr/>
      </xdr:nvCxnSpPr>
      <xdr:spPr>
        <a:xfrm flipV="1">
          <a:off x="16179800" y="7178040"/>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8"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115026</xdr:rowOff>
    </xdr:from>
    <xdr:to>
      <xdr:col>23</xdr:col>
      <xdr:colOff>406400</xdr:colOff>
      <xdr:row>43</xdr:row>
      <xdr:rowOff>5624</xdr:rowOff>
    </xdr:to>
    <xdr:cxnSp macro="">
      <xdr:nvCxnSpPr>
        <xdr:cNvPr id="380" name="直線コネクタ 379"/>
        <xdr:cNvCxnSpPr/>
      </xdr:nvCxnSpPr>
      <xdr:spPr>
        <a:xfrm flipV="1">
          <a:off x="15290800" y="73159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82" name="テキスト ボックス 381"/>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5624</xdr:rowOff>
    </xdr:from>
    <xdr:to>
      <xdr:col>22</xdr:col>
      <xdr:colOff>203200</xdr:colOff>
      <xdr:row>43</xdr:row>
      <xdr:rowOff>95250</xdr:rowOff>
    </xdr:to>
    <xdr:cxnSp macro="">
      <xdr:nvCxnSpPr>
        <xdr:cNvPr id="383" name="直線コネクタ 382"/>
        <xdr:cNvCxnSpPr/>
      </xdr:nvCxnSpPr>
      <xdr:spPr>
        <a:xfrm flipV="1">
          <a:off x="14401800" y="737797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5" name="テキスト ボックス 384"/>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171087</xdr:rowOff>
    </xdr:to>
    <xdr:cxnSp macro="">
      <xdr:nvCxnSpPr>
        <xdr:cNvPr id="386" name="直線コネクタ 385"/>
        <xdr:cNvCxnSpPr/>
      </xdr:nvCxnSpPr>
      <xdr:spPr>
        <a:xfrm flipV="1">
          <a:off x="13512800" y="746760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8" name="テキスト ボックス 387"/>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64226</xdr:rowOff>
    </xdr:from>
    <xdr:to>
      <xdr:col>19</xdr:col>
      <xdr:colOff>533400</xdr:colOff>
      <xdr:row>42</xdr:row>
      <xdr:rowOff>165826</xdr:rowOff>
    </xdr:to>
    <xdr:sp macro="" textlink="">
      <xdr:nvSpPr>
        <xdr:cNvPr id="389" name="フローチャート : 判断 388"/>
        <xdr:cNvSpPr/>
      </xdr:nvSpPr>
      <xdr:spPr>
        <a:xfrm>
          <a:off x="13462000" y="726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4553</xdr:rowOff>
    </xdr:from>
    <xdr:ext cx="762000" cy="259045"/>
    <xdr:sp macro="" textlink="">
      <xdr:nvSpPr>
        <xdr:cNvPr id="390" name="テキスト ボックス 389"/>
        <xdr:cNvSpPr txBox="1"/>
      </xdr:nvSpPr>
      <xdr:spPr>
        <a:xfrm>
          <a:off x="13131800" y="703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6" name="円/楕円 395"/>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7"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64226</xdr:rowOff>
    </xdr:from>
    <xdr:to>
      <xdr:col>23</xdr:col>
      <xdr:colOff>457200</xdr:colOff>
      <xdr:row>42</xdr:row>
      <xdr:rowOff>165826</xdr:rowOff>
    </xdr:to>
    <xdr:sp macro="" textlink="">
      <xdr:nvSpPr>
        <xdr:cNvPr id="398" name="円/楕円 397"/>
        <xdr:cNvSpPr/>
      </xdr:nvSpPr>
      <xdr:spPr>
        <a:xfrm>
          <a:off x="16129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150603</xdr:rowOff>
    </xdr:from>
    <xdr:ext cx="736600" cy="259045"/>
    <xdr:sp macro="" textlink="">
      <xdr:nvSpPr>
        <xdr:cNvPr id="399" name="テキスト ボックス 398"/>
        <xdr:cNvSpPr txBox="1"/>
      </xdr:nvSpPr>
      <xdr:spPr>
        <a:xfrm>
          <a:off x="15798800" y="735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126274</xdr:rowOff>
    </xdr:from>
    <xdr:to>
      <xdr:col>22</xdr:col>
      <xdr:colOff>254000</xdr:colOff>
      <xdr:row>43</xdr:row>
      <xdr:rowOff>56424</xdr:rowOff>
    </xdr:to>
    <xdr:sp macro="" textlink="">
      <xdr:nvSpPr>
        <xdr:cNvPr id="400" name="円/楕円 399"/>
        <xdr:cNvSpPr/>
      </xdr:nvSpPr>
      <xdr:spPr>
        <a:xfrm>
          <a:off x="15240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41201</xdr:rowOff>
    </xdr:from>
    <xdr:ext cx="762000" cy="259045"/>
    <xdr:sp macro="" textlink="">
      <xdr:nvSpPr>
        <xdr:cNvPr id="401" name="テキスト ボックス 400"/>
        <xdr:cNvSpPr txBox="1"/>
      </xdr:nvSpPr>
      <xdr:spPr>
        <a:xfrm>
          <a:off x="14909800" y="741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2" name="円/楕円 401"/>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3" name="テキスト ボックス 402"/>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120287</xdr:rowOff>
    </xdr:from>
    <xdr:to>
      <xdr:col>19</xdr:col>
      <xdr:colOff>533400</xdr:colOff>
      <xdr:row>44</xdr:row>
      <xdr:rowOff>50437</xdr:rowOff>
    </xdr:to>
    <xdr:sp macro="" textlink="">
      <xdr:nvSpPr>
        <xdr:cNvPr id="404" name="円/楕円 403"/>
        <xdr:cNvSpPr/>
      </xdr:nvSpPr>
      <xdr:spPr>
        <a:xfrm>
          <a:off x="134620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35214</xdr:rowOff>
    </xdr:from>
    <xdr:ext cx="762000" cy="259045"/>
    <xdr:sp macro="" textlink="">
      <xdr:nvSpPr>
        <xdr:cNvPr id="405" name="テキスト ボックス 404"/>
        <xdr:cNvSpPr txBox="1"/>
      </xdr:nvSpPr>
      <xdr:spPr>
        <a:xfrm>
          <a:off x="13131800" y="75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昨年度に比べると</a:t>
          </a:r>
          <a:r>
            <a:rPr lang="en-US" altLang="ja-JP" sz="1200" b="0" i="0" baseline="0">
              <a:solidFill>
                <a:schemeClr val="dk1"/>
              </a:solidFill>
              <a:effectLst/>
              <a:latin typeface="+mn-lt"/>
              <a:ea typeface="+mn-ea"/>
              <a:cs typeface="+mn-cs"/>
            </a:rPr>
            <a:t>14</a:t>
          </a:r>
          <a:r>
            <a:rPr lang="ja-JP" altLang="ja-JP" sz="1200" b="0" i="0" baseline="0">
              <a:solidFill>
                <a:schemeClr val="dk1"/>
              </a:solidFill>
              <a:effectLst/>
              <a:latin typeface="+mn-lt"/>
              <a:ea typeface="+mn-ea"/>
              <a:cs typeface="+mn-cs"/>
            </a:rPr>
            <a:t>ポイント改善している。毎年行ってきた繰上償還により地方債残高は減少してきている。一方、国民健康保険野上厚生病院組合への負担金が大半を占める組合等負担等見込額が増加し、また美里簡易水道事業会計の将来負担額も増加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今後も引き続き地方債の繰上償還や職員数の削減</a:t>
          </a:r>
          <a:r>
            <a:rPr lang="ja-JP" altLang="en-US" sz="1200" b="0" i="0" baseline="0">
              <a:solidFill>
                <a:schemeClr val="dk1"/>
              </a:solidFill>
              <a:effectLst/>
              <a:latin typeface="+mn-lt"/>
              <a:ea typeface="+mn-ea"/>
              <a:cs typeface="+mn-cs"/>
            </a:rPr>
            <a:t>や</a:t>
          </a:r>
          <a:r>
            <a:rPr lang="ja-JP" altLang="ja-JP" sz="1200" b="0" i="0" baseline="0">
              <a:solidFill>
                <a:schemeClr val="dk1"/>
              </a:solidFill>
              <a:effectLst/>
              <a:latin typeface="+mn-lt"/>
              <a:ea typeface="+mn-ea"/>
              <a:cs typeface="+mn-cs"/>
            </a:rPr>
            <a:t>定員適正化計画等により、財政の健全化</a:t>
          </a:r>
          <a:r>
            <a:rPr lang="ja-JP" altLang="en-US" sz="1200" b="0" i="0" baseline="0">
              <a:solidFill>
                <a:schemeClr val="dk1"/>
              </a:solidFill>
              <a:effectLst/>
              <a:latin typeface="+mn-lt"/>
              <a:ea typeface="+mn-ea"/>
              <a:cs typeface="+mn-cs"/>
            </a:rPr>
            <a:t>を実施する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12160</xdr:rowOff>
    </xdr:from>
    <xdr:to>
      <xdr:col>24</xdr:col>
      <xdr:colOff>558800</xdr:colOff>
      <xdr:row>19</xdr:row>
      <xdr:rowOff>96615</xdr:rowOff>
    </xdr:to>
    <xdr:cxnSp macro="">
      <xdr:nvCxnSpPr>
        <xdr:cNvPr id="435" name="直線コネクタ 434"/>
        <xdr:cNvCxnSpPr/>
      </xdr:nvCxnSpPr>
      <xdr:spPr>
        <a:xfrm flipV="1">
          <a:off x="16179800" y="326971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96615</xdr:rowOff>
    </xdr:from>
    <xdr:to>
      <xdr:col>23</xdr:col>
      <xdr:colOff>406400</xdr:colOff>
      <xdr:row>19</xdr:row>
      <xdr:rowOff>166592</xdr:rowOff>
    </xdr:to>
    <xdr:cxnSp macro="">
      <xdr:nvCxnSpPr>
        <xdr:cNvPr id="438" name="直線コネクタ 437"/>
        <xdr:cNvCxnSpPr/>
      </xdr:nvCxnSpPr>
      <xdr:spPr>
        <a:xfrm flipV="1">
          <a:off x="15290800" y="3354165"/>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166592</xdr:rowOff>
    </xdr:from>
    <xdr:to>
      <xdr:col>22</xdr:col>
      <xdr:colOff>203200</xdr:colOff>
      <xdr:row>20</xdr:row>
      <xdr:rowOff>36766</xdr:rowOff>
    </xdr:to>
    <xdr:cxnSp macro="">
      <xdr:nvCxnSpPr>
        <xdr:cNvPr id="441" name="直線コネクタ 440"/>
        <xdr:cNvCxnSpPr/>
      </xdr:nvCxnSpPr>
      <xdr:spPr>
        <a:xfrm flipV="1">
          <a:off x="14401800" y="3424142"/>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6604</xdr:rowOff>
    </xdr:from>
    <xdr:to>
      <xdr:col>21</xdr:col>
      <xdr:colOff>0</xdr:colOff>
      <xdr:row>20</xdr:row>
      <xdr:rowOff>36766</xdr:rowOff>
    </xdr:to>
    <xdr:cxnSp macro="">
      <xdr:nvCxnSpPr>
        <xdr:cNvPr id="444" name="直線コネクタ 443"/>
        <xdr:cNvCxnSpPr/>
      </xdr:nvCxnSpPr>
      <xdr:spPr>
        <a:xfrm>
          <a:off x="13512800" y="343560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102902</xdr:rowOff>
    </xdr:from>
    <xdr:to>
      <xdr:col>19</xdr:col>
      <xdr:colOff>533400</xdr:colOff>
      <xdr:row>17</xdr:row>
      <xdr:rowOff>33052</xdr:rowOff>
    </xdr:to>
    <xdr:sp macro="" textlink="">
      <xdr:nvSpPr>
        <xdr:cNvPr id="447" name="フローチャート : 判断 446"/>
        <xdr:cNvSpPr/>
      </xdr:nvSpPr>
      <xdr:spPr>
        <a:xfrm>
          <a:off x="13462000" y="284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43229</xdr:rowOff>
    </xdr:from>
    <xdr:ext cx="762000" cy="259045"/>
    <xdr:sp macro="" textlink="">
      <xdr:nvSpPr>
        <xdr:cNvPr id="448" name="テキスト ボックス 447"/>
        <xdr:cNvSpPr txBox="1"/>
      </xdr:nvSpPr>
      <xdr:spPr>
        <a:xfrm>
          <a:off x="13131800" y="261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132810</xdr:rowOff>
    </xdr:from>
    <xdr:to>
      <xdr:col>24</xdr:col>
      <xdr:colOff>609600</xdr:colOff>
      <xdr:row>19</xdr:row>
      <xdr:rowOff>62960</xdr:rowOff>
    </xdr:to>
    <xdr:sp macro="" textlink="">
      <xdr:nvSpPr>
        <xdr:cNvPr id="454" name="円/楕円 453"/>
        <xdr:cNvSpPr/>
      </xdr:nvSpPr>
      <xdr:spPr>
        <a:xfrm>
          <a:off x="16967200" y="32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104887</xdr:rowOff>
    </xdr:from>
    <xdr:ext cx="762000" cy="259045"/>
    <xdr:sp macro="" textlink="">
      <xdr:nvSpPr>
        <xdr:cNvPr id="455" name="将来負担の状況該当値テキスト"/>
        <xdr:cNvSpPr txBox="1"/>
      </xdr:nvSpPr>
      <xdr:spPr>
        <a:xfrm>
          <a:off x="17106900" y="31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45815</xdr:rowOff>
    </xdr:from>
    <xdr:to>
      <xdr:col>23</xdr:col>
      <xdr:colOff>457200</xdr:colOff>
      <xdr:row>19</xdr:row>
      <xdr:rowOff>147415</xdr:rowOff>
    </xdr:to>
    <xdr:sp macro="" textlink="">
      <xdr:nvSpPr>
        <xdr:cNvPr id="456" name="円/楕円 455"/>
        <xdr:cNvSpPr/>
      </xdr:nvSpPr>
      <xdr:spPr>
        <a:xfrm>
          <a:off x="16129000" y="33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132192</xdr:rowOff>
    </xdr:from>
    <xdr:ext cx="736600" cy="259045"/>
    <xdr:sp macro="" textlink="">
      <xdr:nvSpPr>
        <xdr:cNvPr id="457" name="テキスト ボックス 456"/>
        <xdr:cNvSpPr txBox="1"/>
      </xdr:nvSpPr>
      <xdr:spPr>
        <a:xfrm>
          <a:off x="15798800" y="3389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115792</xdr:rowOff>
    </xdr:from>
    <xdr:to>
      <xdr:col>22</xdr:col>
      <xdr:colOff>254000</xdr:colOff>
      <xdr:row>20</xdr:row>
      <xdr:rowOff>45942</xdr:rowOff>
    </xdr:to>
    <xdr:sp macro="" textlink="">
      <xdr:nvSpPr>
        <xdr:cNvPr id="458" name="円/楕円 457"/>
        <xdr:cNvSpPr/>
      </xdr:nvSpPr>
      <xdr:spPr>
        <a:xfrm>
          <a:off x="15240000" y="33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30719</xdr:rowOff>
    </xdr:from>
    <xdr:ext cx="762000" cy="259045"/>
    <xdr:sp macro="" textlink="">
      <xdr:nvSpPr>
        <xdr:cNvPr id="459" name="テキスト ボックス 458"/>
        <xdr:cNvSpPr txBox="1"/>
      </xdr:nvSpPr>
      <xdr:spPr>
        <a:xfrm>
          <a:off x="14909800" y="345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157416</xdr:rowOff>
    </xdr:from>
    <xdr:to>
      <xdr:col>21</xdr:col>
      <xdr:colOff>50800</xdr:colOff>
      <xdr:row>20</xdr:row>
      <xdr:rowOff>87566</xdr:rowOff>
    </xdr:to>
    <xdr:sp macro="" textlink="">
      <xdr:nvSpPr>
        <xdr:cNvPr id="460" name="円/楕円 459"/>
        <xdr:cNvSpPr/>
      </xdr:nvSpPr>
      <xdr:spPr>
        <a:xfrm>
          <a:off x="14351000" y="34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72343</xdr:rowOff>
    </xdr:from>
    <xdr:ext cx="762000" cy="259045"/>
    <xdr:sp macro="" textlink="">
      <xdr:nvSpPr>
        <xdr:cNvPr id="461" name="テキスト ボックス 460"/>
        <xdr:cNvSpPr txBox="1"/>
      </xdr:nvSpPr>
      <xdr:spPr>
        <a:xfrm>
          <a:off x="14020800" y="35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127254</xdr:rowOff>
    </xdr:from>
    <xdr:to>
      <xdr:col>19</xdr:col>
      <xdr:colOff>533400</xdr:colOff>
      <xdr:row>20</xdr:row>
      <xdr:rowOff>57404</xdr:rowOff>
    </xdr:to>
    <xdr:sp macro="" textlink="">
      <xdr:nvSpPr>
        <xdr:cNvPr id="462" name="円/楕円 461"/>
        <xdr:cNvSpPr/>
      </xdr:nvSpPr>
      <xdr:spPr>
        <a:xfrm>
          <a:off x="13462000" y="33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42181</xdr:rowOff>
    </xdr:from>
    <xdr:ext cx="762000" cy="259045"/>
    <xdr:sp macro="" textlink="">
      <xdr:nvSpPr>
        <xdr:cNvPr id="463" name="テキスト ボックス 462"/>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9,839
9,818
128.34
8,334,129
7,783,945
540,424
4,843,884
9,450,864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115.7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17</a:t>
          </a:r>
          <a:r>
            <a:rPr lang="ja-JP" altLang="ja-JP" sz="1200" b="0" i="0" baseline="0">
              <a:solidFill>
                <a:schemeClr val="dk1"/>
              </a:solidFill>
              <a:effectLst/>
              <a:latin typeface="+mn-lt"/>
              <a:ea typeface="+mn-ea"/>
              <a:cs typeface="+mn-cs"/>
            </a:rPr>
            <a:t>年度の合併により、一時的に膨らんだ職員数は、第</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次定員適正化計画により</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名退職、</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名採用を基準に職員数の縮減に努めてきた。続く第</a:t>
          </a:r>
          <a:r>
            <a:rPr lang="en-US" altLang="ja-JP" sz="1200" b="0" i="0" baseline="0">
              <a:solidFill>
                <a:schemeClr val="dk1"/>
              </a:solidFill>
              <a:effectLst/>
              <a:latin typeface="+mn-lt"/>
              <a:ea typeface="+mn-ea"/>
              <a:cs typeface="+mn-cs"/>
            </a:rPr>
            <a:t>2</a:t>
          </a:r>
          <a:r>
            <a:rPr lang="ja-JP" altLang="ja-JP" sz="1200" b="0" i="0" baseline="0">
              <a:solidFill>
                <a:schemeClr val="dk1"/>
              </a:solidFill>
              <a:effectLst/>
              <a:latin typeface="+mn-lt"/>
              <a:ea typeface="+mn-ea"/>
              <a:cs typeface="+mn-cs"/>
            </a:rPr>
            <a:t>次定員適正化計画により、</a:t>
          </a:r>
          <a:r>
            <a:rPr lang="en-US" altLang="ja-JP" sz="1200" b="0" i="0" baseline="0">
              <a:solidFill>
                <a:schemeClr val="dk1"/>
              </a:solidFill>
              <a:effectLst/>
              <a:latin typeface="+mn-lt"/>
              <a:ea typeface="+mn-ea"/>
              <a:cs typeface="+mn-cs"/>
            </a:rPr>
            <a:t>2</a:t>
          </a:r>
          <a:r>
            <a:rPr lang="ja-JP" altLang="ja-JP" sz="1200" b="0" i="0" baseline="0">
              <a:solidFill>
                <a:schemeClr val="dk1"/>
              </a:solidFill>
              <a:effectLst/>
              <a:latin typeface="+mn-lt"/>
              <a:ea typeface="+mn-ea"/>
              <a:cs typeface="+mn-cs"/>
            </a:rPr>
            <a:t>名退職、</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名採用を基準に職員数の適正な維持に努めている。類似団体では、中位に位置しているが、財政の硬直化を防ぐためにも、今後も引き続き職員数</a:t>
          </a:r>
          <a:r>
            <a:rPr lang="ja-JP" altLang="en-US" sz="1200" b="0" i="0" baseline="0">
              <a:solidFill>
                <a:schemeClr val="dk1"/>
              </a:solidFill>
              <a:effectLst/>
              <a:latin typeface="+mn-lt"/>
              <a:ea typeface="+mn-ea"/>
              <a:cs typeface="+mn-cs"/>
            </a:rPr>
            <a:t>を</a:t>
          </a:r>
          <a:r>
            <a:rPr lang="ja-JP" altLang="ja-JP" sz="1200" b="0" i="0" baseline="0">
              <a:solidFill>
                <a:schemeClr val="dk1"/>
              </a:solidFill>
              <a:effectLst/>
              <a:latin typeface="+mn-lt"/>
              <a:ea typeface="+mn-ea"/>
              <a:cs typeface="+mn-cs"/>
            </a:rPr>
            <a:t>縮減</a:t>
          </a:r>
          <a:r>
            <a:rPr lang="ja-JP" altLang="en-US" sz="1200" b="0" i="0" baseline="0">
              <a:solidFill>
                <a:schemeClr val="dk1"/>
              </a:solidFill>
              <a:effectLst/>
              <a:latin typeface="+mn-lt"/>
              <a:ea typeface="+mn-ea"/>
              <a:cs typeface="+mn-cs"/>
            </a:rPr>
            <a:t>し</a:t>
          </a:r>
          <a:r>
            <a:rPr lang="ja-JP" altLang="ja-JP" sz="1200" b="0" i="0" baseline="0">
              <a:solidFill>
                <a:schemeClr val="dk1"/>
              </a:solidFill>
              <a:effectLst/>
              <a:latin typeface="+mn-lt"/>
              <a:ea typeface="+mn-ea"/>
              <a:cs typeface="+mn-cs"/>
            </a:rPr>
            <a:t>、人件費</a:t>
          </a:r>
          <a:r>
            <a:rPr lang="ja-JP" altLang="en-US" sz="1200" b="0" i="0" baseline="0">
              <a:solidFill>
                <a:schemeClr val="dk1"/>
              </a:solidFill>
              <a:effectLst/>
              <a:latin typeface="+mn-lt"/>
              <a:ea typeface="+mn-ea"/>
              <a:cs typeface="+mn-cs"/>
            </a:rPr>
            <a:t>の抑制に努める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26416</xdr:rowOff>
    </xdr:to>
    <xdr:cxnSp macro="">
      <xdr:nvCxnSpPr>
        <xdr:cNvPr id="62" name="直線コネクタ 61"/>
        <xdr:cNvCxnSpPr/>
      </xdr:nvCxnSpPr>
      <xdr:spPr>
        <a:xfrm>
          <a:off x="3987800" y="65278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26416</xdr:rowOff>
    </xdr:to>
    <xdr:cxnSp macro="">
      <xdr:nvCxnSpPr>
        <xdr:cNvPr id="65" name="直線コネクタ 64"/>
        <xdr:cNvCxnSpPr/>
      </xdr:nvCxnSpPr>
      <xdr:spPr>
        <a:xfrm flipV="1">
          <a:off x="3098800" y="65278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170434</xdr:rowOff>
    </xdr:from>
    <xdr:to>
      <xdr:col>4</xdr:col>
      <xdr:colOff>346075</xdr:colOff>
      <xdr:row>38</xdr:row>
      <xdr:rowOff>26416</xdr:rowOff>
    </xdr:to>
    <xdr:cxnSp macro="">
      <xdr:nvCxnSpPr>
        <xdr:cNvPr id="68" name="直線コネクタ 67"/>
        <xdr:cNvCxnSpPr/>
      </xdr:nvCxnSpPr>
      <xdr:spPr>
        <a:xfrm>
          <a:off x="2209800" y="6514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170434</xdr:rowOff>
    </xdr:to>
    <xdr:cxnSp macro="">
      <xdr:nvCxnSpPr>
        <xdr:cNvPr id="71" name="直線コネクタ 70"/>
        <xdr:cNvCxnSpPr/>
      </xdr:nvCxnSpPr>
      <xdr:spPr>
        <a:xfrm>
          <a:off x="1320800" y="64135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74" name="フローチャート : 判断 73"/>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66819</xdr:rowOff>
    </xdr:from>
    <xdr:ext cx="762000" cy="259045"/>
    <xdr:sp macro="" textlink="">
      <xdr:nvSpPr>
        <xdr:cNvPr id="75" name="テキスト ボックス 74"/>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147066</xdr:rowOff>
    </xdr:from>
    <xdr:to>
      <xdr:col>7</xdr:col>
      <xdr:colOff>66675</xdr:colOff>
      <xdr:row>38</xdr:row>
      <xdr:rowOff>77215</xdr:rowOff>
    </xdr:to>
    <xdr:sp macro="" textlink="">
      <xdr:nvSpPr>
        <xdr:cNvPr id="81" name="円/楕円 80"/>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119143</xdr:rowOff>
    </xdr:from>
    <xdr:ext cx="762000" cy="259045"/>
    <xdr:sp macro="" textlink="">
      <xdr:nvSpPr>
        <xdr:cNvPr id="82" name="人件費該当値テキスト"/>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3" name="円/楕円 82"/>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4" name="テキスト ボックス 83"/>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147066</xdr:rowOff>
    </xdr:from>
    <xdr:to>
      <xdr:col>4</xdr:col>
      <xdr:colOff>396875</xdr:colOff>
      <xdr:row>38</xdr:row>
      <xdr:rowOff>77215</xdr:rowOff>
    </xdr:to>
    <xdr:sp macro="" textlink="">
      <xdr:nvSpPr>
        <xdr:cNvPr id="85" name="円/楕円 84"/>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61993</xdr:rowOff>
    </xdr:from>
    <xdr:ext cx="762000" cy="259045"/>
    <xdr:sp macro="" textlink="">
      <xdr:nvSpPr>
        <xdr:cNvPr id="86" name="テキスト ボックス 85"/>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119634</xdr:rowOff>
    </xdr:from>
    <xdr:to>
      <xdr:col>3</xdr:col>
      <xdr:colOff>193675</xdr:colOff>
      <xdr:row>38</xdr:row>
      <xdr:rowOff>49785</xdr:rowOff>
    </xdr:to>
    <xdr:sp macro="" textlink="">
      <xdr:nvSpPr>
        <xdr:cNvPr id="87" name="円/楕円 86"/>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34561</xdr:rowOff>
    </xdr:from>
    <xdr:ext cx="762000" cy="259045"/>
    <xdr:sp macro="" textlink="">
      <xdr:nvSpPr>
        <xdr:cNvPr id="88" name="テキスト ボックス 87"/>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89" name="円/楕円 88"/>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0" name="テキスト ボックス 89"/>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物件費に係る比率は、類似団体の中でも上位に位置している。しかしながら、職員数が減少する中、事務量の軽減や人件費抑制のため、業務の外部委託や職員欠員補充のための臨時職員の雇用等物件費の増加が見込まれる。</a:t>
          </a:r>
          <a:endParaRPr lang="ja-JP" altLang="ja-JP" sz="1200">
            <a:effectLst/>
          </a:endParaRPr>
        </a:p>
        <a:p>
          <a:r>
            <a:rPr lang="ja-JP" altLang="ja-JP" sz="1200" b="0" i="0" baseline="0">
              <a:solidFill>
                <a:schemeClr val="dk1"/>
              </a:solidFill>
              <a:effectLst/>
              <a:latin typeface="+mn-lt"/>
              <a:ea typeface="+mn-ea"/>
              <a:cs typeface="+mn-cs"/>
            </a:rPr>
            <a:t>　今後も引き続き、物件費の抑制のため、事務事業評価等を活用し効率的な事業</a:t>
          </a:r>
          <a:r>
            <a:rPr lang="ja-JP" altLang="en-US" sz="1200" b="0" i="0" baseline="0">
              <a:solidFill>
                <a:schemeClr val="dk1"/>
              </a:solidFill>
              <a:effectLst/>
              <a:latin typeface="+mn-lt"/>
              <a:ea typeface="+mn-ea"/>
              <a:cs typeface="+mn-cs"/>
            </a:rPr>
            <a:t>を</a:t>
          </a:r>
          <a:r>
            <a:rPr lang="ja-JP" altLang="ja-JP" sz="1200" b="0" i="0" baseline="0">
              <a:solidFill>
                <a:schemeClr val="dk1"/>
              </a:solidFill>
              <a:effectLst/>
              <a:latin typeface="+mn-lt"/>
              <a:ea typeface="+mn-ea"/>
              <a:cs typeface="+mn-cs"/>
            </a:rPr>
            <a:t>実施</a:t>
          </a:r>
          <a:r>
            <a:rPr lang="ja-JP" altLang="en-US" sz="1200" b="0" i="0" baseline="0">
              <a:solidFill>
                <a:schemeClr val="dk1"/>
              </a:solidFill>
              <a:effectLst/>
              <a:latin typeface="+mn-lt"/>
              <a:ea typeface="+mn-ea"/>
              <a:cs typeface="+mn-cs"/>
            </a:rPr>
            <a:t>する。</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149860</xdr:rowOff>
    </xdr:from>
    <xdr:to>
      <xdr:col>24</xdr:col>
      <xdr:colOff>31750</xdr:colOff>
      <xdr:row>15</xdr:row>
      <xdr:rowOff>8890</xdr:rowOff>
    </xdr:to>
    <xdr:cxnSp macro="">
      <xdr:nvCxnSpPr>
        <xdr:cNvPr id="123" name="直線コネクタ 122"/>
        <xdr:cNvCxnSpPr/>
      </xdr:nvCxnSpPr>
      <xdr:spPr>
        <a:xfrm>
          <a:off x="15671800" y="2550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149860</xdr:rowOff>
    </xdr:from>
    <xdr:to>
      <xdr:col>22</xdr:col>
      <xdr:colOff>565150</xdr:colOff>
      <xdr:row>15</xdr:row>
      <xdr:rowOff>1270</xdr:rowOff>
    </xdr:to>
    <xdr:cxnSp macro="">
      <xdr:nvCxnSpPr>
        <xdr:cNvPr id="126" name="直線コネクタ 125"/>
        <xdr:cNvCxnSpPr/>
      </xdr:nvCxnSpPr>
      <xdr:spPr>
        <a:xfrm flipV="1">
          <a:off x="14782800" y="255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15</xdr:row>
      <xdr:rowOff>1270</xdr:rowOff>
    </xdr:to>
    <xdr:cxnSp macro="">
      <xdr:nvCxnSpPr>
        <xdr:cNvPr id="129" name="直線コネクタ 128"/>
        <xdr:cNvCxnSpPr/>
      </xdr:nvCxnSpPr>
      <xdr:spPr>
        <a:xfrm>
          <a:off x="13893800" y="255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58420</xdr:rowOff>
    </xdr:from>
    <xdr:to>
      <xdr:col>20</xdr:col>
      <xdr:colOff>158750</xdr:colOff>
      <xdr:row>14</xdr:row>
      <xdr:rowOff>149860</xdr:rowOff>
    </xdr:to>
    <xdr:cxnSp macro="">
      <xdr:nvCxnSpPr>
        <xdr:cNvPr id="132" name="直線コネクタ 131"/>
        <xdr:cNvCxnSpPr/>
      </xdr:nvCxnSpPr>
      <xdr:spPr>
        <a:xfrm>
          <a:off x="13004800" y="245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5" name="フローチャート : 判断 134"/>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36" name="テキスト ボックス 135"/>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129540</xdr:rowOff>
    </xdr:from>
    <xdr:to>
      <xdr:col>24</xdr:col>
      <xdr:colOff>82550</xdr:colOff>
      <xdr:row>15</xdr:row>
      <xdr:rowOff>59690</xdr:rowOff>
    </xdr:to>
    <xdr:sp macro="" textlink="">
      <xdr:nvSpPr>
        <xdr:cNvPr id="142" name="円/楕円 141"/>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146067</xdr:rowOff>
    </xdr:from>
    <xdr:ext cx="762000" cy="259045"/>
    <xdr:sp macro="" textlink="">
      <xdr:nvSpPr>
        <xdr:cNvPr id="143"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99060</xdr:rowOff>
    </xdr:from>
    <xdr:to>
      <xdr:col>22</xdr:col>
      <xdr:colOff>615950</xdr:colOff>
      <xdr:row>15</xdr:row>
      <xdr:rowOff>29210</xdr:rowOff>
    </xdr:to>
    <xdr:sp macro="" textlink="">
      <xdr:nvSpPr>
        <xdr:cNvPr id="144" name="円/楕円 143"/>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39387</xdr:rowOff>
    </xdr:from>
    <xdr:ext cx="736600" cy="259045"/>
    <xdr:sp macro="" textlink="">
      <xdr:nvSpPr>
        <xdr:cNvPr id="145" name="テキスト ボックス 144"/>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6" name="円/楕円 145"/>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47" name="テキスト ボックス 146"/>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48" name="円/楕円 147"/>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49" name="テキスト ボックス 148"/>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xdr:rowOff>
    </xdr:from>
    <xdr:to>
      <xdr:col>19</xdr:col>
      <xdr:colOff>6350</xdr:colOff>
      <xdr:row>14</xdr:row>
      <xdr:rowOff>109220</xdr:rowOff>
    </xdr:to>
    <xdr:sp macro="" textlink="">
      <xdr:nvSpPr>
        <xdr:cNvPr id="150" name="円/楕円 149"/>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119397</xdr:rowOff>
    </xdr:from>
    <xdr:ext cx="762000" cy="259045"/>
    <xdr:sp macro="" textlink="">
      <xdr:nvSpPr>
        <xdr:cNvPr id="151" name="テキスト ボックス 150"/>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全国</a:t>
          </a:r>
          <a:r>
            <a:rPr lang="ja-JP" altLang="ja-JP" sz="1200" b="0" i="0" baseline="0">
              <a:solidFill>
                <a:schemeClr val="dk1"/>
              </a:solidFill>
              <a:effectLst/>
              <a:latin typeface="+mn-lt"/>
              <a:ea typeface="+mn-ea"/>
              <a:cs typeface="+mn-cs"/>
            </a:rPr>
            <a:t>的な少子高齢化により、福祉医療費等の扶助費が上昇する傾向にある。</a:t>
          </a:r>
          <a:r>
            <a:rPr lang="ja-JP" altLang="en-US" sz="1200" b="0" i="0" baseline="0">
              <a:solidFill>
                <a:schemeClr val="dk1"/>
              </a:solidFill>
              <a:effectLst/>
              <a:latin typeface="+mn-lt"/>
              <a:ea typeface="+mn-ea"/>
              <a:cs typeface="+mn-cs"/>
            </a:rPr>
            <a:t>また、</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年度は、臨時福祉給付金給付事業があったため、微増となった。</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今後も、ますます少子高齢化が進むことが予想されるため、出来る限り予防に力を注ぎ、今後の扶助費の上昇を抑制できるよう</a:t>
          </a:r>
          <a:r>
            <a:rPr lang="ja-JP" altLang="en-US" sz="1200" b="0" i="0" baseline="0">
              <a:solidFill>
                <a:schemeClr val="dk1"/>
              </a:solidFill>
              <a:effectLst/>
              <a:latin typeface="+mn-lt"/>
              <a:ea typeface="+mn-ea"/>
              <a:cs typeface="+mn-cs"/>
            </a:rPr>
            <a:t>な施策を講じる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127000</xdr:rowOff>
    </xdr:to>
    <xdr:cxnSp macro="">
      <xdr:nvCxnSpPr>
        <xdr:cNvPr id="184" name="直線コネクタ 183"/>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146050</xdr:rowOff>
    </xdr:to>
    <xdr:cxnSp macro="">
      <xdr:nvCxnSpPr>
        <xdr:cNvPr id="187" name="直線コネクタ 186"/>
        <xdr:cNvCxnSpPr/>
      </xdr:nvCxnSpPr>
      <xdr:spPr>
        <a:xfrm flipV="1">
          <a:off x="3098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146050</xdr:rowOff>
    </xdr:to>
    <xdr:cxnSp macro="">
      <xdr:nvCxnSpPr>
        <xdr:cNvPr id="190" name="直線コネクタ 189"/>
        <xdr:cNvCxnSpPr/>
      </xdr:nvCxnSpPr>
      <xdr:spPr>
        <a:xfrm>
          <a:off x="2209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50800</xdr:rowOff>
    </xdr:to>
    <xdr:cxnSp macro="">
      <xdr:nvCxnSpPr>
        <xdr:cNvPr id="193" name="直線コネクタ 192"/>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6" name="フローチャート : 判断 195"/>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7" name="テキスト ボックス 196"/>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3" name="円/楕円 20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5" name="円/楕円 204"/>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6" name="テキスト ボックス 20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07" name="円/楕円 206"/>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08" name="テキスト ボックス 207"/>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09" name="円/楕円 208"/>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0" name="テキスト ボックス 209"/>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1" name="円/楕円 210"/>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2" name="テキスト ボックス 21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類似団体では、中位に位置している。繰出金については、国民健康保険事業会計において財政状態の悪化により繰出金が増加する傾向にある。国民健康保険税の適正化を図り、繰入金</a:t>
          </a:r>
          <a:r>
            <a:rPr lang="ja-JP" altLang="en-US" sz="1200" b="0" i="0" baseline="0">
              <a:solidFill>
                <a:schemeClr val="dk1"/>
              </a:solidFill>
              <a:effectLst/>
              <a:latin typeface="+mn-lt"/>
              <a:ea typeface="+mn-ea"/>
              <a:cs typeface="+mn-cs"/>
            </a:rPr>
            <a:t>を</a:t>
          </a:r>
          <a:r>
            <a:rPr lang="ja-JP" altLang="ja-JP" sz="1200" b="0" i="0" baseline="0">
              <a:solidFill>
                <a:schemeClr val="dk1"/>
              </a:solidFill>
              <a:effectLst/>
              <a:latin typeface="+mn-lt"/>
              <a:ea typeface="+mn-ea"/>
              <a:cs typeface="+mn-cs"/>
            </a:rPr>
            <a:t>削減</a:t>
          </a:r>
          <a:r>
            <a:rPr lang="ja-JP" altLang="en-US" sz="1200" b="0" i="0" baseline="0">
              <a:solidFill>
                <a:schemeClr val="dk1"/>
              </a:solidFill>
              <a:effectLst/>
              <a:latin typeface="+mn-lt"/>
              <a:ea typeface="+mn-ea"/>
              <a:cs typeface="+mn-cs"/>
            </a:rPr>
            <a:t>する</a:t>
          </a:r>
          <a:r>
            <a:rPr lang="ja-JP" altLang="ja-JP" sz="1200" b="0" i="0" baseline="0">
              <a:solidFill>
                <a:schemeClr val="dk1"/>
              </a:solidFill>
              <a:effectLst/>
              <a:latin typeface="+mn-lt"/>
              <a:ea typeface="+mn-ea"/>
              <a:cs typeface="+mn-cs"/>
            </a:rPr>
            <a:t>。また、簡易水道事業会計においても、公債費が増加し、今後も繰出金が増加することが予想されている。</a:t>
          </a:r>
          <a:r>
            <a:rPr lang="ja-JP" altLang="en-US" sz="1200" b="0" i="0" baseline="0">
              <a:solidFill>
                <a:schemeClr val="dk1"/>
              </a:solidFill>
              <a:effectLst/>
              <a:latin typeface="+mn-lt"/>
              <a:ea typeface="+mn-ea"/>
              <a:cs typeface="+mn-cs"/>
            </a:rPr>
            <a:t>事業会計においてコスト管理を実施し、収益改善に努める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127000</xdr:rowOff>
    </xdr:to>
    <xdr:cxnSp macro="">
      <xdr:nvCxnSpPr>
        <xdr:cNvPr id="245" name="直線コネクタ 244"/>
        <xdr:cNvCxnSpPr/>
      </xdr:nvCxnSpPr>
      <xdr:spPr>
        <a:xfrm>
          <a:off x="15671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111760</xdr:rowOff>
    </xdr:to>
    <xdr:cxnSp macro="">
      <xdr:nvCxnSpPr>
        <xdr:cNvPr id="248" name="直線コネクタ 247"/>
        <xdr:cNvCxnSpPr/>
      </xdr:nvCxnSpPr>
      <xdr:spPr>
        <a:xfrm flipV="1">
          <a:off x="14782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111760</xdr:rowOff>
    </xdr:to>
    <xdr:cxnSp macro="">
      <xdr:nvCxnSpPr>
        <xdr:cNvPr id="251" name="直線コネクタ 250"/>
        <xdr:cNvCxnSpPr/>
      </xdr:nvCxnSpPr>
      <xdr:spPr>
        <a:xfrm>
          <a:off x="13893800" y="9659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58420</xdr:rowOff>
    </xdr:to>
    <xdr:cxnSp macro="">
      <xdr:nvCxnSpPr>
        <xdr:cNvPr id="254" name="直線コネクタ 253"/>
        <xdr:cNvCxnSpPr/>
      </xdr:nvCxnSpPr>
      <xdr:spPr>
        <a:xfrm>
          <a:off x="13004800" y="959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7" name="フローチャート : 判断 25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58" name="テキスト ボックス 257"/>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4" name="円/楕円 263"/>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5"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6" name="円/楕円 265"/>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7" name="テキスト ボックス 266"/>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68" name="円/楕円 267"/>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69" name="テキスト ボックス 268"/>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0" name="円/楕円 269"/>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1" name="テキスト ボックス 270"/>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2" name="円/楕円 271"/>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3" name="テキスト ボックス 272"/>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団体等への補助金や一部事務組合への負担金等、補助費等の経常収支比率は、類似団体の中では中</a:t>
          </a:r>
          <a:r>
            <a:rPr lang="ja-JP" altLang="en-US" sz="1200" b="0" i="0" baseline="0">
              <a:solidFill>
                <a:schemeClr val="dk1"/>
              </a:solidFill>
              <a:effectLst/>
              <a:latin typeface="+mn-lt"/>
              <a:ea typeface="+mn-ea"/>
              <a:cs typeface="+mn-cs"/>
            </a:rPr>
            <a:t>上</a:t>
          </a:r>
          <a:r>
            <a:rPr lang="ja-JP" altLang="ja-JP" sz="1200" b="0" i="0" baseline="0">
              <a:solidFill>
                <a:schemeClr val="dk1"/>
              </a:solidFill>
              <a:effectLst/>
              <a:latin typeface="+mn-lt"/>
              <a:ea typeface="+mn-ea"/>
              <a:cs typeface="+mn-cs"/>
            </a:rPr>
            <a:t>位に位置している。団体の補助金については、今後も適正な規模の補助金の設定</a:t>
          </a:r>
          <a:r>
            <a:rPr lang="ja-JP" altLang="en-US" sz="1200" b="0" i="0" baseline="0">
              <a:solidFill>
                <a:schemeClr val="dk1"/>
              </a:solidFill>
              <a:effectLst/>
              <a:latin typeface="+mn-lt"/>
              <a:ea typeface="+mn-ea"/>
              <a:cs typeface="+mn-cs"/>
            </a:rPr>
            <a:t>を実施する</a:t>
          </a:r>
          <a:r>
            <a:rPr lang="ja-JP" altLang="ja-JP" sz="1200" b="0" i="0" baseline="0">
              <a:solidFill>
                <a:schemeClr val="dk1"/>
              </a:solidFill>
              <a:effectLst/>
              <a:latin typeface="+mn-lt"/>
              <a:ea typeface="+mn-ea"/>
              <a:cs typeface="+mn-cs"/>
            </a:rPr>
            <a:t>。また、一部事務組合が実施する大規模事業については、町財政に大きな影響を与えかねない状況となるため、事業実施前に組合、構成市町とも後年度の負担増も考慮しながら、入念な事前打ち合わせを行い</a:t>
          </a:r>
          <a:r>
            <a:rPr lang="ja-JP" altLang="en-US" sz="1200" b="0" i="0" baseline="0">
              <a:solidFill>
                <a:schemeClr val="dk1"/>
              </a:solidFill>
              <a:effectLst/>
              <a:latin typeface="+mn-lt"/>
              <a:ea typeface="+mn-ea"/>
              <a:cs typeface="+mn-cs"/>
            </a:rPr>
            <a:t>補助費等の管理を実施する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108712</xdr:rowOff>
    </xdr:from>
    <xdr:to>
      <xdr:col>24</xdr:col>
      <xdr:colOff>31750</xdr:colOff>
      <xdr:row>36</xdr:row>
      <xdr:rowOff>108712</xdr:rowOff>
    </xdr:to>
    <xdr:cxnSp macro="">
      <xdr:nvCxnSpPr>
        <xdr:cNvPr id="303" name="直線コネクタ 302"/>
        <xdr:cNvCxnSpPr/>
      </xdr:nvCxnSpPr>
      <xdr:spPr>
        <a:xfrm>
          <a:off x="15671800" y="628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36</xdr:row>
      <xdr:rowOff>117856</xdr:rowOff>
    </xdr:to>
    <xdr:cxnSp macro="">
      <xdr:nvCxnSpPr>
        <xdr:cNvPr id="306" name="直線コネクタ 305"/>
        <xdr:cNvCxnSpPr/>
      </xdr:nvCxnSpPr>
      <xdr:spPr>
        <a:xfrm flipV="1">
          <a:off x="14782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117856</xdr:rowOff>
    </xdr:to>
    <xdr:cxnSp macro="">
      <xdr:nvCxnSpPr>
        <xdr:cNvPr id="309" name="直線コネクタ 308"/>
        <xdr:cNvCxnSpPr/>
      </xdr:nvCxnSpPr>
      <xdr:spPr>
        <a:xfrm>
          <a:off x="13893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62992</xdr:rowOff>
    </xdr:from>
    <xdr:to>
      <xdr:col>20</xdr:col>
      <xdr:colOff>158750</xdr:colOff>
      <xdr:row>36</xdr:row>
      <xdr:rowOff>117856</xdr:rowOff>
    </xdr:to>
    <xdr:cxnSp macro="">
      <xdr:nvCxnSpPr>
        <xdr:cNvPr id="312" name="直線コネクタ 311"/>
        <xdr:cNvCxnSpPr/>
      </xdr:nvCxnSpPr>
      <xdr:spPr>
        <a:xfrm>
          <a:off x="13004800" y="6235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15" name="フローチャート : 判断 314"/>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16" name="テキスト ボックス 315"/>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2" name="円/楕円 321"/>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23"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24" name="円/楕円 323"/>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25" name="テキスト ボックス 324"/>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26" name="円/楕円 325"/>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27" name="テキスト ボックス 326"/>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28" name="円/楕円 327"/>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29" name="テキスト ボックス 328"/>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30" name="円/楕円 329"/>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31" name="テキスト ボックス 330"/>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本町は自主財源に乏しく、各種事業を行うに当たっては地方債による財源措置が不可欠なものとなっており、類似団体と比較しても公債費割合が大きい状況にある。しかしながら、</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19</a:t>
          </a:r>
          <a:r>
            <a:rPr lang="ja-JP" altLang="ja-JP" sz="1200" b="0" i="0" baseline="0">
              <a:solidFill>
                <a:schemeClr val="dk1"/>
              </a:solidFill>
              <a:effectLst/>
              <a:latin typeface="+mn-lt"/>
              <a:ea typeface="+mn-ea"/>
              <a:cs typeface="+mn-cs"/>
            </a:rPr>
            <a:t>年度から繰上償還を実施し、後年度の公債費の縮減に努めている。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財政健全化のため、今後も引き続き繰上償還</a:t>
          </a:r>
          <a:r>
            <a:rPr lang="ja-JP" altLang="en-US" sz="1200" b="0" i="0" baseline="0">
              <a:solidFill>
                <a:schemeClr val="dk1"/>
              </a:solidFill>
              <a:effectLst/>
              <a:latin typeface="+mn-lt"/>
              <a:ea typeface="+mn-ea"/>
              <a:cs typeface="+mn-cs"/>
            </a:rPr>
            <a:t>の実施</a:t>
          </a:r>
          <a:r>
            <a:rPr lang="ja-JP" altLang="ja-JP" sz="1200" b="0" i="0" baseline="0">
              <a:solidFill>
                <a:schemeClr val="dk1"/>
              </a:solidFill>
              <a:effectLst/>
              <a:latin typeface="+mn-lt"/>
              <a:ea typeface="+mn-ea"/>
              <a:cs typeface="+mn-cs"/>
            </a:rPr>
            <a:t>や</a:t>
          </a:r>
          <a:r>
            <a:rPr lang="ja-JP" altLang="en-US" sz="1200" b="0" i="0" baseline="0">
              <a:solidFill>
                <a:schemeClr val="dk1"/>
              </a:solidFill>
              <a:effectLst/>
              <a:latin typeface="+mn-lt"/>
              <a:ea typeface="+mn-ea"/>
              <a:cs typeface="+mn-cs"/>
            </a:rPr>
            <a:t>、新規地方債発行の抑制に努める</a:t>
          </a:r>
          <a:r>
            <a:rPr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124713</xdr:rowOff>
    </xdr:from>
    <xdr:to>
      <xdr:col>7</xdr:col>
      <xdr:colOff>15875</xdr:colOff>
      <xdr:row>80</xdr:row>
      <xdr:rowOff>21844</xdr:rowOff>
    </xdr:to>
    <xdr:cxnSp macro="">
      <xdr:nvCxnSpPr>
        <xdr:cNvPr id="361" name="直線コネクタ 360"/>
        <xdr:cNvCxnSpPr/>
      </xdr:nvCxnSpPr>
      <xdr:spPr>
        <a:xfrm flipV="1">
          <a:off x="3987800" y="1366926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21844</xdr:rowOff>
    </xdr:from>
    <xdr:to>
      <xdr:col>5</xdr:col>
      <xdr:colOff>549275</xdr:colOff>
      <xdr:row>80</xdr:row>
      <xdr:rowOff>76708</xdr:rowOff>
    </xdr:to>
    <xdr:cxnSp macro="">
      <xdr:nvCxnSpPr>
        <xdr:cNvPr id="364" name="直線コネクタ 363"/>
        <xdr:cNvCxnSpPr/>
      </xdr:nvCxnSpPr>
      <xdr:spPr>
        <a:xfrm flipV="1">
          <a:off x="3098800" y="137378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76708</xdr:rowOff>
    </xdr:from>
    <xdr:to>
      <xdr:col>4</xdr:col>
      <xdr:colOff>346075</xdr:colOff>
      <xdr:row>80</xdr:row>
      <xdr:rowOff>117856</xdr:rowOff>
    </xdr:to>
    <xdr:cxnSp macro="">
      <xdr:nvCxnSpPr>
        <xdr:cNvPr id="367" name="直線コネクタ 366"/>
        <xdr:cNvCxnSpPr/>
      </xdr:nvCxnSpPr>
      <xdr:spPr>
        <a:xfrm flipV="1">
          <a:off x="2209800" y="137927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81280</xdr:rowOff>
    </xdr:from>
    <xdr:to>
      <xdr:col>3</xdr:col>
      <xdr:colOff>142875</xdr:colOff>
      <xdr:row>80</xdr:row>
      <xdr:rowOff>117856</xdr:rowOff>
    </xdr:to>
    <xdr:cxnSp macro="">
      <xdr:nvCxnSpPr>
        <xdr:cNvPr id="370" name="直線コネクタ 369"/>
        <xdr:cNvCxnSpPr/>
      </xdr:nvCxnSpPr>
      <xdr:spPr>
        <a:xfrm>
          <a:off x="1320800" y="137972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3" name="フローチャート : 判断 372"/>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4" name="テキスト ボックス 373"/>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73913</xdr:rowOff>
    </xdr:from>
    <xdr:to>
      <xdr:col>7</xdr:col>
      <xdr:colOff>66675</xdr:colOff>
      <xdr:row>80</xdr:row>
      <xdr:rowOff>4063</xdr:rowOff>
    </xdr:to>
    <xdr:sp macro="" textlink="">
      <xdr:nvSpPr>
        <xdr:cNvPr id="380" name="円/楕円 379"/>
        <xdr:cNvSpPr/>
      </xdr:nvSpPr>
      <xdr:spPr>
        <a:xfrm>
          <a:off x="4775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45990</xdr:rowOff>
    </xdr:from>
    <xdr:ext cx="762000" cy="259045"/>
    <xdr:sp macro="" textlink="">
      <xdr:nvSpPr>
        <xdr:cNvPr id="381" name="公債費該当値テキスト"/>
        <xdr:cNvSpPr txBox="1"/>
      </xdr:nvSpPr>
      <xdr:spPr>
        <a:xfrm>
          <a:off x="4914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142494</xdr:rowOff>
    </xdr:from>
    <xdr:to>
      <xdr:col>5</xdr:col>
      <xdr:colOff>600075</xdr:colOff>
      <xdr:row>80</xdr:row>
      <xdr:rowOff>72644</xdr:rowOff>
    </xdr:to>
    <xdr:sp macro="" textlink="">
      <xdr:nvSpPr>
        <xdr:cNvPr id="382" name="円/楕円 381"/>
        <xdr:cNvSpPr/>
      </xdr:nvSpPr>
      <xdr:spPr>
        <a:xfrm>
          <a:off x="3937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57421</xdr:rowOff>
    </xdr:from>
    <xdr:ext cx="736600" cy="259045"/>
    <xdr:sp macro="" textlink="">
      <xdr:nvSpPr>
        <xdr:cNvPr id="383" name="テキスト ボックス 382"/>
        <xdr:cNvSpPr txBox="1"/>
      </xdr:nvSpPr>
      <xdr:spPr>
        <a:xfrm>
          <a:off x="3606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25908</xdr:rowOff>
    </xdr:from>
    <xdr:to>
      <xdr:col>4</xdr:col>
      <xdr:colOff>396875</xdr:colOff>
      <xdr:row>80</xdr:row>
      <xdr:rowOff>127508</xdr:rowOff>
    </xdr:to>
    <xdr:sp macro="" textlink="">
      <xdr:nvSpPr>
        <xdr:cNvPr id="384" name="円/楕円 383"/>
        <xdr:cNvSpPr/>
      </xdr:nvSpPr>
      <xdr:spPr>
        <a:xfrm>
          <a:off x="3048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112285</xdr:rowOff>
    </xdr:from>
    <xdr:ext cx="762000" cy="259045"/>
    <xdr:sp macro="" textlink="">
      <xdr:nvSpPr>
        <xdr:cNvPr id="385" name="テキスト ボックス 384"/>
        <xdr:cNvSpPr txBox="1"/>
      </xdr:nvSpPr>
      <xdr:spPr>
        <a:xfrm>
          <a:off x="2717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67056</xdr:rowOff>
    </xdr:from>
    <xdr:to>
      <xdr:col>3</xdr:col>
      <xdr:colOff>193675</xdr:colOff>
      <xdr:row>80</xdr:row>
      <xdr:rowOff>168656</xdr:rowOff>
    </xdr:to>
    <xdr:sp macro="" textlink="">
      <xdr:nvSpPr>
        <xdr:cNvPr id="386" name="円/楕円 385"/>
        <xdr:cNvSpPr/>
      </xdr:nvSpPr>
      <xdr:spPr>
        <a:xfrm>
          <a:off x="2159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153433</xdr:rowOff>
    </xdr:from>
    <xdr:ext cx="762000" cy="259045"/>
    <xdr:sp macro="" textlink="">
      <xdr:nvSpPr>
        <xdr:cNvPr id="387" name="テキスト ボックス 386"/>
        <xdr:cNvSpPr txBox="1"/>
      </xdr:nvSpPr>
      <xdr:spPr>
        <a:xfrm>
          <a:off x="1828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88" name="円/楕円 387"/>
        <xdr:cNvSpPr/>
      </xdr:nvSpPr>
      <xdr:spPr>
        <a:xfrm>
          <a:off x="1270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116857</xdr:rowOff>
    </xdr:from>
    <xdr:ext cx="762000" cy="259045"/>
    <xdr:sp macro="" textlink="">
      <xdr:nvSpPr>
        <xdr:cNvPr id="389" name="テキスト ボックス 388"/>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類似団体や全国平均と比較しても上位に位置し、公債費以外の支出については十分な削減が行われていると考える。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今後も、財源を伴わない事業については、十分に協議を行い、経常収支の健全化に努める。</a:t>
          </a:r>
          <a:endParaRPr lang="en-US" altLang="ja-JP" sz="1200" b="0" i="0" baseline="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69850</xdr:rowOff>
    </xdr:from>
    <xdr:to>
      <xdr:col>24</xdr:col>
      <xdr:colOff>31750</xdr:colOff>
      <xdr:row>76</xdr:row>
      <xdr:rowOff>115570</xdr:rowOff>
    </xdr:to>
    <xdr:cxnSp macro="">
      <xdr:nvCxnSpPr>
        <xdr:cNvPr id="422" name="直線コネクタ 421"/>
        <xdr:cNvCxnSpPr/>
      </xdr:nvCxnSpPr>
      <xdr:spPr>
        <a:xfrm>
          <a:off x="15671800" y="131000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69850</xdr:rowOff>
    </xdr:from>
    <xdr:to>
      <xdr:col>22</xdr:col>
      <xdr:colOff>565150</xdr:colOff>
      <xdr:row>76</xdr:row>
      <xdr:rowOff>115570</xdr:rowOff>
    </xdr:to>
    <xdr:cxnSp macro="">
      <xdr:nvCxnSpPr>
        <xdr:cNvPr id="425" name="直線コネクタ 424"/>
        <xdr:cNvCxnSpPr/>
      </xdr:nvCxnSpPr>
      <xdr:spPr>
        <a:xfrm flipV="1">
          <a:off x="14782800" y="13100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115570</xdr:rowOff>
    </xdr:to>
    <xdr:cxnSp macro="">
      <xdr:nvCxnSpPr>
        <xdr:cNvPr id="428" name="直線コネクタ 427"/>
        <xdr:cNvCxnSpPr/>
      </xdr:nvCxnSpPr>
      <xdr:spPr>
        <a:xfrm>
          <a:off x="13893800" y="130657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76</xdr:row>
      <xdr:rowOff>35561</xdr:rowOff>
    </xdr:to>
    <xdr:cxnSp macro="">
      <xdr:nvCxnSpPr>
        <xdr:cNvPr id="431" name="直線コネクタ 430"/>
        <xdr:cNvCxnSpPr/>
      </xdr:nvCxnSpPr>
      <xdr:spPr>
        <a:xfrm>
          <a:off x="13004800" y="128600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34" name="フローチャート : 判断 433"/>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35" name="テキスト ボックス 434"/>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64770</xdr:rowOff>
    </xdr:from>
    <xdr:to>
      <xdr:col>24</xdr:col>
      <xdr:colOff>82550</xdr:colOff>
      <xdr:row>76</xdr:row>
      <xdr:rowOff>166370</xdr:rowOff>
    </xdr:to>
    <xdr:sp macro="" textlink="">
      <xdr:nvSpPr>
        <xdr:cNvPr id="441" name="円/楕円 440"/>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81297</xdr:rowOff>
    </xdr:from>
    <xdr:ext cx="762000" cy="259045"/>
    <xdr:sp macro="" textlink="">
      <xdr:nvSpPr>
        <xdr:cNvPr id="442" name="公債費以外該当値テキスト"/>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19050</xdr:rowOff>
    </xdr:from>
    <xdr:to>
      <xdr:col>22</xdr:col>
      <xdr:colOff>615950</xdr:colOff>
      <xdr:row>76</xdr:row>
      <xdr:rowOff>120650</xdr:rowOff>
    </xdr:to>
    <xdr:sp macro="" textlink="">
      <xdr:nvSpPr>
        <xdr:cNvPr id="443" name="円/楕円 442"/>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130827</xdr:rowOff>
    </xdr:from>
    <xdr:ext cx="736600" cy="259045"/>
    <xdr:sp macro="" textlink="">
      <xdr:nvSpPr>
        <xdr:cNvPr id="444" name="テキスト ボックス 443"/>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45" name="円/楕円 444"/>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46" name="テキスト ボックス 445"/>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47" name="円/楕円 446"/>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48" name="テキスト ボックス 447"/>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49" name="円/楕円 448"/>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62247</xdr:rowOff>
    </xdr:from>
    <xdr:ext cx="762000" cy="259045"/>
    <xdr:sp macro="" textlink="">
      <xdr:nvSpPr>
        <xdr:cNvPr id="450" name="テキスト ボックス 449"/>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和歌山県紀美野町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163881</xdr:rowOff>
    </xdr:from>
    <xdr:to>
      <xdr:col>4</xdr:col>
      <xdr:colOff>1117600</xdr:colOff>
      <xdr:row>14</xdr:row>
      <xdr:rowOff>17097</xdr:rowOff>
    </xdr:to>
    <xdr:cxnSp macro="">
      <xdr:nvCxnSpPr>
        <xdr:cNvPr id="50" name="直線コネクタ 49"/>
        <xdr:cNvCxnSpPr/>
      </xdr:nvCxnSpPr>
      <xdr:spPr bwMode="auto">
        <a:xfrm flipV="1">
          <a:off x="5003800" y="2440356"/>
          <a:ext cx="647700" cy="2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64538</xdr:rowOff>
    </xdr:from>
    <xdr:ext cx="762000" cy="259045"/>
    <xdr:sp macro="" textlink="">
      <xdr:nvSpPr>
        <xdr:cNvPr id="51" name="人口1人当たり決算額の推移平均値テキスト130"/>
        <xdr:cNvSpPr txBox="1"/>
      </xdr:nvSpPr>
      <xdr:spPr>
        <a:xfrm>
          <a:off x="5740400" y="302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17097</xdr:rowOff>
    </xdr:from>
    <xdr:to>
      <xdr:col>4</xdr:col>
      <xdr:colOff>469900</xdr:colOff>
      <xdr:row>14</xdr:row>
      <xdr:rowOff>71679</xdr:rowOff>
    </xdr:to>
    <xdr:cxnSp macro="">
      <xdr:nvCxnSpPr>
        <xdr:cNvPr id="53" name="直線コネクタ 52"/>
        <xdr:cNvCxnSpPr/>
      </xdr:nvCxnSpPr>
      <xdr:spPr bwMode="auto">
        <a:xfrm flipV="1">
          <a:off x="4305300" y="2465022"/>
          <a:ext cx="698500" cy="54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71679</xdr:rowOff>
    </xdr:from>
    <xdr:to>
      <xdr:col>3</xdr:col>
      <xdr:colOff>904875</xdr:colOff>
      <xdr:row>14</xdr:row>
      <xdr:rowOff>101572</xdr:rowOff>
    </xdr:to>
    <xdr:cxnSp macro="">
      <xdr:nvCxnSpPr>
        <xdr:cNvPr id="56" name="直線コネクタ 55"/>
        <xdr:cNvCxnSpPr/>
      </xdr:nvCxnSpPr>
      <xdr:spPr bwMode="auto">
        <a:xfrm flipV="1">
          <a:off x="3606800" y="2519604"/>
          <a:ext cx="698500" cy="29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101572</xdr:rowOff>
    </xdr:from>
    <xdr:to>
      <xdr:col>3</xdr:col>
      <xdr:colOff>206375</xdr:colOff>
      <xdr:row>15</xdr:row>
      <xdr:rowOff>46967</xdr:rowOff>
    </xdr:to>
    <xdr:cxnSp macro="">
      <xdr:nvCxnSpPr>
        <xdr:cNvPr id="59" name="直線コネクタ 58"/>
        <xdr:cNvCxnSpPr/>
      </xdr:nvCxnSpPr>
      <xdr:spPr bwMode="auto">
        <a:xfrm flipV="1">
          <a:off x="2908300" y="2549497"/>
          <a:ext cx="698500" cy="116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47564</xdr:rowOff>
    </xdr:from>
    <xdr:to>
      <xdr:col>2</xdr:col>
      <xdr:colOff>692150</xdr:colOff>
      <xdr:row>17</xdr:row>
      <xdr:rowOff>149164</xdr:rowOff>
    </xdr:to>
    <xdr:sp macro="" textlink="">
      <xdr:nvSpPr>
        <xdr:cNvPr id="62" name="フローチャート : 判断 61"/>
        <xdr:cNvSpPr/>
      </xdr:nvSpPr>
      <xdr:spPr bwMode="auto">
        <a:xfrm>
          <a:off x="28575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133941</xdr:rowOff>
    </xdr:from>
    <xdr:ext cx="762000" cy="259045"/>
    <xdr:sp macro="" textlink="">
      <xdr:nvSpPr>
        <xdr:cNvPr id="63" name="テキスト ボックス 62"/>
        <xdr:cNvSpPr txBox="1"/>
      </xdr:nvSpPr>
      <xdr:spPr>
        <a:xfrm>
          <a:off x="2527300" y="309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113081</xdr:rowOff>
    </xdr:from>
    <xdr:to>
      <xdr:col>5</xdr:col>
      <xdr:colOff>34925</xdr:colOff>
      <xdr:row>14</xdr:row>
      <xdr:rowOff>43231</xdr:rowOff>
    </xdr:to>
    <xdr:sp macro="" textlink="">
      <xdr:nvSpPr>
        <xdr:cNvPr id="69" name="円/楕円 68"/>
        <xdr:cNvSpPr/>
      </xdr:nvSpPr>
      <xdr:spPr bwMode="auto">
        <a:xfrm>
          <a:off x="5600700" y="238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129608</xdr:rowOff>
    </xdr:from>
    <xdr:ext cx="762000" cy="259045"/>
    <xdr:sp macro="" textlink="">
      <xdr:nvSpPr>
        <xdr:cNvPr id="70" name="人口1人当たり決算額の推移該当値テキスト130"/>
        <xdr:cNvSpPr txBox="1"/>
      </xdr:nvSpPr>
      <xdr:spPr>
        <a:xfrm>
          <a:off x="5740400" y="22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196,410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137747</xdr:rowOff>
    </xdr:from>
    <xdr:to>
      <xdr:col>4</xdr:col>
      <xdr:colOff>520700</xdr:colOff>
      <xdr:row>14</xdr:row>
      <xdr:rowOff>67897</xdr:rowOff>
    </xdr:to>
    <xdr:sp macro="" textlink="">
      <xdr:nvSpPr>
        <xdr:cNvPr id="71" name="円/楕円 70"/>
        <xdr:cNvSpPr/>
      </xdr:nvSpPr>
      <xdr:spPr bwMode="auto">
        <a:xfrm>
          <a:off x="4953000" y="2414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78074</xdr:rowOff>
    </xdr:from>
    <xdr:ext cx="736600" cy="259045"/>
    <xdr:sp macro="" textlink="">
      <xdr:nvSpPr>
        <xdr:cNvPr id="72" name="テキスト ボックス 71"/>
        <xdr:cNvSpPr txBox="1"/>
      </xdr:nvSpPr>
      <xdr:spPr>
        <a:xfrm>
          <a:off x="4622800" y="218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193,173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20879</xdr:rowOff>
    </xdr:from>
    <xdr:to>
      <xdr:col>3</xdr:col>
      <xdr:colOff>955675</xdr:colOff>
      <xdr:row>14</xdr:row>
      <xdr:rowOff>122479</xdr:rowOff>
    </xdr:to>
    <xdr:sp macro="" textlink="">
      <xdr:nvSpPr>
        <xdr:cNvPr id="73" name="円/楕円 72"/>
        <xdr:cNvSpPr/>
      </xdr:nvSpPr>
      <xdr:spPr bwMode="auto">
        <a:xfrm>
          <a:off x="4254500" y="2468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132656</xdr:rowOff>
    </xdr:from>
    <xdr:ext cx="762000" cy="259045"/>
    <xdr:sp macro="" textlink="">
      <xdr:nvSpPr>
        <xdr:cNvPr id="74" name="テキスト ボックス 73"/>
        <xdr:cNvSpPr txBox="1"/>
      </xdr:nvSpPr>
      <xdr:spPr>
        <a:xfrm>
          <a:off x="3924300" y="223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186,010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50772</xdr:rowOff>
    </xdr:from>
    <xdr:to>
      <xdr:col>3</xdr:col>
      <xdr:colOff>257175</xdr:colOff>
      <xdr:row>14</xdr:row>
      <xdr:rowOff>152372</xdr:rowOff>
    </xdr:to>
    <xdr:sp macro="" textlink="">
      <xdr:nvSpPr>
        <xdr:cNvPr id="75" name="円/楕円 74"/>
        <xdr:cNvSpPr/>
      </xdr:nvSpPr>
      <xdr:spPr bwMode="auto">
        <a:xfrm>
          <a:off x="3556000" y="2498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162549</xdr:rowOff>
    </xdr:from>
    <xdr:ext cx="762000" cy="259045"/>
    <xdr:sp macro="" textlink="">
      <xdr:nvSpPr>
        <xdr:cNvPr id="76" name="テキスト ボックス 75"/>
        <xdr:cNvSpPr txBox="1"/>
      </xdr:nvSpPr>
      <xdr:spPr>
        <a:xfrm>
          <a:off x="3225800" y="226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182,087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167617</xdr:rowOff>
    </xdr:from>
    <xdr:to>
      <xdr:col>2</xdr:col>
      <xdr:colOff>692150</xdr:colOff>
      <xdr:row>15</xdr:row>
      <xdr:rowOff>97767</xdr:rowOff>
    </xdr:to>
    <xdr:sp macro="" textlink="">
      <xdr:nvSpPr>
        <xdr:cNvPr id="77" name="円/楕円 76"/>
        <xdr:cNvSpPr/>
      </xdr:nvSpPr>
      <xdr:spPr bwMode="auto">
        <a:xfrm>
          <a:off x="2857500" y="261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107944</xdr:rowOff>
    </xdr:from>
    <xdr:ext cx="762000" cy="259045"/>
    <xdr:sp macro="" textlink="">
      <xdr:nvSpPr>
        <xdr:cNvPr id="78" name="テキスト ボックス 77"/>
        <xdr:cNvSpPr txBox="1"/>
      </xdr:nvSpPr>
      <xdr:spPr>
        <a:xfrm>
          <a:off x="2527300" y="238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38329</xdr:rowOff>
    </xdr:from>
    <xdr:to>
      <xdr:col>4</xdr:col>
      <xdr:colOff>1117600</xdr:colOff>
      <xdr:row>35</xdr:row>
      <xdr:rowOff>181851</xdr:rowOff>
    </xdr:to>
    <xdr:cxnSp macro="">
      <xdr:nvCxnSpPr>
        <xdr:cNvPr id="111" name="直線コネクタ 110"/>
        <xdr:cNvCxnSpPr/>
      </xdr:nvCxnSpPr>
      <xdr:spPr bwMode="auto">
        <a:xfrm>
          <a:off x="5003800" y="6648679"/>
          <a:ext cx="647700" cy="143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190009</xdr:rowOff>
    </xdr:from>
    <xdr:ext cx="762000" cy="259045"/>
    <xdr:sp macro="" textlink="">
      <xdr:nvSpPr>
        <xdr:cNvPr id="112" name="人口1人当たり決算額の推移平均値テキスト445"/>
        <xdr:cNvSpPr txBox="1"/>
      </xdr:nvSpPr>
      <xdr:spPr>
        <a:xfrm>
          <a:off x="5740400" y="680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3531</xdr:rowOff>
    </xdr:from>
    <xdr:to>
      <xdr:col>4</xdr:col>
      <xdr:colOff>469900</xdr:colOff>
      <xdr:row>35</xdr:row>
      <xdr:rowOff>38329</xdr:rowOff>
    </xdr:to>
    <xdr:cxnSp macro="">
      <xdr:nvCxnSpPr>
        <xdr:cNvPr id="114" name="直線コネクタ 113"/>
        <xdr:cNvCxnSpPr/>
      </xdr:nvCxnSpPr>
      <xdr:spPr bwMode="auto">
        <a:xfrm>
          <a:off x="4305300" y="6613881"/>
          <a:ext cx="698500" cy="3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260376</xdr:rowOff>
    </xdr:from>
    <xdr:to>
      <xdr:col>3</xdr:col>
      <xdr:colOff>904875</xdr:colOff>
      <xdr:row>35</xdr:row>
      <xdr:rowOff>3531</xdr:rowOff>
    </xdr:to>
    <xdr:cxnSp macro="">
      <xdr:nvCxnSpPr>
        <xdr:cNvPr id="117" name="直線コネクタ 116"/>
        <xdr:cNvCxnSpPr/>
      </xdr:nvCxnSpPr>
      <xdr:spPr bwMode="auto">
        <a:xfrm>
          <a:off x="3606800" y="6527826"/>
          <a:ext cx="698500" cy="86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226111</xdr:rowOff>
    </xdr:from>
    <xdr:to>
      <xdr:col>3</xdr:col>
      <xdr:colOff>206375</xdr:colOff>
      <xdr:row>34</xdr:row>
      <xdr:rowOff>260376</xdr:rowOff>
    </xdr:to>
    <xdr:cxnSp macro="">
      <xdr:nvCxnSpPr>
        <xdr:cNvPr id="120" name="直線コネクタ 119"/>
        <xdr:cNvCxnSpPr/>
      </xdr:nvCxnSpPr>
      <xdr:spPr bwMode="auto">
        <a:xfrm>
          <a:off x="2908300" y="6493561"/>
          <a:ext cx="698500" cy="34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79807</xdr:rowOff>
    </xdr:from>
    <xdr:to>
      <xdr:col>2</xdr:col>
      <xdr:colOff>692150</xdr:colOff>
      <xdr:row>35</xdr:row>
      <xdr:rowOff>181407</xdr:rowOff>
    </xdr:to>
    <xdr:sp macro="" textlink="">
      <xdr:nvSpPr>
        <xdr:cNvPr id="123" name="フローチャート : 判断 122"/>
        <xdr:cNvSpPr/>
      </xdr:nvSpPr>
      <xdr:spPr bwMode="auto">
        <a:xfrm>
          <a:off x="2857500" y="6690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166184</xdr:rowOff>
    </xdr:from>
    <xdr:ext cx="762000" cy="259045"/>
    <xdr:sp macro="" textlink="">
      <xdr:nvSpPr>
        <xdr:cNvPr id="124" name="テキスト ボックス 123"/>
        <xdr:cNvSpPr txBox="1"/>
      </xdr:nvSpPr>
      <xdr:spPr>
        <a:xfrm>
          <a:off x="2527300" y="67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131051</xdr:rowOff>
    </xdr:from>
    <xdr:to>
      <xdr:col>5</xdr:col>
      <xdr:colOff>34925</xdr:colOff>
      <xdr:row>35</xdr:row>
      <xdr:rowOff>232651</xdr:rowOff>
    </xdr:to>
    <xdr:sp macro="" textlink="">
      <xdr:nvSpPr>
        <xdr:cNvPr id="130" name="円/楕円 129"/>
        <xdr:cNvSpPr/>
      </xdr:nvSpPr>
      <xdr:spPr bwMode="auto">
        <a:xfrm>
          <a:off x="5600700" y="6741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319028</xdr:rowOff>
    </xdr:from>
    <xdr:ext cx="762000" cy="259045"/>
    <xdr:sp macro="" textlink="">
      <xdr:nvSpPr>
        <xdr:cNvPr id="131" name="人口1人当たり決算額の推移該当値テキスト445"/>
        <xdr:cNvSpPr txBox="1"/>
      </xdr:nvSpPr>
      <xdr:spPr>
        <a:xfrm>
          <a:off x="5740400" y="658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30,181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330429</xdr:rowOff>
    </xdr:from>
    <xdr:to>
      <xdr:col>4</xdr:col>
      <xdr:colOff>520700</xdr:colOff>
      <xdr:row>35</xdr:row>
      <xdr:rowOff>89129</xdr:rowOff>
    </xdr:to>
    <xdr:sp macro="" textlink="">
      <xdr:nvSpPr>
        <xdr:cNvPr id="132" name="円/楕円 131"/>
        <xdr:cNvSpPr/>
      </xdr:nvSpPr>
      <xdr:spPr bwMode="auto">
        <a:xfrm>
          <a:off x="4953000" y="6597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99306</xdr:rowOff>
    </xdr:from>
    <xdr:ext cx="736600" cy="259045"/>
    <xdr:sp macro="" textlink="">
      <xdr:nvSpPr>
        <xdr:cNvPr id="133" name="テキスト ボックス 132"/>
        <xdr:cNvSpPr txBox="1"/>
      </xdr:nvSpPr>
      <xdr:spPr>
        <a:xfrm>
          <a:off x="4622800" y="636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295631</xdr:rowOff>
    </xdr:from>
    <xdr:to>
      <xdr:col>3</xdr:col>
      <xdr:colOff>955675</xdr:colOff>
      <xdr:row>35</xdr:row>
      <xdr:rowOff>54331</xdr:rowOff>
    </xdr:to>
    <xdr:sp macro="" textlink="">
      <xdr:nvSpPr>
        <xdr:cNvPr id="134" name="円/楕円 133"/>
        <xdr:cNvSpPr/>
      </xdr:nvSpPr>
      <xdr:spPr bwMode="auto">
        <a:xfrm>
          <a:off x="4254500" y="656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64508</xdr:rowOff>
    </xdr:from>
    <xdr:ext cx="762000" cy="259045"/>
    <xdr:sp macro="" textlink="">
      <xdr:nvSpPr>
        <xdr:cNvPr id="135" name="テキスト ボックス 134"/>
        <xdr:cNvSpPr txBox="1"/>
      </xdr:nvSpPr>
      <xdr:spPr>
        <a:xfrm>
          <a:off x="3924300" y="633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209576</xdr:rowOff>
    </xdr:from>
    <xdr:to>
      <xdr:col>3</xdr:col>
      <xdr:colOff>257175</xdr:colOff>
      <xdr:row>34</xdr:row>
      <xdr:rowOff>311176</xdr:rowOff>
    </xdr:to>
    <xdr:sp macro="" textlink="">
      <xdr:nvSpPr>
        <xdr:cNvPr id="136" name="円/楕円 135"/>
        <xdr:cNvSpPr/>
      </xdr:nvSpPr>
      <xdr:spPr bwMode="auto">
        <a:xfrm>
          <a:off x="3556000" y="647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321353</xdr:rowOff>
    </xdr:from>
    <xdr:ext cx="762000" cy="259045"/>
    <xdr:sp macro="" textlink="">
      <xdr:nvSpPr>
        <xdr:cNvPr id="137" name="テキスト ボックス 136"/>
        <xdr:cNvSpPr txBox="1"/>
      </xdr:nvSpPr>
      <xdr:spPr>
        <a:xfrm>
          <a:off x="3225800" y="624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50,998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175311</xdr:rowOff>
    </xdr:from>
    <xdr:to>
      <xdr:col>2</xdr:col>
      <xdr:colOff>692150</xdr:colOff>
      <xdr:row>34</xdr:row>
      <xdr:rowOff>276910</xdr:rowOff>
    </xdr:to>
    <xdr:sp macro="" textlink="">
      <xdr:nvSpPr>
        <xdr:cNvPr id="138" name="円/楕円 137"/>
        <xdr:cNvSpPr/>
      </xdr:nvSpPr>
      <xdr:spPr bwMode="auto">
        <a:xfrm>
          <a:off x="2857500" y="644276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287088</xdr:rowOff>
    </xdr:from>
    <xdr:ext cx="762000" cy="259045"/>
    <xdr:sp macro="" textlink="">
      <xdr:nvSpPr>
        <xdr:cNvPr id="139" name="テキスト ボックス 138"/>
        <xdr:cNvSpPr txBox="1"/>
      </xdr:nvSpPr>
      <xdr:spPr>
        <a:xfrm>
          <a:off x="2527300" y="621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実質収支比率は、普通交付税の増額により、</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ポイント改善している。財政調整基金残高は、前年度と比較し</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ポイント増加しており、今後の施設の建替えや地方債の繰上げ償還の資金等の準備を行っている。</a:t>
          </a:r>
        </a:p>
        <a:p>
          <a:r>
            <a:rPr kumimoji="1" lang="ja-JP" altLang="en-US" sz="1400">
              <a:latin typeface="ＭＳ ゴシック" pitchFamily="49" charset="-128"/>
              <a:ea typeface="ＭＳ ゴシック" pitchFamily="49" charset="-128"/>
            </a:rPr>
            <a:t>　今後とも、剰余金等の推移を注視しながら、健全な財政運営を行う。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すべての会計で黒字決算となっており、実質赤字は発生していない。</a:t>
          </a:r>
        </a:p>
        <a:p>
          <a:r>
            <a:rPr kumimoji="1" lang="ja-JP" altLang="en-US" sz="1400">
              <a:latin typeface="ＭＳ ゴシック" pitchFamily="49" charset="-128"/>
              <a:ea typeface="ＭＳ ゴシック" pitchFamily="49" charset="-128"/>
            </a:rPr>
            <a:t>　しかしながら、今後は普通交付税を含めた一般財源の確保が厳しい状況となる見込みである。</a:t>
          </a:r>
        </a:p>
        <a:p>
          <a:r>
            <a:rPr kumimoji="1" lang="ja-JP" altLang="en-US" sz="1400">
              <a:latin typeface="ＭＳ ゴシック" pitchFamily="49" charset="-128"/>
              <a:ea typeface="ＭＳ ゴシック" pitchFamily="49" charset="-128"/>
            </a:rPr>
            <a:t>　普通交付税の合併に伴う特例加算は、平成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年度から段階的に縮減されていくため、経常経費以外の一般単独事業費の抑制や、普通建設事業費の削減により歳出の抑制を行うなど、歳入の減額を見越した財政計画を実施していく。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町財政の健全化及び将来の財政負担の軽減のため、繰上償還を実施してきている。この影響により、元利償還金が毎年度順調に減少している状況である。　　</a:t>
          </a:r>
        </a:p>
        <a:p>
          <a:r>
            <a:rPr kumimoji="1" lang="ja-JP" altLang="en-US" sz="1400">
              <a:latin typeface="ＭＳ ゴシック" pitchFamily="49" charset="-128"/>
              <a:ea typeface="ＭＳ ゴシック" pitchFamily="49" charset="-128"/>
            </a:rPr>
            <a:t>　さらに、地方交付税が措置される臨時財政対策債や過疎対策・辺地対策・合併特例事業債といった財政運営に有利な地方債の発行により、実質公債費比率が年々低下している。</a:t>
          </a:r>
        </a:p>
        <a:p>
          <a:r>
            <a:rPr kumimoji="1" lang="ja-JP" altLang="en-US" sz="1400">
              <a:latin typeface="ＭＳ ゴシック" pitchFamily="49" charset="-128"/>
              <a:ea typeface="ＭＳ ゴシック" pitchFamily="49" charset="-128"/>
            </a:rPr>
            <a:t>　今後も町債発行額の抑制を図りながら、健全な財政運営を行っていく。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町財政の健全化及び将来の財政負担の軽減のため繰上償還を実施してきている。この影響により、元利償還金が毎年度順調に減少している状況である。</a:t>
          </a:r>
        </a:p>
        <a:p>
          <a:r>
            <a:rPr kumimoji="1" lang="ja-JP" altLang="en-US" sz="1400">
              <a:latin typeface="ＭＳ ゴシック" pitchFamily="49" charset="-128"/>
              <a:ea typeface="ＭＳ ゴシック" pitchFamily="49" charset="-128"/>
            </a:rPr>
            <a:t>　今後とも、事業を進めるにあたっては、活用できる財源はないか、交付税算入の割合はどうかなど、財源を注視するとともに、地方債借入の抑制を図り、健全化を推し進めていく。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28" workbookViewId="0">
      <selection activeCell="CT5" sqref="CT5:DA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8334129</v>
      </c>
      <c r="BO4" s="349"/>
      <c r="BP4" s="349"/>
      <c r="BQ4" s="349"/>
      <c r="BR4" s="349"/>
      <c r="BS4" s="349"/>
      <c r="BT4" s="349"/>
      <c r="BU4" s="350"/>
      <c r="BV4" s="348">
        <v>8784216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11.2</v>
      </c>
      <c r="CU4" s="355"/>
      <c r="CV4" s="355"/>
      <c r="CW4" s="355"/>
      <c r="CX4" s="355"/>
      <c r="CY4" s="355"/>
      <c r="CZ4" s="355"/>
      <c r="DA4" s="356"/>
      <c r="DB4" s="354">
        <v>10.1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7783945</v>
      </c>
      <c r="BO5" s="386"/>
      <c r="BP5" s="386"/>
      <c r="BQ5" s="386"/>
      <c r="BR5" s="386"/>
      <c r="BS5" s="386"/>
      <c r="BT5" s="386"/>
      <c r="BU5" s="387"/>
      <c r="BV5" s="385">
        <v>8267049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90.4</v>
      </c>
      <c r="CU5" s="383"/>
      <c r="CV5" s="383"/>
      <c r="CW5" s="383"/>
      <c r="CX5" s="383"/>
      <c r="CY5" s="383"/>
      <c r="CZ5" s="383"/>
      <c r="DA5" s="384"/>
      <c r="DB5" s="382">
        <v>90.7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550184</v>
      </c>
      <c r="BO6" s="386"/>
      <c r="BP6" s="386"/>
      <c r="BQ6" s="386"/>
      <c r="BR6" s="386"/>
      <c r="BS6" s="386"/>
      <c r="BT6" s="386"/>
      <c r="BU6" s="387"/>
      <c r="BV6" s="385">
        <v>517167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95.6</v>
      </c>
      <c r="CU6" s="423"/>
      <c r="CV6" s="423"/>
      <c r="CW6" s="423"/>
      <c r="CX6" s="423"/>
      <c r="CY6" s="423"/>
      <c r="CZ6" s="423"/>
      <c r="DA6" s="424"/>
      <c r="DB6" s="422">
        <v>96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9760</v>
      </c>
      <c r="BO7" s="386"/>
      <c r="BP7" s="386"/>
      <c r="BQ7" s="386"/>
      <c r="BR7" s="386"/>
      <c r="BS7" s="386"/>
      <c r="BT7" s="386"/>
      <c r="BU7" s="387"/>
      <c r="BV7" s="385">
        <v>21022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4843884</v>
      </c>
      <c r="CU7" s="386"/>
      <c r="CV7" s="386"/>
      <c r="CW7" s="386"/>
      <c r="CX7" s="386"/>
      <c r="CY7" s="386"/>
      <c r="CZ7" s="386"/>
      <c r="DA7" s="387"/>
      <c r="DB7" s="385">
        <v>4912464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540424</v>
      </c>
      <c r="BO8" s="386"/>
      <c r="BP8" s="386"/>
      <c r="BQ8" s="386"/>
      <c r="BR8" s="386"/>
      <c r="BS8" s="386"/>
      <c r="BT8" s="386"/>
      <c r="BU8" s="387"/>
      <c r="BV8" s="385">
        <v>496145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0.22</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10391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44279</v>
      </c>
      <c r="BO9" s="386"/>
      <c r="BP9" s="386"/>
      <c r="BQ9" s="386"/>
      <c r="BR9" s="386"/>
      <c r="BS9" s="386"/>
      <c r="BT9" s="386"/>
      <c r="BU9" s="387"/>
      <c r="BV9" s="385">
        <v>97674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23</v>
      </c>
      <c r="CU9" s="383"/>
      <c r="CV9" s="383"/>
      <c r="CW9" s="383"/>
      <c r="CX9" s="383"/>
      <c r="CY9" s="383"/>
      <c r="CZ9" s="383"/>
      <c r="DA9" s="384"/>
      <c r="DB9" s="382">
        <v>25.2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11643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247944</v>
      </c>
      <c r="BO10" s="386"/>
      <c r="BP10" s="386"/>
      <c r="BQ10" s="386"/>
      <c r="BR10" s="386"/>
      <c r="BS10" s="386"/>
      <c r="BT10" s="386"/>
      <c r="BU10" s="387"/>
      <c r="BV10" s="385">
        <v>197267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318897</v>
      </c>
      <c r="BO11" s="386"/>
      <c r="BP11" s="386"/>
      <c r="BQ11" s="386"/>
      <c r="BR11" s="386"/>
      <c r="BS11" s="386"/>
      <c r="BT11" s="386"/>
      <c r="BU11" s="387"/>
      <c r="BV11" s="385">
        <v>402441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9839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180000</v>
      </c>
      <c r="BO12" s="386"/>
      <c r="BP12" s="386"/>
      <c r="BQ12" s="386"/>
      <c r="BR12" s="386"/>
      <c r="BS12" s="386"/>
      <c r="BT12" s="386"/>
      <c r="BU12" s="387"/>
      <c r="BV12" s="385">
        <v>283000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9818</v>
      </c>
      <c r="S13" s="467"/>
      <c r="T13" s="467"/>
      <c r="U13" s="467"/>
      <c r="V13" s="468"/>
      <c r="W13" s="401" t="s">
        <v>124</v>
      </c>
      <c r="X13" s="402"/>
      <c r="Y13" s="402"/>
      <c r="Z13" s="402"/>
      <c r="AA13" s="402"/>
      <c r="AB13" s="392"/>
      <c r="AC13" s="436">
        <v>628</v>
      </c>
      <c r="AD13" s="437"/>
      <c r="AE13" s="437"/>
      <c r="AF13" s="437"/>
      <c r="AG13" s="476"/>
      <c r="AH13" s="436">
        <v>899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431120</v>
      </c>
      <c r="BO13" s="386"/>
      <c r="BP13" s="386"/>
      <c r="BQ13" s="386"/>
      <c r="BR13" s="386"/>
      <c r="BS13" s="386"/>
      <c r="BT13" s="386"/>
      <c r="BU13" s="387"/>
      <c r="BV13" s="385">
        <v>414382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10.3</v>
      </c>
      <c r="CU13" s="383"/>
      <c r="CV13" s="383"/>
      <c r="CW13" s="383"/>
      <c r="CX13" s="383"/>
      <c r="CY13" s="383"/>
      <c r="CZ13" s="383"/>
      <c r="DA13" s="384"/>
      <c r="DB13" s="382">
        <v>12.3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10071</v>
      </c>
      <c r="S14" s="467"/>
      <c r="T14" s="467"/>
      <c r="U14" s="467"/>
      <c r="V14" s="468"/>
      <c r="W14" s="375"/>
      <c r="X14" s="376"/>
      <c r="Y14" s="376"/>
      <c r="Z14" s="376"/>
      <c r="AA14" s="376"/>
      <c r="AB14" s="365"/>
      <c r="AC14" s="469">
        <v>13.3</v>
      </c>
      <c r="AD14" s="470"/>
      <c r="AE14" s="470"/>
      <c r="AF14" s="470"/>
      <c r="AG14" s="471"/>
      <c r="AH14" s="469">
        <v>16.100000000000001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115.7</v>
      </c>
      <c r="CU14" s="481"/>
      <c r="CV14" s="481"/>
      <c r="CW14" s="481"/>
      <c r="CX14" s="481"/>
      <c r="CY14" s="481"/>
      <c r="CZ14" s="481"/>
      <c r="DA14" s="482"/>
      <c r="DB14" s="480">
        <v>129.69999999999999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10050</v>
      </c>
      <c r="S15" s="467"/>
      <c r="T15" s="467"/>
      <c r="U15" s="467"/>
      <c r="V15" s="468"/>
      <c r="W15" s="401" t="s">
        <v>131</v>
      </c>
      <c r="X15" s="402"/>
      <c r="Y15" s="402"/>
      <c r="Z15" s="402"/>
      <c r="AA15" s="402"/>
      <c r="AB15" s="392"/>
      <c r="AC15" s="436">
        <v>1340</v>
      </c>
      <c r="AD15" s="437"/>
      <c r="AE15" s="437"/>
      <c r="AF15" s="437"/>
      <c r="AG15" s="476"/>
      <c r="AH15" s="436">
        <v>1741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844991</v>
      </c>
      <c r="BO15" s="349"/>
      <c r="BP15" s="349"/>
      <c r="BQ15" s="349"/>
      <c r="BR15" s="349"/>
      <c r="BS15" s="349"/>
      <c r="BT15" s="349"/>
      <c r="BU15" s="350"/>
      <c r="BV15" s="348">
        <v>854330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28.3</v>
      </c>
      <c r="AD16" s="470"/>
      <c r="AE16" s="470"/>
      <c r="AF16" s="470"/>
      <c r="AG16" s="471"/>
      <c r="AH16" s="469">
        <v>31.1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3902400</v>
      </c>
      <c r="BO16" s="386"/>
      <c r="BP16" s="386"/>
      <c r="BQ16" s="386"/>
      <c r="BR16" s="386"/>
      <c r="BS16" s="386"/>
      <c r="BT16" s="386"/>
      <c r="BU16" s="387"/>
      <c r="BV16" s="385">
        <v>3870197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2771</v>
      </c>
      <c r="AD17" s="437"/>
      <c r="AE17" s="437"/>
      <c r="AF17" s="437"/>
      <c r="AG17" s="476"/>
      <c r="AH17" s="436">
        <v>2953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1065173</v>
      </c>
      <c r="BO17" s="386"/>
      <c r="BP17" s="386"/>
      <c r="BQ17" s="386"/>
      <c r="BR17" s="386"/>
      <c r="BS17" s="386"/>
      <c r="BT17" s="386"/>
      <c r="BU17" s="387"/>
      <c r="BV17" s="385">
        <v>1079868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128.34</v>
      </c>
      <c r="M18" s="498"/>
      <c r="N18" s="498"/>
      <c r="O18" s="498"/>
      <c r="P18" s="498"/>
      <c r="Q18" s="498"/>
      <c r="R18" s="499"/>
      <c r="S18" s="499"/>
      <c r="T18" s="499"/>
      <c r="U18" s="499"/>
      <c r="V18" s="500"/>
      <c r="W18" s="403"/>
      <c r="X18" s="404"/>
      <c r="Y18" s="404"/>
      <c r="Z18" s="404"/>
      <c r="AA18" s="404"/>
      <c r="AB18" s="395"/>
      <c r="AC18" s="501">
        <v>58.5</v>
      </c>
      <c r="AD18" s="502"/>
      <c r="AE18" s="502"/>
      <c r="AF18" s="502"/>
      <c r="AG18" s="503"/>
      <c r="AH18" s="501">
        <v>52.7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4404895</v>
      </c>
      <c r="BO18" s="386"/>
      <c r="BP18" s="386"/>
      <c r="BQ18" s="386"/>
      <c r="BR18" s="386"/>
      <c r="BS18" s="386"/>
      <c r="BT18" s="386"/>
      <c r="BU18" s="387"/>
      <c r="BV18" s="385">
        <v>4479188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81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6398157</v>
      </c>
      <c r="BO19" s="386"/>
      <c r="BP19" s="386"/>
      <c r="BQ19" s="386"/>
      <c r="BR19" s="386"/>
      <c r="BS19" s="386"/>
      <c r="BT19" s="386"/>
      <c r="BU19" s="387"/>
      <c r="BV19" s="385">
        <v>6528511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3971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9450864</v>
      </c>
      <c r="BO23" s="386"/>
      <c r="BP23" s="386"/>
      <c r="BQ23" s="386"/>
      <c r="BR23" s="386"/>
      <c r="BS23" s="386"/>
      <c r="BT23" s="386"/>
      <c r="BU23" s="387"/>
      <c r="BV23" s="385">
        <v>9761920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6400</v>
      </c>
      <c r="R24" s="437"/>
      <c r="S24" s="437"/>
      <c r="T24" s="437"/>
      <c r="U24" s="437"/>
      <c r="V24" s="476"/>
      <c r="W24" s="531"/>
      <c r="X24" s="519"/>
      <c r="Y24" s="520"/>
      <c r="Z24" s="435" t="s">
        <v>154</v>
      </c>
      <c r="AA24" s="415"/>
      <c r="AB24" s="415"/>
      <c r="AC24" s="415"/>
      <c r="AD24" s="415"/>
      <c r="AE24" s="415"/>
      <c r="AF24" s="415"/>
      <c r="AG24" s="416"/>
      <c r="AH24" s="436">
        <v>171</v>
      </c>
      <c r="AI24" s="437"/>
      <c r="AJ24" s="437"/>
      <c r="AK24" s="437"/>
      <c r="AL24" s="476"/>
      <c r="AM24" s="436">
        <v>512316</v>
      </c>
      <c r="AN24" s="437"/>
      <c r="AO24" s="437"/>
      <c r="AP24" s="437"/>
      <c r="AQ24" s="437"/>
      <c r="AR24" s="476"/>
      <c r="AS24" s="436">
        <v>2996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6886607</v>
      </c>
      <c r="BO24" s="386"/>
      <c r="BP24" s="386"/>
      <c r="BQ24" s="386"/>
      <c r="BR24" s="386"/>
      <c r="BS24" s="386"/>
      <c r="BT24" s="386"/>
      <c r="BU24" s="387"/>
      <c r="BV24" s="385">
        <v>7096156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5600</v>
      </c>
      <c r="R25" s="437"/>
      <c r="S25" s="437"/>
      <c r="T25" s="437"/>
      <c r="U25" s="437"/>
      <c r="V25" s="476"/>
      <c r="W25" s="531"/>
      <c r="X25" s="519"/>
      <c r="Y25" s="520"/>
      <c r="Z25" s="435" t="s">
        <v>157</v>
      </c>
      <c r="AA25" s="415"/>
      <c r="AB25" s="415"/>
      <c r="AC25" s="415"/>
      <c r="AD25" s="415"/>
      <c r="AE25" s="415"/>
      <c r="AF25" s="415"/>
      <c r="AG25" s="416"/>
      <c r="AH25" s="436">
        <v>36</v>
      </c>
      <c r="AI25" s="437"/>
      <c r="AJ25" s="437"/>
      <c r="AK25" s="437"/>
      <c r="AL25" s="476"/>
      <c r="AM25" s="436">
        <v>108072</v>
      </c>
      <c r="AN25" s="437"/>
      <c r="AO25" s="437"/>
      <c r="AP25" s="437"/>
      <c r="AQ25" s="437"/>
      <c r="AR25" s="476"/>
      <c r="AS25" s="436">
        <v>3002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69515</v>
      </c>
      <c r="BO25" s="349"/>
      <c r="BP25" s="349"/>
      <c r="BQ25" s="349"/>
      <c r="BR25" s="349"/>
      <c r="BS25" s="349"/>
      <c r="BT25" s="349"/>
      <c r="BU25" s="350"/>
      <c r="BV25" s="348">
        <v>197968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5300</v>
      </c>
      <c r="R26" s="437"/>
      <c r="S26" s="437"/>
      <c r="T26" s="437"/>
      <c r="U26" s="437"/>
      <c r="V26" s="476"/>
      <c r="W26" s="531"/>
      <c r="X26" s="519"/>
      <c r="Y26" s="520"/>
      <c r="Z26" s="435" t="s">
        <v>160</v>
      </c>
      <c r="AA26" s="541"/>
      <c r="AB26" s="541"/>
      <c r="AC26" s="541"/>
      <c r="AD26" s="541"/>
      <c r="AE26" s="541"/>
      <c r="AF26" s="541"/>
      <c r="AG26" s="542"/>
      <c r="AH26" s="436">
        <v>7</v>
      </c>
      <c r="AI26" s="437"/>
      <c r="AJ26" s="437"/>
      <c r="AK26" s="437"/>
      <c r="AL26" s="476"/>
      <c r="AM26" s="436">
        <v>15323</v>
      </c>
      <c r="AN26" s="437"/>
      <c r="AO26" s="437"/>
      <c r="AP26" s="437"/>
      <c r="AQ26" s="437"/>
      <c r="AR26" s="476"/>
      <c r="AS26" s="436">
        <v>2189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2950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75641</v>
      </c>
      <c r="BO27" s="555"/>
      <c r="BP27" s="555"/>
      <c r="BQ27" s="555"/>
      <c r="BR27" s="555"/>
      <c r="BS27" s="555"/>
      <c r="BT27" s="555"/>
      <c r="BU27" s="556"/>
      <c r="BV27" s="554">
        <v>75624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2400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1054627</v>
      </c>
      <c r="BO28" s="349"/>
      <c r="BP28" s="349"/>
      <c r="BQ28" s="349"/>
      <c r="BR28" s="349"/>
      <c r="BS28" s="349"/>
      <c r="BT28" s="349"/>
      <c r="BU28" s="350"/>
      <c r="BV28" s="348">
        <v>986683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2200</v>
      </c>
      <c r="R29" s="437"/>
      <c r="S29" s="437"/>
      <c r="T29" s="437"/>
      <c r="U29" s="437"/>
      <c r="V29" s="476"/>
      <c r="W29" s="532"/>
      <c r="X29" s="533"/>
      <c r="Y29" s="534"/>
      <c r="Z29" s="435" t="s">
        <v>171</v>
      </c>
      <c r="AA29" s="415"/>
      <c r="AB29" s="415"/>
      <c r="AC29" s="415"/>
      <c r="AD29" s="415"/>
      <c r="AE29" s="415"/>
      <c r="AF29" s="415"/>
      <c r="AG29" s="416"/>
      <c r="AH29" s="436">
        <v>172</v>
      </c>
      <c r="AI29" s="437"/>
      <c r="AJ29" s="437"/>
      <c r="AK29" s="437"/>
      <c r="AL29" s="476"/>
      <c r="AM29" s="436">
        <v>516211</v>
      </c>
      <c r="AN29" s="437"/>
      <c r="AO29" s="437"/>
      <c r="AP29" s="437"/>
      <c r="AQ29" s="437"/>
      <c r="AR29" s="476"/>
      <c r="AS29" s="436">
        <v>3001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30850</v>
      </c>
      <c r="BO29" s="386"/>
      <c r="BP29" s="386"/>
      <c r="BQ29" s="386"/>
      <c r="BR29" s="386"/>
      <c r="BS29" s="386"/>
      <c r="BT29" s="386"/>
      <c r="BU29" s="387"/>
      <c r="BV29" s="385">
        <v>30836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90.2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1200005</v>
      </c>
      <c r="BO30" s="555"/>
      <c r="BP30" s="555"/>
      <c r="BQ30" s="555"/>
      <c r="BR30" s="555"/>
      <c r="BS30" s="555"/>
      <c r="BT30" s="555"/>
      <c r="BU30" s="556"/>
      <c r="BV30" s="554">
        <v>1206459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上水道事業会計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野上簡易水道事業会計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国民健康保険野上厚生病院組合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紀美野町土地開発公社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のかみふれあい公園運営事業会計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国民健康保険診療所事業会計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美里簡易水道事業会計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海南海草老人福祉施設事務組合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介護保険事業会計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農業集落排水事業会計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五色台広域施設組合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海南海草環境衛生施設組合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紀の海広域施設組合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和歌山県市町村総合事務組合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和歌山地方税回収機構</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和歌山県後期高齢者医療広域連合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election activeCell="S44" sqref="S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11253</v>
      </c>
      <c r="J41" s="83">
        <v>10609</v>
      </c>
      <c r="K41" s="83">
        <v>10109</v>
      </c>
      <c r="L41" s="83">
        <v>9762</v>
      </c>
      <c r="M41" s="84">
        <v>9451</v>
      </c>
    </row>
    <row r="42" spans="2:13" ht="27.75" customHeight="1">
      <c r="B42" s="1171"/>
      <c r="C42" s="1172"/>
      <c r="D42" s="85"/>
      <c r="E42" s="1177" t="s">
        <v>26</v>
      </c>
      <c r="F42" s="1177"/>
      <c r="G42" s="1177"/>
      <c r="H42" s="1178"/>
      <c r="I42" s="86" t="s">
        <v>483</v>
      </c>
      <c r="J42" s="87" t="s">
        <v>483</v>
      </c>
      <c r="K42" s="87" t="s">
        <v>483</v>
      </c>
      <c r="L42" s="87" t="s">
        <v>483</v>
      </c>
      <c r="M42" s="88" t="s">
        <v>483</v>
      </c>
    </row>
    <row r="43" spans="2:13" ht="27.75" customHeight="1">
      <c r="B43" s="1171"/>
      <c r="C43" s="1172"/>
      <c r="D43" s="85"/>
      <c r="E43" s="1177" t="s">
        <v>27</v>
      </c>
      <c r="F43" s="1177"/>
      <c r="G43" s="1177"/>
      <c r="H43" s="1178"/>
      <c r="I43" s="86">
        <v>664</v>
      </c>
      <c r="J43" s="87">
        <v>680</v>
      </c>
      <c r="K43" s="87">
        <v>675</v>
      </c>
      <c r="L43" s="87">
        <v>660</v>
      </c>
      <c r="M43" s="88">
        <v>604</v>
      </c>
    </row>
    <row r="44" spans="2:13" ht="27.75" customHeight="1">
      <c r="B44" s="1171"/>
      <c r="C44" s="1172"/>
      <c r="D44" s="85"/>
      <c r="E44" s="1177" t="s">
        <v>28</v>
      </c>
      <c r="F44" s="1177"/>
      <c r="G44" s="1177"/>
      <c r="H44" s="1178"/>
      <c r="I44" s="86">
        <v>3837</v>
      </c>
      <c r="J44" s="87">
        <v>3937</v>
      </c>
      <c r="K44" s="87">
        <v>3734</v>
      </c>
      <c r="L44" s="87">
        <v>3552</v>
      </c>
      <c r="M44" s="88">
        <v>3663</v>
      </c>
    </row>
    <row r="45" spans="2:13" ht="27.75" customHeight="1">
      <c r="B45" s="1171"/>
      <c r="C45" s="1172"/>
      <c r="D45" s="85"/>
      <c r="E45" s="1177" t="s">
        <v>29</v>
      </c>
      <c r="F45" s="1177"/>
      <c r="G45" s="1177"/>
      <c r="H45" s="1178"/>
      <c r="I45" s="86">
        <v>2188</v>
      </c>
      <c r="J45" s="87">
        <v>2150</v>
      </c>
      <c r="K45" s="87">
        <v>2113</v>
      </c>
      <c r="L45" s="87">
        <v>2171</v>
      </c>
      <c r="M45" s="88">
        <v>1708</v>
      </c>
    </row>
    <row r="46" spans="2:13" ht="27.75" customHeight="1">
      <c r="B46" s="1171"/>
      <c r="C46" s="1172"/>
      <c r="D46" s="85"/>
      <c r="E46" s="1177" t="s">
        <v>30</v>
      </c>
      <c r="F46" s="1177"/>
      <c r="G46" s="1177"/>
      <c r="H46" s="1178"/>
      <c r="I46" s="86">
        <v>13</v>
      </c>
      <c r="J46" s="87">
        <v>13</v>
      </c>
      <c r="K46" s="87" t="s">
        <v>483</v>
      </c>
      <c r="L46" s="87" t="s">
        <v>483</v>
      </c>
      <c r="M46" s="88" t="s">
        <v>483</v>
      </c>
    </row>
    <row r="47" spans="2:13" ht="27.75" customHeight="1">
      <c r="B47" s="1171"/>
      <c r="C47" s="1172"/>
      <c r="D47" s="85"/>
      <c r="E47" s="1177" t="s">
        <v>31</v>
      </c>
      <c r="F47" s="1177"/>
      <c r="G47" s="1177"/>
      <c r="H47" s="1178"/>
      <c r="I47" s="86" t="s">
        <v>483</v>
      </c>
      <c r="J47" s="87" t="s">
        <v>483</v>
      </c>
      <c r="K47" s="87" t="s">
        <v>483</v>
      </c>
      <c r="L47" s="87" t="s">
        <v>483</v>
      </c>
      <c r="M47" s="88" t="s">
        <v>483</v>
      </c>
    </row>
    <row r="48" spans="2:13" ht="27.75" customHeight="1">
      <c r="B48" s="1173"/>
      <c r="C48" s="1174"/>
      <c r="D48" s="85"/>
      <c r="E48" s="1177" t="s">
        <v>32</v>
      </c>
      <c r="F48" s="1177"/>
      <c r="G48" s="1177"/>
      <c r="H48" s="1178"/>
      <c r="I48" s="86" t="s">
        <v>483</v>
      </c>
      <c r="J48" s="87" t="s">
        <v>483</v>
      </c>
      <c r="K48" s="87">
        <v>3</v>
      </c>
      <c r="L48" s="87" t="s">
        <v>483</v>
      </c>
      <c r="M48" s="88" t="s">
        <v>483</v>
      </c>
    </row>
    <row r="49" spans="2:13" ht="27.75" customHeight="1">
      <c r="B49" s="1179" t="s">
        <v>33</v>
      </c>
      <c r="C49" s="1180"/>
      <c r="D49" s="89"/>
      <c r="E49" s="1177" t="s">
        <v>34</v>
      </c>
      <c r="F49" s="1177"/>
      <c r="G49" s="1177"/>
      <c r="H49" s="1178"/>
      <c r="I49" s="86">
        <v>1710</v>
      </c>
      <c r="J49" s="87">
        <v>1566</v>
      </c>
      <c r="K49" s="87">
        <v>1394</v>
      </c>
      <c r="L49" s="87">
        <v>1311</v>
      </c>
      <c r="M49" s="88">
        <v>1343</v>
      </c>
    </row>
    <row r="50" spans="2:13" ht="27.75" customHeight="1">
      <c r="B50" s="1171"/>
      <c r="C50" s="1172"/>
      <c r="D50" s="85"/>
      <c r="E50" s="1177" t="s">
        <v>35</v>
      </c>
      <c r="F50" s="1177"/>
      <c r="G50" s="1177"/>
      <c r="H50" s="1178"/>
      <c r="I50" s="86">
        <v>133</v>
      </c>
      <c r="J50" s="87">
        <v>113</v>
      </c>
      <c r="K50" s="87">
        <v>97</v>
      </c>
      <c r="L50" s="87">
        <v>114</v>
      </c>
      <c r="M50" s="88">
        <v>135</v>
      </c>
    </row>
    <row r="51" spans="2:13" ht="27.75" customHeight="1">
      <c r="B51" s="1173"/>
      <c r="C51" s="1174"/>
      <c r="D51" s="85"/>
      <c r="E51" s="1177" t="s">
        <v>36</v>
      </c>
      <c r="F51" s="1177"/>
      <c r="G51" s="1177"/>
      <c r="H51" s="1178"/>
      <c r="I51" s="86">
        <v>10198</v>
      </c>
      <c r="J51" s="87">
        <v>10001</v>
      </c>
      <c r="K51" s="87">
        <v>9832</v>
      </c>
      <c r="L51" s="87">
        <v>9788</v>
      </c>
      <c r="M51" s="88">
        <v>9638</v>
      </c>
    </row>
    <row r="52" spans="2:13" ht="27.75" customHeight="1" thickBot="1">
      <c r="B52" s="1181" t="s">
        <v>37</v>
      </c>
      <c r="C52" s="1182"/>
      <c r="D52" s="90"/>
      <c r="E52" s="1183" t="s">
        <v>38</v>
      </c>
      <c r="F52" s="1183"/>
      <c r="G52" s="1183"/>
      <c r="H52" s="1184"/>
      <c r="I52" s="91">
        <v>5914</v>
      </c>
      <c r="J52" s="92">
        <v>5708</v>
      </c>
      <c r="K52" s="92">
        <v>5311</v>
      </c>
      <c r="L52" s="92">
        <v>4931</v>
      </c>
      <c r="M52" s="93">
        <v>4308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93660</v>
      </c>
      <c r="E3" s="116"/>
      <c r="F3" s="117">
        <v>95443</v>
      </c>
      <c r="G3" s="118"/>
      <c r="H3" s="119"/>
    </row>
    <row r="4" spans="1:8">
      <c r="A4" s="120"/>
      <c r="B4" s="121"/>
      <c r="C4" s="122"/>
      <c r="D4" s="123">
        <v>71974</v>
      </c>
      <c r="E4" s="124"/>
      <c r="F4" s="125">
        <v>48538</v>
      </c>
      <c r="G4" s="126"/>
      <c r="H4" s="127"/>
    </row>
    <row r="5" spans="1:8">
      <c r="A5" s="108" t="s">
        <v>515</v>
      </c>
      <c r="B5" s="113"/>
      <c r="C5" s="114"/>
      <c r="D5" s="115">
        <v>72241</v>
      </c>
      <c r="E5" s="116"/>
      <c r="F5" s="117">
        <v>70897</v>
      </c>
      <c r="G5" s="118"/>
      <c r="H5" s="119"/>
    </row>
    <row r="6" spans="1:8">
      <c r="A6" s="120"/>
      <c r="B6" s="121"/>
      <c r="C6" s="122"/>
      <c r="D6" s="123">
        <v>57302</v>
      </c>
      <c r="E6" s="124"/>
      <c r="F6" s="125">
        <v>39878</v>
      </c>
      <c r="G6" s="126"/>
      <c r="H6" s="127"/>
    </row>
    <row r="7" spans="1:8">
      <c r="A7" s="108" t="s">
        <v>516</v>
      </c>
      <c r="B7" s="113"/>
      <c r="C7" s="114"/>
      <c r="D7" s="115">
        <v>62450</v>
      </c>
      <c r="E7" s="116"/>
      <c r="F7" s="117">
        <v>66496</v>
      </c>
      <c r="G7" s="118"/>
      <c r="H7" s="119"/>
    </row>
    <row r="8" spans="1:8">
      <c r="A8" s="120"/>
      <c r="B8" s="121"/>
      <c r="C8" s="122"/>
      <c r="D8" s="123">
        <v>47119</v>
      </c>
      <c r="E8" s="124"/>
      <c r="F8" s="125">
        <v>36530</v>
      </c>
      <c r="G8" s="126"/>
      <c r="H8" s="127"/>
    </row>
    <row r="9" spans="1:8">
      <c r="A9" s="108" t="s">
        <v>517</v>
      </c>
      <c r="B9" s="113"/>
      <c r="C9" s="114"/>
      <c r="D9" s="115">
        <v>128098</v>
      </c>
      <c r="E9" s="116"/>
      <c r="F9" s="117">
        <v>82748</v>
      </c>
      <c r="G9" s="118"/>
      <c r="H9" s="119"/>
    </row>
    <row r="10" spans="1:8">
      <c r="A10" s="120"/>
      <c r="B10" s="121"/>
      <c r="C10" s="122"/>
      <c r="D10" s="123">
        <v>48121</v>
      </c>
      <c r="E10" s="124"/>
      <c r="F10" s="125">
        <v>44732</v>
      </c>
      <c r="G10" s="126"/>
      <c r="H10" s="127"/>
    </row>
    <row r="11" spans="1:8">
      <c r="A11" s="108" t="s">
        <v>518</v>
      </c>
      <c r="B11" s="113"/>
      <c r="C11" s="114"/>
      <c r="D11" s="115">
        <v>103090</v>
      </c>
      <c r="E11" s="116"/>
      <c r="F11" s="117">
        <v>91837</v>
      </c>
      <c r="G11" s="118"/>
      <c r="H11" s="119"/>
    </row>
    <row r="12" spans="1:8">
      <c r="A12" s="120"/>
      <c r="B12" s="121"/>
      <c r="C12" s="128"/>
      <c r="D12" s="123">
        <v>57318</v>
      </c>
      <c r="E12" s="124"/>
      <c r="F12" s="125">
        <v>54439</v>
      </c>
      <c r="G12" s="126"/>
      <c r="H12" s="127"/>
    </row>
    <row r="13" spans="1:8">
      <c r="A13" s="108"/>
      <c r="B13" s="113"/>
      <c r="C13" s="129"/>
      <c r="D13" s="130">
        <v>91908</v>
      </c>
      <c r="E13" s="131"/>
      <c r="F13" s="132">
        <v>81484</v>
      </c>
      <c r="G13" s="133"/>
      <c r="H13" s="119"/>
    </row>
    <row r="14" spans="1:8">
      <c r="A14" s="120"/>
      <c r="B14" s="121"/>
      <c r="C14" s="122"/>
      <c r="D14" s="123">
        <v>56367</v>
      </c>
      <c r="E14" s="124"/>
      <c r="F14" s="125">
        <v>44823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10.89</v>
      </c>
      <c r="C19" s="134">
        <f>ROUND(VALUE(SUBSTITUTE(実質収支比率等に係る経年分析!G$48,"▲","-")),2)</f>
        <v>7.54</v>
      </c>
      <c r="D19" s="134">
        <f>ROUND(VALUE(SUBSTITUTE(実質収支比率等に係る経年分析!H$48,"▲","-")),2)</f>
        <v>8.24</v>
      </c>
      <c r="E19" s="134">
        <f>ROUND(VALUE(SUBSTITUTE(実質収支比率等に係る経年分析!I$48,"▲","-")),2)</f>
        <v>10.1</v>
      </c>
      <c r="F19" s="134">
        <f>ROUND(VALUE(SUBSTITUTE(実質収支比率等に係る経年分析!J$48,"▲","-")),2)</f>
        <v>11.16</v>
      </c>
    </row>
    <row r="20" spans="1:11">
      <c r="A20" s="134" t="s">
        <v>43</v>
      </c>
      <c r="B20" s="134">
        <f>ROUND(VALUE(SUBSTITUTE(実質収支比率等に係る経年分析!F$47,"▲","-")),2)</f>
        <v>18.75</v>
      </c>
      <c r="C20" s="134">
        <f>ROUND(VALUE(SUBSTITUTE(実質収支比率等に係る経年分析!G$47,"▲","-")),2)</f>
        <v>25.54</v>
      </c>
      <c r="D20" s="134">
        <f>ROUND(VALUE(SUBSTITUTE(実質収支比率等に係る経年分析!H$47,"▲","-")),2)</f>
        <v>22.18</v>
      </c>
      <c r="E20" s="134">
        <f>ROUND(VALUE(SUBSTITUTE(実質収支比率等に係る経年分析!I$47,"▲","-")),2)</f>
        <v>20.09</v>
      </c>
      <c r="F20" s="134">
        <f>ROUND(VALUE(SUBSTITUTE(実質収支比率等に係る経年分析!J$47,"▲","-")),2)</f>
        <v>21.77</v>
      </c>
    </row>
    <row r="21" spans="1:11">
      <c r="A21" s="134" t="s">
        <v>44</v>
      </c>
      <c r="B21" s="134">
        <f>IF(ISNUMBER(VALUE(SUBSTITUTE(実質収支比率等に係る経年分析!F$49,"▲","-"))),ROUND(VALUE(SUBSTITUTE(実質収支比率等に係る経年分析!F$49,"▲","-")),2),NA())</f>
        <v>12.87</v>
      </c>
      <c r="C21" s="134">
        <f>IF(ISNUMBER(VALUE(SUBSTITUTE(実質収支比率等に係る経年分析!G$49,"▲","-"))),ROUND(VALUE(SUBSTITUTE(実質収支比率等に係る経年分析!G$49,"▲","-")),2),NA())</f>
        <v>9.25</v>
      </c>
      <c r="D21" s="134">
        <f>IF(ISNUMBER(VALUE(SUBSTITUTE(実質収支比率等に係る経年分析!H$49,"▲","-"))),ROUND(VALUE(SUBSTITUTE(実質収支比率等に係る経年分析!H$49,"▲","-")),2),NA())</f>
        <v>4.03</v>
      </c>
      <c r="E21" s="134">
        <f>IF(ISNUMBER(VALUE(SUBSTITUTE(実質収支比率等に係る経年分析!I$49,"▲","-"))),ROUND(VALUE(SUBSTITUTE(実質収支比率等に係る経年分析!I$49,"▲","-")),2),NA())</f>
        <v>8.44</v>
      </c>
      <c r="F21" s="134">
        <f>IF(ISNUMBER(VALUE(SUBSTITUTE(実質収支比率等に係る経年分析!J$49,"▲","-"))),ROUND(VALUE(SUBSTITUTE(実質収支比率等に係る経年分析!J$49,"▲","-")),2),NA())</f>
        <v>8.9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のかみふれあい公園運営事業会計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国民健康保険診療所事業会計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介護保険事業会計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野上簡易水道事業会計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0.55000000000000004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c r="A34" s="135" t="str">
        <f>IF(連結実質赤字比率に係る赤字・黒字の構成分析!C$36="",NA(),連結実質赤字比率に係る赤字・黒字の構成分析!C$36)</f>
        <v>国民健康保険事業会計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1.96</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8.1300000000000008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1043</v>
      </c>
      <c r="E42" s="136"/>
      <c r="F42" s="136"/>
      <c r="G42" s="136">
        <f>'実質公債費比率（分子）の構造'!L$52</f>
        <v>1061</v>
      </c>
      <c r="H42" s="136"/>
      <c r="I42" s="136"/>
      <c r="J42" s="136">
        <f>'実質公債費比率（分子）の構造'!M$52</f>
        <v>1096</v>
      </c>
      <c r="K42" s="136"/>
      <c r="L42" s="136"/>
      <c r="M42" s="136">
        <f>'実質公債費比率（分子）の構造'!N$52</f>
        <v>1136</v>
      </c>
      <c r="N42" s="136"/>
      <c r="O42" s="136"/>
      <c r="P42" s="136">
        <f>'実質公債費比率（分子）の構造'!O$52</f>
        <v>1147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164</v>
      </c>
      <c r="C45" s="136"/>
      <c r="D45" s="136"/>
      <c r="E45" s="136">
        <f>'実質公債費比率（分子）の構造'!L$49</f>
        <v>168</v>
      </c>
      <c r="F45" s="136"/>
      <c r="G45" s="136"/>
      <c r="H45" s="136">
        <f>'実質公債費比率（分子）の構造'!M$49</f>
        <v>180</v>
      </c>
      <c r="I45" s="136"/>
      <c r="J45" s="136"/>
      <c r="K45" s="136">
        <f>'実質公債費比率（分子）の構造'!N$49</f>
        <v>203</v>
      </c>
      <c r="L45" s="136"/>
      <c r="M45" s="136"/>
      <c r="N45" s="136">
        <f>'実質公債費比率（分子）の構造'!O$49</f>
        <v>179</v>
      </c>
      <c r="O45" s="136"/>
      <c r="P45" s="136"/>
    </row>
    <row r="46" spans="1:16">
      <c r="A46" s="136" t="s">
        <v>55</v>
      </c>
      <c r="B46" s="136">
        <f>'実質公債費比率（分子）の構造'!K$48</f>
        <v>58</v>
      </c>
      <c r="C46" s="136"/>
      <c r="D46" s="136"/>
      <c r="E46" s="136">
        <f>'実質公債費比率（分子）の構造'!L$48</f>
        <v>63</v>
      </c>
      <c r="F46" s="136"/>
      <c r="G46" s="136"/>
      <c r="H46" s="136">
        <f>'実質公債費比率（分子）の構造'!M$48</f>
        <v>74</v>
      </c>
      <c r="I46" s="136"/>
      <c r="J46" s="136"/>
      <c r="K46" s="136">
        <f>'実質公債費比率（分子）の構造'!N$48</f>
        <v>81</v>
      </c>
      <c r="L46" s="136"/>
      <c r="M46" s="136"/>
      <c r="N46" s="136">
        <f>'実質公債費比率（分子）の構造'!O$48</f>
        <v>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1396</v>
      </c>
      <c r="C49" s="136"/>
      <c r="D49" s="136"/>
      <c r="E49" s="136">
        <f>'実質公債費比率（分子）の構造'!L$45</f>
        <v>1363</v>
      </c>
      <c r="F49" s="136"/>
      <c r="G49" s="136"/>
      <c r="H49" s="136">
        <f>'実質公債費比率（分子）の構造'!M$45</f>
        <v>1296</v>
      </c>
      <c r="I49" s="136"/>
      <c r="J49" s="136"/>
      <c r="K49" s="136">
        <f>'実質公債費比率（分子）の構造'!N$45</f>
        <v>1270</v>
      </c>
      <c r="L49" s="136"/>
      <c r="M49" s="136"/>
      <c r="N49" s="136">
        <f>'実質公債費比率（分子）の構造'!O$45</f>
        <v>1179</v>
      </c>
      <c r="O49" s="136"/>
      <c r="P49" s="136"/>
    </row>
    <row r="50" spans="1:16">
      <c r="A50" s="136" t="s">
        <v>59</v>
      </c>
      <c r="B50" s="136" t="e">
        <f>NA()</f>
        <v>#N/A</v>
      </c>
      <c r="C50" s="136">
        <f>IF(ISNUMBER('実質公債費比率（分子）の構造'!K$53),'実質公債費比率（分子）の構造'!K$53,NA())</f>
        <v>576</v>
      </c>
      <c r="D50" s="136" t="e">
        <f>NA()</f>
        <v>#N/A</v>
      </c>
      <c r="E50" s="136" t="e">
        <f>NA()</f>
        <v>#N/A</v>
      </c>
      <c r="F50" s="136">
        <f>IF(ISNUMBER('実質公債費比率（分子）の構造'!L$53),'実質公債費比率（分子）の構造'!L$53,NA())</f>
        <v>534</v>
      </c>
      <c r="G50" s="136" t="e">
        <f>NA()</f>
        <v>#N/A</v>
      </c>
      <c r="H50" s="136" t="e">
        <f>NA()</f>
        <v>#N/A</v>
      </c>
      <c r="I50" s="136">
        <f>IF(ISNUMBER('実質公債費比率（分子）の構造'!M$53),'実質公債費比率（分子）の構造'!M$53,NA())</f>
        <v>455</v>
      </c>
      <c r="J50" s="136" t="e">
        <f>NA()</f>
        <v>#N/A</v>
      </c>
      <c r="K50" s="136" t="e">
        <f>NA()</f>
        <v>#N/A</v>
      </c>
      <c r="L50" s="136">
        <f>IF(ISNUMBER('実質公債費比率（分子）の構造'!N$53),'実質公債費比率（分子）の構造'!N$53,NA())</f>
        <v>419</v>
      </c>
      <c r="M50" s="136" t="e">
        <f>NA()</f>
        <v>#N/A</v>
      </c>
      <c r="N50" s="136" t="e">
        <f>NA()</f>
        <v>#N/A</v>
      </c>
      <c r="O50" s="136">
        <f>IF(ISNUMBER('実質公債費比率（分子）の構造'!O$53),'実質公債費比率（分子）の構造'!O$53,NA())</f>
        <v>297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10198</v>
      </c>
      <c r="E56" s="135"/>
      <c r="F56" s="135"/>
      <c r="G56" s="135">
        <f>'将来負担比率（分子）の構造'!J$51</f>
        <v>10001</v>
      </c>
      <c r="H56" s="135"/>
      <c r="I56" s="135"/>
      <c r="J56" s="135">
        <f>'将来負担比率（分子）の構造'!K$51</f>
        <v>9832</v>
      </c>
      <c r="K56" s="135"/>
      <c r="L56" s="135"/>
      <c r="M56" s="135">
        <f>'将来負担比率（分子）の構造'!L$51</f>
        <v>9788</v>
      </c>
      <c r="N56" s="135"/>
      <c r="O56" s="135"/>
      <c r="P56" s="135">
        <f>'将来負担比率（分子）の構造'!M$51</f>
        <v>9638</v>
      </c>
    </row>
    <row r="57" spans="1:16">
      <c r="A57" s="135" t="s">
        <v>35</v>
      </c>
      <c r="B57" s="135"/>
      <c r="C57" s="135"/>
      <c r="D57" s="135">
        <f>'将来負担比率（分子）の構造'!I$50</f>
        <v>133</v>
      </c>
      <c r="E57" s="135"/>
      <c r="F57" s="135"/>
      <c r="G57" s="135">
        <f>'将来負担比率（分子）の構造'!J$50</f>
        <v>113</v>
      </c>
      <c r="H57" s="135"/>
      <c r="I57" s="135"/>
      <c r="J57" s="135">
        <f>'将来負担比率（分子）の構造'!K$50</f>
        <v>97</v>
      </c>
      <c r="K57" s="135"/>
      <c r="L57" s="135"/>
      <c r="M57" s="135">
        <f>'将来負担比率（分子）の構造'!L$50</f>
        <v>114</v>
      </c>
      <c r="N57" s="135"/>
      <c r="O57" s="135"/>
      <c r="P57" s="135">
        <f>'将来負担比率（分子）の構造'!M$50</f>
        <v>135</v>
      </c>
    </row>
    <row r="58" spans="1:16">
      <c r="A58" s="135" t="s">
        <v>34</v>
      </c>
      <c r="B58" s="135"/>
      <c r="C58" s="135"/>
      <c r="D58" s="135">
        <f>'将来負担比率（分子）の構造'!I$49</f>
        <v>1710</v>
      </c>
      <c r="E58" s="135"/>
      <c r="F58" s="135"/>
      <c r="G58" s="135">
        <f>'将来負担比率（分子）の構造'!J$49</f>
        <v>1566</v>
      </c>
      <c r="H58" s="135"/>
      <c r="I58" s="135"/>
      <c r="J58" s="135">
        <f>'将来負担比率（分子）の構造'!K$49</f>
        <v>1394</v>
      </c>
      <c r="K58" s="135"/>
      <c r="L58" s="135"/>
      <c r="M58" s="135">
        <f>'将来負担比率（分子）の構造'!L$49</f>
        <v>1311</v>
      </c>
      <c r="N58" s="135"/>
      <c r="O58" s="135"/>
      <c r="P58" s="135">
        <f>'将来負担比率（分子）の構造'!M$49</f>
        <v>1343</v>
      </c>
    </row>
    <row r="59" spans="1:16">
      <c r="A59" s="135" t="s">
        <v>32</v>
      </c>
      <c r="B59" s="135" t="str">
        <f>'将来負担比率（分子）の構造'!I$48</f>
        <v>-</v>
      </c>
      <c r="C59" s="135"/>
      <c r="D59" s="135"/>
      <c r="E59" s="135" t="str">
        <f>'将来負担比率（分子）の構造'!J$48</f>
        <v>-</v>
      </c>
      <c r="F59" s="135"/>
      <c r="G59" s="135"/>
      <c r="H59" s="135">
        <f>'将来負担比率（分子）の構造'!K$48</f>
        <v>3</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v>
      </c>
      <c r="C61" s="135"/>
      <c r="D61" s="135"/>
      <c r="E61" s="135">
        <f>'将来負担比率（分子）の構造'!J$46</f>
        <v>13</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2188</v>
      </c>
      <c r="C62" s="135"/>
      <c r="D62" s="135"/>
      <c r="E62" s="135">
        <f>'将来負担比率（分子）の構造'!J$45</f>
        <v>2150</v>
      </c>
      <c r="F62" s="135"/>
      <c r="G62" s="135"/>
      <c r="H62" s="135">
        <f>'将来負担比率（分子）の構造'!K$45</f>
        <v>2113</v>
      </c>
      <c r="I62" s="135"/>
      <c r="J62" s="135"/>
      <c r="K62" s="135">
        <f>'将来負担比率（分子）の構造'!L$45</f>
        <v>2171</v>
      </c>
      <c r="L62" s="135"/>
      <c r="M62" s="135"/>
      <c r="N62" s="135">
        <f>'将来負担比率（分子）の構造'!M$45</f>
        <v>1708</v>
      </c>
      <c r="O62" s="135"/>
      <c r="P62" s="135"/>
    </row>
    <row r="63" spans="1:16">
      <c r="A63" s="135" t="s">
        <v>28</v>
      </c>
      <c r="B63" s="135">
        <f>'将来負担比率（分子）の構造'!I$44</f>
        <v>3837</v>
      </c>
      <c r="C63" s="135"/>
      <c r="D63" s="135"/>
      <c r="E63" s="135">
        <f>'将来負担比率（分子）の構造'!J$44</f>
        <v>3937</v>
      </c>
      <c r="F63" s="135"/>
      <c r="G63" s="135"/>
      <c r="H63" s="135">
        <f>'将来負担比率（分子）の構造'!K$44</f>
        <v>3734</v>
      </c>
      <c r="I63" s="135"/>
      <c r="J63" s="135"/>
      <c r="K63" s="135">
        <f>'将来負担比率（分子）の構造'!L$44</f>
        <v>3552</v>
      </c>
      <c r="L63" s="135"/>
      <c r="M63" s="135"/>
      <c r="N63" s="135">
        <f>'将来負担比率（分子）の構造'!M$44</f>
        <v>3663</v>
      </c>
      <c r="O63" s="135"/>
      <c r="P63" s="135"/>
    </row>
    <row r="64" spans="1:16">
      <c r="A64" s="135" t="s">
        <v>27</v>
      </c>
      <c r="B64" s="135">
        <f>'将来負担比率（分子）の構造'!I$43</f>
        <v>664</v>
      </c>
      <c r="C64" s="135"/>
      <c r="D64" s="135"/>
      <c r="E64" s="135">
        <f>'将来負担比率（分子）の構造'!J$43</f>
        <v>680</v>
      </c>
      <c r="F64" s="135"/>
      <c r="G64" s="135"/>
      <c r="H64" s="135">
        <f>'将来負担比率（分子）の構造'!K$43</f>
        <v>675</v>
      </c>
      <c r="I64" s="135"/>
      <c r="J64" s="135"/>
      <c r="K64" s="135">
        <f>'将来負担比率（分子）の構造'!L$43</f>
        <v>660</v>
      </c>
      <c r="L64" s="135"/>
      <c r="M64" s="135"/>
      <c r="N64" s="135">
        <f>'将来負担比率（分子）の構造'!M$43</f>
        <v>604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11253</v>
      </c>
      <c r="C66" s="135"/>
      <c r="D66" s="135"/>
      <c r="E66" s="135">
        <f>'将来負担比率（分子）の構造'!J$41</f>
        <v>10609</v>
      </c>
      <c r="F66" s="135"/>
      <c r="G66" s="135"/>
      <c r="H66" s="135">
        <f>'将来負担比率（分子）の構造'!K$41</f>
        <v>10109</v>
      </c>
      <c r="I66" s="135"/>
      <c r="J66" s="135"/>
      <c r="K66" s="135">
        <f>'将来負担比率（分子）の構造'!L$41</f>
        <v>9762</v>
      </c>
      <c r="L66" s="135"/>
      <c r="M66" s="135"/>
      <c r="N66" s="135">
        <f>'将来負担比率（分子）の構造'!M$41</f>
        <v>9451</v>
      </c>
      <c r="O66" s="135"/>
      <c r="P66" s="135"/>
    </row>
    <row r="67" spans="1:16">
      <c r="A67" s="135" t="s">
        <v>63</v>
      </c>
      <c r="B67" s="135" t="e">
        <f>NA()</f>
        <v>#N/A</v>
      </c>
      <c r="C67" s="135">
        <f>IF(ISNUMBER('将来負担比率（分子）の構造'!I$52), IF('将来負担比率（分子）の構造'!I$52 &lt; 0, 0, '将来負担比率（分子）の構造'!I$52), NA())</f>
        <v>5914</v>
      </c>
      <c r="D67" s="135" t="e">
        <f>NA()</f>
        <v>#N/A</v>
      </c>
      <c r="E67" s="135" t="e">
        <f>NA()</f>
        <v>#N/A</v>
      </c>
      <c r="F67" s="135">
        <f>IF(ISNUMBER('将来負担比率（分子）の構造'!J$52), IF('将来負担比率（分子）の構造'!J$52 &lt; 0, 0, '将来負担比率（分子）の構造'!J$52), NA())</f>
        <v>5708</v>
      </c>
      <c r="G67" s="135" t="e">
        <f>NA()</f>
        <v>#N/A</v>
      </c>
      <c r="H67" s="135" t="e">
        <f>NA()</f>
        <v>#N/A</v>
      </c>
      <c r="I67" s="135">
        <f>IF(ISNUMBER('将来負担比率（分子）の構造'!K$52), IF('将来負担比率（分子）の構造'!K$52 &lt; 0, 0, '将来負担比率（分子）の構造'!K$52), NA())</f>
        <v>5311</v>
      </c>
      <c r="J67" s="135" t="e">
        <f>NA()</f>
        <v>#N/A</v>
      </c>
      <c r="K67" s="135" t="e">
        <f>NA()</f>
        <v>#N/A</v>
      </c>
      <c r="L67" s="135">
        <f>IF(ISNUMBER('将来負担比率（分子）の構造'!L$52), IF('将来負担比率（分子）の構造'!L$52 &lt; 0, 0, '将来負担比率（分子）の構造'!L$52), NA())</f>
        <v>4931</v>
      </c>
      <c r="M67" s="135" t="e">
        <f>NA()</f>
        <v>#N/A</v>
      </c>
      <c r="N67" s="135" t="e">
        <f>NA()</f>
        <v>#N/A</v>
      </c>
      <c r="O67" s="135">
        <f>IF(ISNUMBER('将来負担比率（分子）の構造'!M$52), IF('将来負担比率（分子）の構造'!M$52 &lt; 0, 0, '将来負担比率（分子）の構造'!M$52), NA())</f>
        <v>4308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workbookViewId="0">
      <selection activeCell="CZ28" sqref="CZ28:DC2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834333</v>
      </c>
      <c r="S5" s="583"/>
      <c r="T5" s="583"/>
      <c r="U5" s="583"/>
      <c r="V5" s="583"/>
      <c r="W5" s="583"/>
      <c r="X5" s="583"/>
      <c r="Y5" s="584"/>
      <c r="Z5" s="585">
        <v>10</v>
      </c>
      <c r="AA5" s="585"/>
      <c r="AB5" s="585"/>
      <c r="AC5" s="585"/>
      <c r="AD5" s="586">
        <v>834333</v>
      </c>
      <c r="AE5" s="586"/>
      <c r="AF5" s="586"/>
      <c r="AG5" s="586"/>
      <c r="AH5" s="586"/>
      <c r="AI5" s="586"/>
      <c r="AJ5" s="586"/>
      <c r="AK5" s="586"/>
      <c r="AL5" s="587">
        <v>18.100000000000001</v>
      </c>
      <c r="AM5" s="588"/>
      <c r="AN5" s="588"/>
      <c r="AO5" s="589"/>
      <c r="AP5" s="579" t="s">
        <v>209</v>
      </c>
      <c r="AQ5" s="580"/>
      <c r="AR5" s="580"/>
      <c r="AS5" s="580"/>
      <c r="AT5" s="580"/>
      <c r="AU5" s="580"/>
      <c r="AV5" s="580"/>
      <c r="AW5" s="580"/>
      <c r="AX5" s="580"/>
      <c r="AY5" s="580"/>
      <c r="AZ5" s="580"/>
      <c r="BA5" s="580"/>
      <c r="BB5" s="580"/>
      <c r="BC5" s="580"/>
      <c r="BD5" s="580"/>
      <c r="BE5" s="580"/>
      <c r="BF5" s="581"/>
      <c r="BG5" s="593">
        <v>834017</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67542</v>
      </c>
      <c r="S6" s="594"/>
      <c r="T6" s="594"/>
      <c r="U6" s="594"/>
      <c r="V6" s="594"/>
      <c r="W6" s="594"/>
      <c r="X6" s="594"/>
      <c r="Y6" s="595"/>
      <c r="Z6" s="596">
        <v>0.8</v>
      </c>
      <c r="AA6" s="596"/>
      <c r="AB6" s="596"/>
      <c r="AC6" s="596"/>
      <c r="AD6" s="597">
        <v>67542</v>
      </c>
      <c r="AE6" s="597"/>
      <c r="AF6" s="597"/>
      <c r="AG6" s="597"/>
      <c r="AH6" s="597"/>
      <c r="AI6" s="597"/>
      <c r="AJ6" s="597"/>
      <c r="AK6" s="597"/>
      <c r="AL6" s="598">
        <v>1.5</v>
      </c>
      <c r="AM6" s="599"/>
      <c r="AN6" s="599"/>
      <c r="AO6" s="600"/>
      <c r="AP6" s="590" t="s">
        <v>215</v>
      </c>
      <c r="AQ6" s="591"/>
      <c r="AR6" s="591"/>
      <c r="AS6" s="591"/>
      <c r="AT6" s="591"/>
      <c r="AU6" s="591"/>
      <c r="AV6" s="591"/>
      <c r="AW6" s="591"/>
      <c r="AX6" s="591"/>
      <c r="AY6" s="591"/>
      <c r="AZ6" s="591"/>
      <c r="BA6" s="591"/>
      <c r="BB6" s="591"/>
      <c r="BC6" s="591"/>
      <c r="BD6" s="591"/>
      <c r="BE6" s="591"/>
      <c r="BF6" s="592"/>
      <c r="BG6" s="593">
        <v>834017</v>
      </c>
      <c r="BH6" s="594"/>
      <c r="BI6" s="594"/>
      <c r="BJ6" s="594"/>
      <c r="BK6" s="594"/>
      <c r="BL6" s="594"/>
      <c r="BM6" s="594"/>
      <c r="BN6" s="595"/>
      <c r="BO6" s="596">
        <v>100</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96912</v>
      </c>
      <c r="CS6" s="594"/>
      <c r="CT6" s="594"/>
      <c r="CU6" s="594"/>
      <c r="CV6" s="594"/>
      <c r="CW6" s="594"/>
      <c r="CX6" s="594"/>
      <c r="CY6" s="595"/>
      <c r="CZ6" s="596">
        <v>1.2</v>
      </c>
      <c r="DA6" s="596"/>
      <c r="DB6" s="596"/>
      <c r="DC6" s="596"/>
      <c r="DD6" s="602">
        <v>3980</v>
      </c>
      <c r="DE6" s="594"/>
      <c r="DF6" s="594"/>
      <c r="DG6" s="594"/>
      <c r="DH6" s="594"/>
      <c r="DI6" s="594"/>
      <c r="DJ6" s="594"/>
      <c r="DK6" s="594"/>
      <c r="DL6" s="594"/>
      <c r="DM6" s="594"/>
      <c r="DN6" s="594"/>
      <c r="DO6" s="594"/>
      <c r="DP6" s="595"/>
      <c r="DQ6" s="602">
        <v>96912</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3316</v>
      </c>
      <c r="S7" s="594"/>
      <c r="T7" s="594"/>
      <c r="U7" s="594"/>
      <c r="V7" s="594"/>
      <c r="W7" s="594"/>
      <c r="X7" s="594"/>
      <c r="Y7" s="595"/>
      <c r="Z7" s="596">
        <v>0</v>
      </c>
      <c r="AA7" s="596"/>
      <c r="AB7" s="596"/>
      <c r="AC7" s="596"/>
      <c r="AD7" s="597">
        <v>3316</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345330</v>
      </c>
      <c r="BH7" s="594"/>
      <c r="BI7" s="594"/>
      <c r="BJ7" s="594"/>
      <c r="BK7" s="594"/>
      <c r="BL7" s="594"/>
      <c r="BM7" s="594"/>
      <c r="BN7" s="595"/>
      <c r="BO7" s="596">
        <v>41.4</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969335</v>
      </c>
      <c r="CS7" s="594"/>
      <c r="CT7" s="594"/>
      <c r="CU7" s="594"/>
      <c r="CV7" s="594"/>
      <c r="CW7" s="594"/>
      <c r="CX7" s="594"/>
      <c r="CY7" s="595"/>
      <c r="CZ7" s="596">
        <v>12.5</v>
      </c>
      <c r="DA7" s="596"/>
      <c r="DB7" s="596"/>
      <c r="DC7" s="596"/>
      <c r="DD7" s="602">
        <v>38448</v>
      </c>
      <c r="DE7" s="594"/>
      <c r="DF7" s="594"/>
      <c r="DG7" s="594"/>
      <c r="DH7" s="594"/>
      <c r="DI7" s="594"/>
      <c r="DJ7" s="594"/>
      <c r="DK7" s="594"/>
      <c r="DL7" s="594"/>
      <c r="DM7" s="594"/>
      <c r="DN7" s="594"/>
      <c r="DO7" s="594"/>
      <c r="DP7" s="595"/>
      <c r="DQ7" s="602">
        <v>726098</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11080</v>
      </c>
      <c r="S8" s="594"/>
      <c r="T8" s="594"/>
      <c r="U8" s="594"/>
      <c r="V8" s="594"/>
      <c r="W8" s="594"/>
      <c r="X8" s="594"/>
      <c r="Y8" s="595"/>
      <c r="Z8" s="596">
        <v>0.1</v>
      </c>
      <c r="AA8" s="596"/>
      <c r="AB8" s="596"/>
      <c r="AC8" s="596"/>
      <c r="AD8" s="597">
        <v>11080</v>
      </c>
      <c r="AE8" s="597"/>
      <c r="AF8" s="597"/>
      <c r="AG8" s="597"/>
      <c r="AH8" s="597"/>
      <c r="AI8" s="597"/>
      <c r="AJ8" s="597"/>
      <c r="AK8" s="597"/>
      <c r="AL8" s="598">
        <v>0.2</v>
      </c>
      <c r="AM8" s="599"/>
      <c r="AN8" s="599"/>
      <c r="AO8" s="600"/>
      <c r="AP8" s="590" t="s">
        <v>222</v>
      </c>
      <c r="AQ8" s="591"/>
      <c r="AR8" s="591"/>
      <c r="AS8" s="591"/>
      <c r="AT8" s="591"/>
      <c r="AU8" s="591"/>
      <c r="AV8" s="591"/>
      <c r="AW8" s="591"/>
      <c r="AX8" s="591"/>
      <c r="AY8" s="591"/>
      <c r="AZ8" s="591"/>
      <c r="BA8" s="591"/>
      <c r="BB8" s="591"/>
      <c r="BC8" s="591"/>
      <c r="BD8" s="591"/>
      <c r="BE8" s="591"/>
      <c r="BF8" s="592"/>
      <c r="BG8" s="593">
        <v>14152</v>
      </c>
      <c r="BH8" s="594"/>
      <c r="BI8" s="594"/>
      <c r="BJ8" s="594"/>
      <c r="BK8" s="594"/>
      <c r="BL8" s="594"/>
      <c r="BM8" s="594"/>
      <c r="BN8" s="595"/>
      <c r="BO8" s="596">
        <v>1.7</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1623045</v>
      </c>
      <c r="CS8" s="594"/>
      <c r="CT8" s="594"/>
      <c r="CU8" s="594"/>
      <c r="CV8" s="594"/>
      <c r="CW8" s="594"/>
      <c r="CX8" s="594"/>
      <c r="CY8" s="595"/>
      <c r="CZ8" s="596">
        <v>20.9</v>
      </c>
      <c r="DA8" s="596"/>
      <c r="DB8" s="596"/>
      <c r="DC8" s="596"/>
      <c r="DD8" s="602">
        <v>831</v>
      </c>
      <c r="DE8" s="594"/>
      <c r="DF8" s="594"/>
      <c r="DG8" s="594"/>
      <c r="DH8" s="594"/>
      <c r="DI8" s="594"/>
      <c r="DJ8" s="594"/>
      <c r="DK8" s="594"/>
      <c r="DL8" s="594"/>
      <c r="DM8" s="594"/>
      <c r="DN8" s="594"/>
      <c r="DO8" s="594"/>
      <c r="DP8" s="595"/>
      <c r="DQ8" s="602">
        <v>1166399</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5280</v>
      </c>
      <c r="S9" s="594"/>
      <c r="T9" s="594"/>
      <c r="U9" s="594"/>
      <c r="V9" s="594"/>
      <c r="W9" s="594"/>
      <c r="X9" s="594"/>
      <c r="Y9" s="595"/>
      <c r="Z9" s="596">
        <v>0.1</v>
      </c>
      <c r="AA9" s="596"/>
      <c r="AB9" s="596"/>
      <c r="AC9" s="596"/>
      <c r="AD9" s="597">
        <v>5280</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310654</v>
      </c>
      <c r="BH9" s="594"/>
      <c r="BI9" s="594"/>
      <c r="BJ9" s="594"/>
      <c r="BK9" s="594"/>
      <c r="BL9" s="594"/>
      <c r="BM9" s="594"/>
      <c r="BN9" s="595"/>
      <c r="BO9" s="596">
        <v>37.200000000000003</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1342722</v>
      </c>
      <c r="CS9" s="594"/>
      <c r="CT9" s="594"/>
      <c r="CU9" s="594"/>
      <c r="CV9" s="594"/>
      <c r="CW9" s="594"/>
      <c r="CX9" s="594"/>
      <c r="CY9" s="595"/>
      <c r="CZ9" s="596">
        <v>17.2</v>
      </c>
      <c r="DA9" s="596"/>
      <c r="DB9" s="596"/>
      <c r="DC9" s="596"/>
      <c r="DD9" s="602">
        <v>64836</v>
      </c>
      <c r="DE9" s="594"/>
      <c r="DF9" s="594"/>
      <c r="DG9" s="594"/>
      <c r="DH9" s="594"/>
      <c r="DI9" s="594"/>
      <c r="DJ9" s="594"/>
      <c r="DK9" s="594"/>
      <c r="DL9" s="594"/>
      <c r="DM9" s="594"/>
      <c r="DN9" s="594"/>
      <c r="DO9" s="594"/>
      <c r="DP9" s="595"/>
      <c r="DQ9" s="602">
        <v>999037</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101011</v>
      </c>
      <c r="S10" s="594"/>
      <c r="T10" s="594"/>
      <c r="U10" s="594"/>
      <c r="V10" s="594"/>
      <c r="W10" s="594"/>
      <c r="X10" s="594"/>
      <c r="Y10" s="595"/>
      <c r="Z10" s="596">
        <v>1.2</v>
      </c>
      <c r="AA10" s="596"/>
      <c r="AB10" s="596"/>
      <c r="AC10" s="596"/>
      <c r="AD10" s="597">
        <v>101011</v>
      </c>
      <c r="AE10" s="597"/>
      <c r="AF10" s="597"/>
      <c r="AG10" s="597"/>
      <c r="AH10" s="597"/>
      <c r="AI10" s="597"/>
      <c r="AJ10" s="597"/>
      <c r="AK10" s="597"/>
      <c r="AL10" s="598">
        <v>2.2000000000000002</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11894</v>
      </c>
      <c r="BH10" s="594"/>
      <c r="BI10" s="594"/>
      <c r="BJ10" s="594"/>
      <c r="BK10" s="594"/>
      <c r="BL10" s="594"/>
      <c r="BM10" s="594"/>
      <c r="BN10" s="595"/>
      <c r="BO10" s="596">
        <v>1.4</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2311</v>
      </c>
      <c r="CS10" s="594"/>
      <c r="CT10" s="594"/>
      <c r="CU10" s="594"/>
      <c r="CV10" s="594"/>
      <c r="CW10" s="594"/>
      <c r="CX10" s="594"/>
      <c r="CY10" s="595"/>
      <c r="CZ10" s="596">
        <v>0</v>
      </c>
      <c r="DA10" s="596"/>
      <c r="DB10" s="596"/>
      <c r="DC10" s="596"/>
      <c r="DD10" s="602" t="s">
        <v>223</v>
      </c>
      <c r="DE10" s="594"/>
      <c r="DF10" s="594"/>
      <c r="DG10" s="594"/>
      <c r="DH10" s="594"/>
      <c r="DI10" s="594"/>
      <c r="DJ10" s="594"/>
      <c r="DK10" s="594"/>
      <c r="DL10" s="594"/>
      <c r="DM10" s="594"/>
      <c r="DN10" s="594"/>
      <c r="DO10" s="594"/>
      <c r="DP10" s="595"/>
      <c r="DQ10" s="602" t="s">
        <v>223</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v>33203</v>
      </c>
      <c r="S11" s="594"/>
      <c r="T11" s="594"/>
      <c r="U11" s="594"/>
      <c r="V11" s="594"/>
      <c r="W11" s="594"/>
      <c r="X11" s="594"/>
      <c r="Y11" s="595"/>
      <c r="Z11" s="596">
        <v>0.4</v>
      </c>
      <c r="AA11" s="596"/>
      <c r="AB11" s="596"/>
      <c r="AC11" s="596"/>
      <c r="AD11" s="597">
        <v>33203</v>
      </c>
      <c r="AE11" s="597"/>
      <c r="AF11" s="597"/>
      <c r="AG11" s="597"/>
      <c r="AH11" s="597"/>
      <c r="AI11" s="597"/>
      <c r="AJ11" s="597"/>
      <c r="AK11" s="597"/>
      <c r="AL11" s="598">
        <v>0.7</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8630</v>
      </c>
      <c r="BH11" s="594"/>
      <c r="BI11" s="594"/>
      <c r="BJ11" s="594"/>
      <c r="BK11" s="594"/>
      <c r="BL11" s="594"/>
      <c r="BM11" s="594"/>
      <c r="BN11" s="595"/>
      <c r="BO11" s="596">
        <v>1</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421400</v>
      </c>
      <c r="CS11" s="594"/>
      <c r="CT11" s="594"/>
      <c r="CU11" s="594"/>
      <c r="CV11" s="594"/>
      <c r="CW11" s="594"/>
      <c r="CX11" s="594"/>
      <c r="CY11" s="595"/>
      <c r="CZ11" s="596">
        <v>5.4</v>
      </c>
      <c r="DA11" s="596"/>
      <c r="DB11" s="596"/>
      <c r="DC11" s="596"/>
      <c r="DD11" s="602">
        <v>74018</v>
      </c>
      <c r="DE11" s="594"/>
      <c r="DF11" s="594"/>
      <c r="DG11" s="594"/>
      <c r="DH11" s="594"/>
      <c r="DI11" s="594"/>
      <c r="DJ11" s="594"/>
      <c r="DK11" s="594"/>
      <c r="DL11" s="594"/>
      <c r="DM11" s="594"/>
      <c r="DN11" s="594"/>
      <c r="DO11" s="594"/>
      <c r="DP11" s="595"/>
      <c r="DQ11" s="602">
        <v>259184</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437993</v>
      </c>
      <c r="BH12" s="594"/>
      <c r="BI12" s="594"/>
      <c r="BJ12" s="594"/>
      <c r="BK12" s="594"/>
      <c r="BL12" s="594"/>
      <c r="BM12" s="594"/>
      <c r="BN12" s="595"/>
      <c r="BO12" s="596">
        <v>52.5</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105350</v>
      </c>
      <c r="CS12" s="594"/>
      <c r="CT12" s="594"/>
      <c r="CU12" s="594"/>
      <c r="CV12" s="594"/>
      <c r="CW12" s="594"/>
      <c r="CX12" s="594"/>
      <c r="CY12" s="595"/>
      <c r="CZ12" s="596">
        <v>1.4</v>
      </c>
      <c r="DA12" s="596"/>
      <c r="DB12" s="596"/>
      <c r="DC12" s="596"/>
      <c r="DD12" s="602">
        <v>19342</v>
      </c>
      <c r="DE12" s="594"/>
      <c r="DF12" s="594"/>
      <c r="DG12" s="594"/>
      <c r="DH12" s="594"/>
      <c r="DI12" s="594"/>
      <c r="DJ12" s="594"/>
      <c r="DK12" s="594"/>
      <c r="DL12" s="594"/>
      <c r="DM12" s="594"/>
      <c r="DN12" s="594"/>
      <c r="DO12" s="594"/>
      <c r="DP12" s="595"/>
      <c r="DQ12" s="602">
        <v>58104</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8467</v>
      </c>
      <c r="S13" s="594"/>
      <c r="T13" s="594"/>
      <c r="U13" s="594"/>
      <c r="V13" s="594"/>
      <c r="W13" s="594"/>
      <c r="X13" s="594"/>
      <c r="Y13" s="595"/>
      <c r="Z13" s="596">
        <v>0.1</v>
      </c>
      <c r="AA13" s="596"/>
      <c r="AB13" s="596"/>
      <c r="AC13" s="596"/>
      <c r="AD13" s="597">
        <v>8467</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435316</v>
      </c>
      <c r="BH13" s="594"/>
      <c r="BI13" s="594"/>
      <c r="BJ13" s="594"/>
      <c r="BK13" s="594"/>
      <c r="BL13" s="594"/>
      <c r="BM13" s="594"/>
      <c r="BN13" s="595"/>
      <c r="BO13" s="596">
        <v>52.2</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685897</v>
      </c>
      <c r="CS13" s="594"/>
      <c r="CT13" s="594"/>
      <c r="CU13" s="594"/>
      <c r="CV13" s="594"/>
      <c r="CW13" s="594"/>
      <c r="CX13" s="594"/>
      <c r="CY13" s="595"/>
      <c r="CZ13" s="596">
        <v>8.8000000000000007</v>
      </c>
      <c r="DA13" s="596"/>
      <c r="DB13" s="596"/>
      <c r="DC13" s="596"/>
      <c r="DD13" s="602">
        <v>611357</v>
      </c>
      <c r="DE13" s="594"/>
      <c r="DF13" s="594"/>
      <c r="DG13" s="594"/>
      <c r="DH13" s="594"/>
      <c r="DI13" s="594"/>
      <c r="DJ13" s="594"/>
      <c r="DK13" s="594"/>
      <c r="DL13" s="594"/>
      <c r="DM13" s="594"/>
      <c r="DN13" s="594"/>
      <c r="DO13" s="594"/>
      <c r="DP13" s="595"/>
      <c r="DQ13" s="602">
        <v>245448</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30272</v>
      </c>
      <c r="BH14" s="594"/>
      <c r="BI14" s="594"/>
      <c r="BJ14" s="594"/>
      <c r="BK14" s="594"/>
      <c r="BL14" s="594"/>
      <c r="BM14" s="594"/>
      <c r="BN14" s="595"/>
      <c r="BO14" s="596">
        <v>3.6</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549183</v>
      </c>
      <c r="CS14" s="594"/>
      <c r="CT14" s="594"/>
      <c r="CU14" s="594"/>
      <c r="CV14" s="594"/>
      <c r="CW14" s="594"/>
      <c r="CX14" s="594"/>
      <c r="CY14" s="595"/>
      <c r="CZ14" s="596">
        <v>7.1</v>
      </c>
      <c r="DA14" s="596"/>
      <c r="DB14" s="596"/>
      <c r="DC14" s="596"/>
      <c r="DD14" s="602">
        <v>164030</v>
      </c>
      <c r="DE14" s="594"/>
      <c r="DF14" s="594"/>
      <c r="DG14" s="594"/>
      <c r="DH14" s="594"/>
      <c r="DI14" s="594"/>
      <c r="DJ14" s="594"/>
      <c r="DK14" s="594"/>
      <c r="DL14" s="594"/>
      <c r="DM14" s="594"/>
      <c r="DN14" s="594"/>
      <c r="DO14" s="594"/>
      <c r="DP14" s="595"/>
      <c r="DQ14" s="602">
        <v>396886</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2146</v>
      </c>
      <c r="S15" s="594"/>
      <c r="T15" s="594"/>
      <c r="U15" s="594"/>
      <c r="V15" s="594"/>
      <c r="W15" s="594"/>
      <c r="X15" s="594"/>
      <c r="Y15" s="595"/>
      <c r="Z15" s="596">
        <v>0</v>
      </c>
      <c r="AA15" s="596"/>
      <c r="AB15" s="596"/>
      <c r="AC15" s="596"/>
      <c r="AD15" s="597">
        <v>2146</v>
      </c>
      <c r="AE15" s="597"/>
      <c r="AF15" s="597"/>
      <c r="AG15" s="597"/>
      <c r="AH15" s="597"/>
      <c r="AI15" s="597"/>
      <c r="AJ15" s="597"/>
      <c r="AK15" s="597"/>
      <c r="AL15" s="598">
        <v>0</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20422</v>
      </c>
      <c r="BH15" s="594"/>
      <c r="BI15" s="594"/>
      <c r="BJ15" s="594"/>
      <c r="BK15" s="594"/>
      <c r="BL15" s="594"/>
      <c r="BM15" s="594"/>
      <c r="BN15" s="595"/>
      <c r="BO15" s="596">
        <v>2.4</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460611</v>
      </c>
      <c r="CS15" s="594"/>
      <c r="CT15" s="594"/>
      <c r="CU15" s="594"/>
      <c r="CV15" s="594"/>
      <c r="CW15" s="594"/>
      <c r="CX15" s="594"/>
      <c r="CY15" s="595"/>
      <c r="CZ15" s="596">
        <v>5.9</v>
      </c>
      <c r="DA15" s="596"/>
      <c r="DB15" s="596"/>
      <c r="DC15" s="596"/>
      <c r="DD15" s="602">
        <v>37461</v>
      </c>
      <c r="DE15" s="594"/>
      <c r="DF15" s="594"/>
      <c r="DG15" s="594"/>
      <c r="DH15" s="594"/>
      <c r="DI15" s="594"/>
      <c r="DJ15" s="594"/>
      <c r="DK15" s="594"/>
      <c r="DL15" s="594"/>
      <c r="DM15" s="594"/>
      <c r="DN15" s="594"/>
      <c r="DO15" s="594"/>
      <c r="DP15" s="595"/>
      <c r="DQ15" s="602">
        <v>418236</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4048193</v>
      </c>
      <c r="S16" s="594"/>
      <c r="T16" s="594"/>
      <c r="U16" s="594"/>
      <c r="V16" s="594"/>
      <c r="W16" s="594"/>
      <c r="X16" s="594"/>
      <c r="Y16" s="595"/>
      <c r="Z16" s="596">
        <v>48.6</v>
      </c>
      <c r="AA16" s="596"/>
      <c r="AB16" s="596"/>
      <c r="AC16" s="596"/>
      <c r="AD16" s="597">
        <v>3513482</v>
      </c>
      <c r="AE16" s="597"/>
      <c r="AF16" s="597"/>
      <c r="AG16" s="597"/>
      <c r="AH16" s="597"/>
      <c r="AI16" s="597"/>
      <c r="AJ16" s="597"/>
      <c r="AK16" s="597"/>
      <c r="AL16" s="598">
        <v>76.2</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29250</v>
      </c>
      <c r="CS16" s="594"/>
      <c r="CT16" s="594"/>
      <c r="CU16" s="594"/>
      <c r="CV16" s="594"/>
      <c r="CW16" s="594"/>
      <c r="CX16" s="594"/>
      <c r="CY16" s="595"/>
      <c r="CZ16" s="596">
        <v>0.4</v>
      </c>
      <c r="DA16" s="596"/>
      <c r="DB16" s="596"/>
      <c r="DC16" s="596"/>
      <c r="DD16" s="602" t="s">
        <v>223</v>
      </c>
      <c r="DE16" s="594"/>
      <c r="DF16" s="594"/>
      <c r="DG16" s="594"/>
      <c r="DH16" s="594"/>
      <c r="DI16" s="594"/>
      <c r="DJ16" s="594"/>
      <c r="DK16" s="594"/>
      <c r="DL16" s="594"/>
      <c r="DM16" s="594"/>
      <c r="DN16" s="594"/>
      <c r="DO16" s="594"/>
      <c r="DP16" s="595"/>
      <c r="DQ16" s="602">
        <v>8357</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3513482</v>
      </c>
      <c r="S17" s="594"/>
      <c r="T17" s="594"/>
      <c r="U17" s="594"/>
      <c r="V17" s="594"/>
      <c r="W17" s="594"/>
      <c r="X17" s="594"/>
      <c r="Y17" s="595"/>
      <c r="Z17" s="596">
        <v>42.2</v>
      </c>
      <c r="AA17" s="596"/>
      <c r="AB17" s="596"/>
      <c r="AC17" s="596"/>
      <c r="AD17" s="597">
        <v>3513482</v>
      </c>
      <c r="AE17" s="597"/>
      <c r="AF17" s="597"/>
      <c r="AG17" s="597"/>
      <c r="AH17" s="597"/>
      <c r="AI17" s="597"/>
      <c r="AJ17" s="597"/>
      <c r="AK17" s="597"/>
      <c r="AL17" s="598">
        <v>76.2</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1497929</v>
      </c>
      <c r="CS17" s="594"/>
      <c r="CT17" s="594"/>
      <c r="CU17" s="594"/>
      <c r="CV17" s="594"/>
      <c r="CW17" s="594"/>
      <c r="CX17" s="594"/>
      <c r="CY17" s="595"/>
      <c r="CZ17" s="596">
        <v>19.2</v>
      </c>
      <c r="DA17" s="596"/>
      <c r="DB17" s="596"/>
      <c r="DC17" s="596"/>
      <c r="DD17" s="602" t="s">
        <v>223</v>
      </c>
      <c r="DE17" s="594"/>
      <c r="DF17" s="594"/>
      <c r="DG17" s="594"/>
      <c r="DH17" s="594"/>
      <c r="DI17" s="594"/>
      <c r="DJ17" s="594"/>
      <c r="DK17" s="594"/>
      <c r="DL17" s="594"/>
      <c r="DM17" s="594"/>
      <c r="DN17" s="594"/>
      <c r="DO17" s="594"/>
      <c r="DP17" s="595"/>
      <c r="DQ17" s="602">
        <v>1473312</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534697</v>
      </c>
      <c r="S18" s="594"/>
      <c r="T18" s="594"/>
      <c r="U18" s="594"/>
      <c r="V18" s="594"/>
      <c r="W18" s="594"/>
      <c r="X18" s="594"/>
      <c r="Y18" s="595"/>
      <c r="Z18" s="596">
        <v>6.4</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v>14</v>
      </c>
      <c r="S19" s="594"/>
      <c r="T19" s="594"/>
      <c r="U19" s="594"/>
      <c r="V19" s="594"/>
      <c r="W19" s="594"/>
      <c r="X19" s="594"/>
      <c r="Y19" s="595"/>
      <c r="Z19" s="596">
        <v>0</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316</v>
      </c>
      <c r="BH19" s="594"/>
      <c r="BI19" s="594"/>
      <c r="BJ19" s="594"/>
      <c r="BK19" s="594"/>
      <c r="BL19" s="594"/>
      <c r="BM19" s="594"/>
      <c r="BN19" s="595"/>
      <c r="BO19" s="596">
        <v>0</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5114571</v>
      </c>
      <c r="S20" s="594"/>
      <c r="T20" s="594"/>
      <c r="U20" s="594"/>
      <c r="V20" s="594"/>
      <c r="W20" s="594"/>
      <c r="X20" s="594"/>
      <c r="Y20" s="595"/>
      <c r="Z20" s="596">
        <v>61.4</v>
      </c>
      <c r="AA20" s="596"/>
      <c r="AB20" s="596"/>
      <c r="AC20" s="596"/>
      <c r="AD20" s="597">
        <v>4579860</v>
      </c>
      <c r="AE20" s="597"/>
      <c r="AF20" s="597"/>
      <c r="AG20" s="597"/>
      <c r="AH20" s="597"/>
      <c r="AI20" s="597"/>
      <c r="AJ20" s="597"/>
      <c r="AK20" s="597"/>
      <c r="AL20" s="598">
        <v>99.4</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316</v>
      </c>
      <c r="BH20" s="594"/>
      <c r="BI20" s="594"/>
      <c r="BJ20" s="594"/>
      <c r="BK20" s="594"/>
      <c r="BL20" s="594"/>
      <c r="BM20" s="594"/>
      <c r="BN20" s="595"/>
      <c r="BO20" s="596">
        <v>0</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7783945</v>
      </c>
      <c r="CS20" s="594"/>
      <c r="CT20" s="594"/>
      <c r="CU20" s="594"/>
      <c r="CV20" s="594"/>
      <c r="CW20" s="594"/>
      <c r="CX20" s="594"/>
      <c r="CY20" s="595"/>
      <c r="CZ20" s="596">
        <v>100</v>
      </c>
      <c r="DA20" s="596"/>
      <c r="DB20" s="596"/>
      <c r="DC20" s="596"/>
      <c r="DD20" s="602">
        <v>1014303</v>
      </c>
      <c r="DE20" s="594"/>
      <c r="DF20" s="594"/>
      <c r="DG20" s="594"/>
      <c r="DH20" s="594"/>
      <c r="DI20" s="594"/>
      <c r="DJ20" s="594"/>
      <c r="DK20" s="594"/>
      <c r="DL20" s="594"/>
      <c r="DM20" s="594"/>
      <c r="DN20" s="594"/>
      <c r="DO20" s="594"/>
      <c r="DP20" s="595"/>
      <c r="DQ20" s="602">
        <v>5847973</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934</v>
      </c>
      <c r="S21" s="594"/>
      <c r="T21" s="594"/>
      <c r="U21" s="594"/>
      <c r="V21" s="594"/>
      <c r="W21" s="594"/>
      <c r="X21" s="594"/>
      <c r="Y21" s="595"/>
      <c r="Z21" s="596">
        <v>0</v>
      </c>
      <c r="AA21" s="596"/>
      <c r="AB21" s="596"/>
      <c r="AC21" s="596"/>
      <c r="AD21" s="597">
        <v>934</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316</v>
      </c>
      <c r="BH21" s="594"/>
      <c r="BI21" s="594"/>
      <c r="BJ21" s="594"/>
      <c r="BK21" s="594"/>
      <c r="BL21" s="594"/>
      <c r="BM21" s="594"/>
      <c r="BN21" s="595"/>
      <c r="BO21" s="596">
        <v>0</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25818</v>
      </c>
      <c r="S22" s="594"/>
      <c r="T22" s="594"/>
      <c r="U22" s="594"/>
      <c r="V22" s="594"/>
      <c r="W22" s="594"/>
      <c r="X22" s="594"/>
      <c r="Y22" s="595"/>
      <c r="Z22" s="596">
        <v>0.3</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108602</v>
      </c>
      <c r="S23" s="594"/>
      <c r="T23" s="594"/>
      <c r="U23" s="594"/>
      <c r="V23" s="594"/>
      <c r="W23" s="594"/>
      <c r="X23" s="594"/>
      <c r="Y23" s="595"/>
      <c r="Z23" s="596">
        <v>1.3</v>
      </c>
      <c r="AA23" s="596"/>
      <c r="AB23" s="596"/>
      <c r="AC23" s="596"/>
      <c r="AD23" s="597">
        <v>2101</v>
      </c>
      <c r="AE23" s="597"/>
      <c r="AF23" s="597"/>
      <c r="AG23" s="597"/>
      <c r="AH23" s="597"/>
      <c r="AI23" s="597"/>
      <c r="AJ23" s="597"/>
      <c r="AK23" s="597"/>
      <c r="AL23" s="598">
        <v>0</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40918</v>
      </c>
      <c r="S24" s="594"/>
      <c r="T24" s="594"/>
      <c r="U24" s="594"/>
      <c r="V24" s="594"/>
      <c r="W24" s="594"/>
      <c r="X24" s="594"/>
      <c r="Y24" s="595"/>
      <c r="Z24" s="596">
        <v>0.5</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3429300</v>
      </c>
      <c r="CS24" s="583"/>
      <c r="CT24" s="583"/>
      <c r="CU24" s="583"/>
      <c r="CV24" s="583"/>
      <c r="CW24" s="583"/>
      <c r="CX24" s="583"/>
      <c r="CY24" s="584"/>
      <c r="CZ24" s="620">
        <v>44.1</v>
      </c>
      <c r="DA24" s="621"/>
      <c r="DB24" s="621"/>
      <c r="DC24" s="622"/>
      <c r="DD24" s="619">
        <v>3045292</v>
      </c>
      <c r="DE24" s="583"/>
      <c r="DF24" s="583"/>
      <c r="DG24" s="583"/>
      <c r="DH24" s="583"/>
      <c r="DI24" s="583"/>
      <c r="DJ24" s="583"/>
      <c r="DK24" s="584"/>
      <c r="DL24" s="619">
        <v>2686796</v>
      </c>
      <c r="DM24" s="583"/>
      <c r="DN24" s="583"/>
      <c r="DO24" s="583"/>
      <c r="DP24" s="583"/>
      <c r="DQ24" s="583"/>
      <c r="DR24" s="583"/>
      <c r="DS24" s="583"/>
      <c r="DT24" s="583"/>
      <c r="DU24" s="583"/>
      <c r="DV24" s="584"/>
      <c r="DW24" s="587">
        <v>55.1</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620050</v>
      </c>
      <c r="S25" s="594"/>
      <c r="T25" s="594"/>
      <c r="U25" s="594"/>
      <c r="V25" s="594"/>
      <c r="W25" s="594"/>
      <c r="X25" s="594"/>
      <c r="Y25" s="595"/>
      <c r="Z25" s="596">
        <v>7.4</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1441298</v>
      </c>
      <c r="CS25" s="625"/>
      <c r="CT25" s="625"/>
      <c r="CU25" s="625"/>
      <c r="CV25" s="625"/>
      <c r="CW25" s="625"/>
      <c r="CX25" s="625"/>
      <c r="CY25" s="626"/>
      <c r="CZ25" s="627">
        <v>18.5</v>
      </c>
      <c r="DA25" s="628"/>
      <c r="DB25" s="628"/>
      <c r="DC25" s="629"/>
      <c r="DD25" s="602">
        <v>1395655</v>
      </c>
      <c r="DE25" s="625"/>
      <c r="DF25" s="625"/>
      <c r="DG25" s="625"/>
      <c r="DH25" s="625"/>
      <c r="DI25" s="625"/>
      <c r="DJ25" s="625"/>
      <c r="DK25" s="626"/>
      <c r="DL25" s="602">
        <v>1356318</v>
      </c>
      <c r="DM25" s="625"/>
      <c r="DN25" s="625"/>
      <c r="DO25" s="625"/>
      <c r="DP25" s="625"/>
      <c r="DQ25" s="625"/>
      <c r="DR25" s="625"/>
      <c r="DS25" s="625"/>
      <c r="DT25" s="625"/>
      <c r="DU25" s="625"/>
      <c r="DV25" s="626"/>
      <c r="DW25" s="598">
        <v>27.8</v>
      </c>
      <c r="DX25" s="623"/>
      <c r="DY25" s="623"/>
      <c r="DZ25" s="623"/>
      <c r="EA25" s="623"/>
      <c r="EB25" s="623"/>
      <c r="EC25" s="624"/>
    </row>
    <row r="26" spans="2:133" ht="11.25" customHeight="1">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929807</v>
      </c>
      <c r="CS26" s="594"/>
      <c r="CT26" s="594"/>
      <c r="CU26" s="594"/>
      <c r="CV26" s="594"/>
      <c r="CW26" s="594"/>
      <c r="CX26" s="594"/>
      <c r="CY26" s="595"/>
      <c r="CZ26" s="627">
        <v>11.9</v>
      </c>
      <c r="DA26" s="628"/>
      <c r="DB26" s="628"/>
      <c r="DC26" s="629"/>
      <c r="DD26" s="602">
        <v>891525</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282</v>
      </c>
      <c r="C27" s="591"/>
      <c r="D27" s="591"/>
      <c r="E27" s="591"/>
      <c r="F27" s="591"/>
      <c r="G27" s="591"/>
      <c r="H27" s="591"/>
      <c r="I27" s="591"/>
      <c r="J27" s="591"/>
      <c r="K27" s="591"/>
      <c r="L27" s="591"/>
      <c r="M27" s="591"/>
      <c r="N27" s="591"/>
      <c r="O27" s="591"/>
      <c r="P27" s="591"/>
      <c r="Q27" s="592"/>
      <c r="R27" s="593">
        <v>376860</v>
      </c>
      <c r="S27" s="594"/>
      <c r="T27" s="594"/>
      <c r="U27" s="594"/>
      <c r="V27" s="594"/>
      <c r="W27" s="594"/>
      <c r="X27" s="594"/>
      <c r="Y27" s="595"/>
      <c r="Z27" s="596">
        <v>4.5</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834333</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490073</v>
      </c>
      <c r="CS27" s="625"/>
      <c r="CT27" s="625"/>
      <c r="CU27" s="625"/>
      <c r="CV27" s="625"/>
      <c r="CW27" s="625"/>
      <c r="CX27" s="625"/>
      <c r="CY27" s="626"/>
      <c r="CZ27" s="627">
        <v>6.3</v>
      </c>
      <c r="DA27" s="628"/>
      <c r="DB27" s="628"/>
      <c r="DC27" s="629"/>
      <c r="DD27" s="602">
        <v>176325</v>
      </c>
      <c r="DE27" s="625"/>
      <c r="DF27" s="625"/>
      <c r="DG27" s="625"/>
      <c r="DH27" s="625"/>
      <c r="DI27" s="625"/>
      <c r="DJ27" s="625"/>
      <c r="DK27" s="626"/>
      <c r="DL27" s="602">
        <v>176063</v>
      </c>
      <c r="DM27" s="625"/>
      <c r="DN27" s="625"/>
      <c r="DO27" s="625"/>
      <c r="DP27" s="625"/>
      <c r="DQ27" s="625"/>
      <c r="DR27" s="625"/>
      <c r="DS27" s="625"/>
      <c r="DT27" s="625"/>
      <c r="DU27" s="625"/>
      <c r="DV27" s="626"/>
      <c r="DW27" s="598">
        <v>3.6</v>
      </c>
      <c r="DX27" s="623"/>
      <c r="DY27" s="623"/>
      <c r="DZ27" s="623"/>
      <c r="EA27" s="623"/>
      <c r="EB27" s="623"/>
      <c r="EC27" s="624"/>
    </row>
    <row r="28" spans="2:133" ht="11.25" customHeight="1">
      <c r="B28" s="590" t="s">
        <v>285</v>
      </c>
      <c r="C28" s="591"/>
      <c r="D28" s="591"/>
      <c r="E28" s="591"/>
      <c r="F28" s="591"/>
      <c r="G28" s="591"/>
      <c r="H28" s="591"/>
      <c r="I28" s="591"/>
      <c r="J28" s="591"/>
      <c r="K28" s="591"/>
      <c r="L28" s="591"/>
      <c r="M28" s="591"/>
      <c r="N28" s="591"/>
      <c r="O28" s="591"/>
      <c r="P28" s="591"/>
      <c r="Q28" s="592"/>
      <c r="R28" s="593">
        <v>25171</v>
      </c>
      <c r="S28" s="594"/>
      <c r="T28" s="594"/>
      <c r="U28" s="594"/>
      <c r="V28" s="594"/>
      <c r="W28" s="594"/>
      <c r="X28" s="594"/>
      <c r="Y28" s="595"/>
      <c r="Z28" s="596">
        <v>0.3</v>
      </c>
      <c r="AA28" s="596"/>
      <c r="AB28" s="596"/>
      <c r="AC28" s="596"/>
      <c r="AD28" s="597">
        <v>9877</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1497929</v>
      </c>
      <c r="CS28" s="594"/>
      <c r="CT28" s="594"/>
      <c r="CU28" s="594"/>
      <c r="CV28" s="594"/>
      <c r="CW28" s="594"/>
      <c r="CX28" s="594"/>
      <c r="CY28" s="595"/>
      <c r="CZ28" s="627">
        <v>19.2</v>
      </c>
      <c r="DA28" s="628"/>
      <c r="DB28" s="628"/>
      <c r="DC28" s="629"/>
      <c r="DD28" s="602">
        <v>1473312</v>
      </c>
      <c r="DE28" s="594"/>
      <c r="DF28" s="594"/>
      <c r="DG28" s="594"/>
      <c r="DH28" s="594"/>
      <c r="DI28" s="594"/>
      <c r="DJ28" s="594"/>
      <c r="DK28" s="595"/>
      <c r="DL28" s="602">
        <v>1154415</v>
      </c>
      <c r="DM28" s="594"/>
      <c r="DN28" s="594"/>
      <c r="DO28" s="594"/>
      <c r="DP28" s="594"/>
      <c r="DQ28" s="594"/>
      <c r="DR28" s="594"/>
      <c r="DS28" s="594"/>
      <c r="DT28" s="594"/>
      <c r="DU28" s="594"/>
      <c r="DV28" s="595"/>
      <c r="DW28" s="598">
        <v>23.7</v>
      </c>
      <c r="DX28" s="623"/>
      <c r="DY28" s="623"/>
      <c r="DZ28" s="623"/>
      <c r="EA28" s="623"/>
      <c r="EB28" s="623"/>
      <c r="EC28" s="624"/>
    </row>
    <row r="29" spans="2:133" ht="11.25" customHeight="1">
      <c r="B29" s="590" t="s">
        <v>287</v>
      </c>
      <c r="C29" s="591"/>
      <c r="D29" s="591"/>
      <c r="E29" s="591"/>
      <c r="F29" s="591"/>
      <c r="G29" s="591"/>
      <c r="H29" s="591"/>
      <c r="I29" s="591"/>
      <c r="J29" s="591"/>
      <c r="K29" s="591"/>
      <c r="L29" s="591"/>
      <c r="M29" s="591"/>
      <c r="N29" s="591"/>
      <c r="O29" s="591"/>
      <c r="P29" s="591"/>
      <c r="Q29" s="592"/>
      <c r="R29" s="593">
        <v>30</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1497911</v>
      </c>
      <c r="CS29" s="625"/>
      <c r="CT29" s="625"/>
      <c r="CU29" s="625"/>
      <c r="CV29" s="625"/>
      <c r="CW29" s="625"/>
      <c r="CX29" s="625"/>
      <c r="CY29" s="626"/>
      <c r="CZ29" s="627">
        <v>19.2</v>
      </c>
      <c r="DA29" s="628"/>
      <c r="DB29" s="628"/>
      <c r="DC29" s="629"/>
      <c r="DD29" s="602">
        <v>1473294</v>
      </c>
      <c r="DE29" s="625"/>
      <c r="DF29" s="625"/>
      <c r="DG29" s="625"/>
      <c r="DH29" s="625"/>
      <c r="DI29" s="625"/>
      <c r="DJ29" s="625"/>
      <c r="DK29" s="626"/>
      <c r="DL29" s="602">
        <v>1154397</v>
      </c>
      <c r="DM29" s="625"/>
      <c r="DN29" s="625"/>
      <c r="DO29" s="625"/>
      <c r="DP29" s="625"/>
      <c r="DQ29" s="625"/>
      <c r="DR29" s="625"/>
      <c r="DS29" s="625"/>
      <c r="DT29" s="625"/>
      <c r="DU29" s="625"/>
      <c r="DV29" s="626"/>
      <c r="DW29" s="598">
        <v>23.7</v>
      </c>
      <c r="DX29" s="623"/>
      <c r="DY29" s="623"/>
      <c r="DZ29" s="623"/>
      <c r="EA29" s="623"/>
      <c r="EB29" s="623"/>
      <c r="EC29" s="624"/>
    </row>
    <row r="30" spans="2:133" ht="11.25" customHeight="1">
      <c r="B30" s="590" t="s">
        <v>292</v>
      </c>
      <c r="C30" s="591"/>
      <c r="D30" s="591"/>
      <c r="E30" s="591"/>
      <c r="F30" s="591"/>
      <c r="G30" s="591"/>
      <c r="H30" s="591"/>
      <c r="I30" s="591"/>
      <c r="J30" s="591"/>
      <c r="K30" s="591"/>
      <c r="L30" s="591"/>
      <c r="M30" s="591"/>
      <c r="N30" s="591"/>
      <c r="O30" s="591"/>
      <c r="P30" s="591"/>
      <c r="Q30" s="592"/>
      <c r="R30" s="593">
        <v>320106</v>
      </c>
      <c r="S30" s="594"/>
      <c r="T30" s="594"/>
      <c r="U30" s="594"/>
      <c r="V30" s="594"/>
      <c r="W30" s="594"/>
      <c r="X30" s="594"/>
      <c r="Y30" s="595"/>
      <c r="Z30" s="596">
        <v>3.8</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98.8</v>
      </c>
      <c r="BH30" s="652"/>
      <c r="BI30" s="652"/>
      <c r="BJ30" s="652"/>
      <c r="BK30" s="652"/>
      <c r="BL30" s="652"/>
      <c r="BM30" s="588">
        <v>96.3</v>
      </c>
      <c r="BN30" s="652"/>
      <c r="BO30" s="652"/>
      <c r="BP30" s="652"/>
      <c r="BQ30" s="653"/>
      <c r="BR30" s="651">
        <v>98.8</v>
      </c>
      <c r="BS30" s="652"/>
      <c r="BT30" s="652"/>
      <c r="BU30" s="652"/>
      <c r="BV30" s="652"/>
      <c r="BW30" s="652"/>
      <c r="BX30" s="588">
        <v>96.1</v>
      </c>
      <c r="BY30" s="652"/>
      <c r="BZ30" s="652"/>
      <c r="CA30" s="652"/>
      <c r="CB30" s="653"/>
      <c r="CD30" s="656"/>
      <c r="CE30" s="657"/>
      <c r="CF30" s="607" t="s">
        <v>295</v>
      </c>
      <c r="CG30" s="608"/>
      <c r="CH30" s="608"/>
      <c r="CI30" s="608"/>
      <c r="CJ30" s="608"/>
      <c r="CK30" s="608"/>
      <c r="CL30" s="608"/>
      <c r="CM30" s="608"/>
      <c r="CN30" s="608"/>
      <c r="CO30" s="608"/>
      <c r="CP30" s="608"/>
      <c r="CQ30" s="609"/>
      <c r="CR30" s="593">
        <v>1388185</v>
      </c>
      <c r="CS30" s="594"/>
      <c r="CT30" s="594"/>
      <c r="CU30" s="594"/>
      <c r="CV30" s="594"/>
      <c r="CW30" s="594"/>
      <c r="CX30" s="594"/>
      <c r="CY30" s="595"/>
      <c r="CZ30" s="627">
        <v>17.8</v>
      </c>
      <c r="DA30" s="628"/>
      <c r="DB30" s="628"/>
      <c r="DC30" s="629"/>
      <c r="DD30" s="602">
        <v>1366521</v>
      </c>
      <c r="DE30" s="594"/>
      <c r="DF30" s="594"/>
      <c r="DG30" s="594"/>
      <c r="DH30" s="594"/>
      <c r="DI30" s="594"/>
      <c r="DJ30" s="594"/>
      <c r="DK30" s="595"/>
      <c r="DL30" s="602">
        <v>1047624</v>
      </c>
      <c r="DM30" s="594"/>
      <c r="DN30" s="594"/>
      <c r="DO30" s="594"/>
      <c r="DP30" s="594"/>
      <c r="DQ30" s="594"/>
      <c r="DR30" s="594"/>
      <c r="DS30" s="594"/>
      <c r="DT30" s="594"/>
      <c r="DU30" s="594"/>
      <c r="DV30" s="595"/>
      <c r="DW30" s="598">
        <v>21.5</v>
      </c>
      <c r="DX30" s="623"/>
      <c r="DY30" s="623"/>
      <c r="DZ30" s="623"/>
      <c r="EA30" s="623"/>
      <c r="EB30" s="623"/>
      <c r="EC30" s="624"/>
    </row>
    <row r="31" spans="2:133" ht="11.25" customHeight="1">
      <c r="B31" s="590" t="s">
        <v>296</v>
      </c>
      <c r="C31" s="591"/>
      <c r="D31" s="591"/>
      <c r="E31" s="591"/>
      <c r="F31" s="591"/>
      <c r="G31" s="591"/>
      <c r="H31" s="591"/>
      <c r="I31" s="591"/>
      <c r="J31" s="591"/>
      <c r="K31" s="591"/>
      <c r="L31" s="591"/>
      <c r="M31" s="591"/>
      <c r="N31" s="591"/>
      <c r="O31" s="591"/>
      <c r="P31" s="591"/>
      <c r="Q31" s="592"/>
      <c r="R31" s="593">
        <v>517167</v>
      </c>
      <c r="S31" s="594"/>
      <c r="T31" s="594"/>
      <c r="U31" s="594"/>
      <c r="V31" s="594"/>
      <c r="W31" s="594"/>
      <c r="X31" s="594"/>
      <c r="Y31" s="595"/>
      <c r="Z31" s="596">
        <v>6.2</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99</v>
      </c>
      <c r="BH31" s="625"/>
      <c r="BI31" s="625"/>
      <c r="BJ31" s="625"/>
      <c r="BK31" s="625"/>
      <c r="BL31" s="625"/>
      <c r="BM31" s="599">
        <v>97.2</v>
      </c>
      <c r="BN31" s="649"/>
      <c r="BO31" s="649"/>
      <c r="BP31" s="649"/>
      <c r="BQ31" s="650"/>
      <c r="BR31" s="648">
        <v>99</v>
      </c>
      <c r="BS31" s="625"/>
      <c r="BT31" s="625"/>
      <c r="BU31" s="625"/>
      <c r="BV31" s="625"/>
      <c r="BW31" s="625"/>
      <c r="BX31" s="599">
        <v>96.9</v>
      </c>
      <c r="BY31" s="649"/>
      <c r="BZ31" s="649"/>
      <c r="CA31" s="649"/>
      <c r="CB31" s="650"/>
      <c r="CD31" s="656"/>
      <c r="CE31" s="657"/>
      <c r="CF31" s="607" t="s">
        <v>299</v>
      </c>
      <c r="CG31" s="608"/>
      <c r="CH31" s="608"/>
      <c r="CI31" s="608"/>
      <c r="CJ31" s="608"/>
      <c r="CK31" s="608"/>
      <c r="CL31" s="608"/>
      <c r="CM31" s="608"/>
      <c r="CN31" s="608"/>
      <c r="CO31" s="608"/>
      <c r="CP31" s="608"/>
      <c r="CQ31" s="609"/>
      <c r="CR31" s="593">
        <v>109726</v>
      </c>
      <c r="CS31" s="625"/>
      <c r="CT31" s="625"/>
      <c r="CU31" s="625"/>
      <c r="CV31" s="625"/>
      <c r="CW31" s="625"/>
      <c r="CX31" s="625"/>
      <c r="CY31" s="626"/>
      <c r="CZ31" s="627">
        <v>1.4</v>
      </c>
      <c r="DA31" s="628"/>
      <c r="DB31" s="628"/>
      <c r="DC31" s="629"/>
      <c r="DD31" s="602">
        <v>106773</v>
      </c>
      <c r="DE31" s="625"/>
      <c r="DF31" s="625"/>
      <c r="DG31" s="625"/>
      <c r="DH31" s="625"/>
      <c r="DI31" s="625"/>
      <c r="DJ31" s="625"/>
      <c r="DK31" s="626"/>
      <c r="DL31" s="602">
        <v>106773</v>
      </c>
      <c r="DM31" s="625"/>
      <c r="DN31" s="625"/>
      <c r="DO31" s="625"/>
      <c r="DP31" s="625"/>
      <c r="DQ31" s="625"/>
      <c r="DR31" s="625"/>
      <c r="DS31" s="625"/>
      <c r="DT31" s="625"/>
      <c r="DU31" s="625"/>
      <c r="DV31" s="626"/>
      <c r="DW31" s="598">
        <v>2.2000000000000002</v>
      </c>
      <c r="DX31" s="623"/>
      <c r="DY31" s="623"/>
      <c r="DZ31" s="623"/>
      <c r="EA31" s="623"/>
      <c r="EB31" s="623"/>
      <c r="EC31" s="624"/>
    </row>
    <row r="32" spans="2:133" ht="11.25" customHeight="1">
      <c r="B32" s="590" t="s">
        <v>300</v>
      </c>
      <c r="C32" s="591"/>
      <c r="D32" s="591"/>
      <c r="E32" s="591"/>
      <c r="F32" s="591"/>
      <c r="G32" s="591"/>
      <c r="H32" s="591"/>
      <c r="I32" s="591"/>
      <c r="J32" s="591"/>
      <c r="K32" s="591"/>
      <c r="L32" s="591"/>
      <c r="M32" s="591"/>
      <c r="N32" s="591"/>
      <c r="O32" s="591"/>
      <c r="P32" s="591"/>
      <c r="Q32" s="592"/>
      <c r="R32" s="593">
        <v>106773</v>
      </c>
      <c r="S32" s="594"/>
      <c r="T32" s="594"/>
      <c r="U32" s="594"/>
      <c r="V32" s="594"/>
      <c r="W32" s="594"/>
      <c r="X32" s="594"/>
      <c r="Y32" s="595"/>
      <c r="Z32" s="596">
        <v>1.3</v>
      </c>
      <c r="AA32" s="596"/>
      <c r="AB32" s="596"/>
      <c r="AC32" s="596"/>
      <c r="AD32" s="597">
        <v>15788</v>
      </c>
      <c r="AE32" s="597"/>
      <c r="AF32" s="597"/>
      <c r="AG32" s="597"/>
      <c r="AH32" s="597"/>
      <c r="AI32" s="597"/>
      <c r="AJ32" s="597"/>
      <c r="AK32" s="597"/>
      <c r="AL32" s="598">
        <v>0.3</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98.6</v>
      </c>
      <c r="BH32" s="661"/>
      <c r="BI32" s="661"/>
      <c r="BJ32" s="661"/>
      <c r="BK32" s="661"/>
      <c r="BL32" s="661"/>
      <c r="BM32" s="662">
        <v>95.7</v>
      </c>
      <c r="BN32" s="661"/>
      <c r="BO32" s="661"/>
      <c r="BP32" s="661"/>
      <c r="BQ32" s="663"/>
      <c r="BR32" s="660">
        <v>98.7</v>
      </c>
      <c r="BS32" s="661"/>
      <c r="BT32" s="661"/>
      <c r="BU32" s="661"/>
      <c r="BV32" s="661"/>
      <c r="BW32" s="661"/>
      <c r="BX32" s="662">
        <v>95.6</v>
      </c>
      <c r="BY32" s="661"/>
      <c r="BZ32" s="661"/>
      <c r="CA32" s="661"/>
      <c r="CB32" s="663"/>
      <c r="CD32" s="658"/>
      <c r="CE32" s="659"/>
      <c r="CF32" s="607" t="s">
        <v>302</v>
      </c>
      <c r="CG32" s="608"/>
      <c r="CH32" s="608"/>
      <c r="CI32" s="608"/>
      <c r="CJ32" s="608"/>
      <c r="CK32" s="608"/>
      <c r="CL32" s="608"/>
      <c r="CM32" s="608"/>
      <c r="CN32" s="608"/>
      <c r="CO32" s="608"/>
      <c r="CP32" s="608"/>
      <c r="CQ32" s="609"/>
      <c r="CR32" s="593">
        <v>18</v>
      </c>
      <c r="CS32" s="594"/>
      <c r="CT32" s="594"/>
      <c r="CU32" s="594"/>
      <c r="CV32" s="594"/>
      <c r="CW32" s="594"/>
      <c r="CX32" s="594"/>
      <c r="CY32" s="595"/>
      <c r="CZ32" s="627">
        <v>0</v>
      </c>
      <c r="DA32" s="628"/>
      <c r="DB32" s="628"/>
      <c r="DC32" s="629"/>
      <c r="DD32" s="602">
        <v>18</v>
      </c>
      <c r="DE32" s="594"/>
      <c r="DF32" s="594"/>
      <c r="DG32" s="594"/>
      <c r="DH32" s="594"/>
      <c r="DI32" s="594"/>
      <c r="DJ32" s="594"/>
      <c r="DK32" s="595"/>
      <c r="DL32" s="602">
        <v>18</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303</v>
      </c>
      <c r="C33" s="591"/>
      <c r="D33" s="591"/>
      <c r="E33" s="591"/>
      <c r="F33" s="591"/>
      <c r="G33" s="591"/>
      <c r="H33" s="591"/>
      <c r="I33" s="591"/>
      <c r="J33" s="591"/>
      <c r="K33" s="591"/>
      <c r="L33" s="591"/>
      <c r="M33" s="591"/>
      <c r="N33" s="591"/>
      <c r="O33" s="591"/>
      <c r="P33" s="591"/>
      <c r="Q33" s="592"/>
      <c r="R33" s="593">
        <v>1077129</v>
      </c>
      <c r="S33" s="594"/>
      <c r="T33" s="594"/>
      <c r="U33" s="594"/>
      <c r="V33" s="594"/>
      <c r="W33" s="594"/>
      <c r="X33" s="594"/>
      <c r="Y33" s="595"/>
      <c r="Z33" s="596">
        <v>12.9</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3311092</v>
      </c>
      <c r="CS33" s="625"/>
      <c r="CT33" s="625"/>
      <c r="CU33" s="625"/>
      <c r="CV33" s="625"/>
      <c r="CW33" s="625"/>
      <c r="CX33" s="625"/>
      <c r="CY33" s="626"/>
      <c r="CZ33" s="627">
        <v>42.5</v>
      </c>
      <c r="DA33" s="628"/>
      <c r="DB33" s="628"/>
      <c r="DC33" s="629"/>
      <c r="DD33" s="602">
        <v>2411294</v>
      </c>
      <c r="DE33" s="625"/>
      <c r="DF33" s="625"/>
      <c r="DG33" s="625"/>
      <c r="DH33" s="625"/>
      <c r="DI33" s="625"/>
      <c r="DJ33" s="625"/>
      <c r="DK33" s="626"/>
      <c r="DL33" s="602">
        <v>1718099</v>
      </c>
      <c r="DM33" s="625"/>
      <c r="DN33" s="625"/>
      <c r="DO33" s="625"/>
      <c r="DP33" s="625"/>
      <c r="DQ33" s="625"/>
      <c r="DR33" s="625"/>
      <c r="DS33" s="625"/>
      <c r="DT33" s="625"/>
      <c r="DU33" s="625"/>
      <c r="DV33" s="626"/>
      <c r="DW33" s="598">
        <v>35.299999999999997</v>
      </c>
      <c r="DX33" s="623"/>
      <c r="DY33" s="623"/>
      <c r="DZ33" s="623"/>
      <c r="EA33" s="623"/>
      <c r="EB33" s="623"/>
      <c r="EC33" s="624"/>
    </row>
    <row r="34" spans="2:133" ht="11.25" customHeight="1">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861049</v>
      </c>
      <c r="CS34" s="594"/>
      <c r="CT34" s="594"/>
      <c r="CU34" s="594"/>
      <c r="CV34" s="594"/>
      <c r="CW34" s="594"/>
      <c r="CX34" s="594"/>
      <c r="CY34" s="595"/>
      <c r="CZ34" s="627">
        <v>11.1</v>
      </c>
      <c r="DA34" s="628"/>
      <c r="DB34" s="628"/>
      <c r="DC34" s="629"/>
      <c r="DD34" s="602">
        <v>576621</v>
      </c>
      <c r="DE34" s="594"/>
      <c r="DF34" s="594"/>
      <c r="DG34" s="594"/>
      <c r="DH34" s="594"/>
      <c r="DI34" s="594"/>
      <c r="DJ34" s="594"/>
      <c r="DK34" s="595"/>
      <c r="DL34" s="602">
        <v>472668</v>
      </c>
      <c r="DM34" s="594"/>
      <c r="DN34" s="594"/>
      <c r="DO34" s="594"/>
      <c r="DP34" s="594"/>
      <c r="DQ34" s="594"/>
      <c r="DR34" s="594"/>
      <c r="DS34" s="594"/>
      <c r="DT34" s="594"/>
      <c r="DU34" s="594"/>
      <c r="DV34" s="595"/>
      <c r="DW34" s="598">
        <v>9.6999999999999993</v>
      </c>
      <c r="DX34" s="623"/>
      <c r="DY34" s="623"/>
      <c r="DZ34" s="623"/>
      <c r="EA34" s="623"/>
      <c r="EB34" s="623"/>
      <c r="EC34" s="624"/>
    </row>
    <row r="35" spans="2:133" ht="11.25" customHeight="1">
      <c r="B35" s="590" t="s">
        <v>309</v>
      </c>
      <c r="C35" s="591"/>
      <c r="D35" s="591"/>
      <c r="E35" s="591"/>
      <c r="F35" s="591"/>
      <c r="G35" s="591"/>
      <c r="H35" s="591"/>
      <c r="I35" s="591"/>
      <c r="J35" s="591"/>
      <c r="K35" s="591"/>
      <c r="L35" s="591"/>
      <c r="M35" s="591"/>
      <c r="N35" s="591"/>
      <c r="O35" s="591"/>
      <c r="P35" s="591"/>
      <c r="Q35" s="592"/>
      <c r="R35" s="593">
        <v>265229</v>
      </c>
      <c r="S35" s="594"/>
      <c r="T35" s="594"/>
      <c r="U35" s="594"/>
      <c r="V35" s="594"/>
      <c r="W35" s="594"/>
      <c r="X35" s="594"/>
      <c r="Y35" s="595"/>
      <c r="Z35" s="596">
        <v>3.2</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1251788</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95395</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25399</v>
      </c>
      <c r="CS35" s="625"/>
      <c r="CT35" s="625"/>
      <c r="CU35" s="625"/>
      <c r="CV35" s="625"/>
      <c r="CW35" s="625"/>
      <c r="CX35" s="625"/>
      <c r="CY35" s="626"/>
      <c r="CZ35" s="627">
        <v>0.3</v>
      </c>
      <c r="DA35" s="628"/>
      <c r="DB35" s="628"/>
      <c r="DC35" s="629"/>
      <c r="DD35" s="602">
        <v>22862</v>
      </c>
      <c r="DE35" s="625"/>
      <c r="DF35" s="625"/>
      <c r="DG35" s="625"/>
      <c r="DH35" s="625"/>
      <c r="DI35" s="625"/>
      <c r="DJ35" s="625"/>
      <c r="DK35" s="626"/>
      <c r="DL35" s="602">
        <v>22862</v>
      </c>
      <c r="DM35" s="625"/>
      <c r="DN35" s="625"/>
      <c r="DO35" s="625"/>
      <c r="DP35" s="625"/>
      <c r="DQ35" s="625"/>
      <c r="DR35" s="625"/>
      <c r="DS35" s="625"/>
      <c r="DT35" s="625"/>
      <c r="DU35" s="625"/>
      <c r="DV35" s="626"/>
      <c r="DW35" s="598">
        <v>0.5</v>
      </c>
      <c r="DX35" s="623"/>
      <c r="DY35" s="623"/>
      <c r="DZ35" s="623"/>
      <c r="EA35" s="623"/>
      <c r="EB35" s="623"/>
      <c r="EC35" s="624"/>
    </row>
    <row r="36" spans="2:133" ht="11.25" customHeight="1">
      <c r="B36" s="636" t="s">
        <v>313</v>
      </c>
      <c r="C36" s="637"/>
      <c r="D36" s="637"/>
      <c r="E36" s="637"/>
      <c r="F36" s="637"/>
      <c r="G36" s="637"/>
      <c r="H36" s="637"/>
      <c r="I36" s="637"/>
      <c r="J36" s="637"/>
      <c r="K36" s="637"/>
      <c r="L36" s="637"/>
      <c r="M36" s="637"/>
      <c r="N36" s="637"/>
      <c r="O36" s="637"/>
      <c r="P36" s="637"/>
      <c r="Q36" s="638"/>
      <c r="R36" s="665">
        <v>8334129</v>
      </c>
      <c r="S36" s="666"/>
      <c r="T36" s="666"/>
      <c r="U36" s="666"/>
      <c r="V36" s="666"/>
      <c r="W36" s="666"/>
      <c r="X36" s="666"/>
      <c r="Y36" s="667"/>
      <c r="Z36" s="668">
        <v>100</v>
      </c>
      <c r="AA36" s="668"/>
      <c r="AB36" s="668"/>
      <c r="AC36" s="668"/>
      <c r="AD36" s="669">
        <v>4608560</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400735</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-26808</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1165838</v>
      </c>
      <c r="CS36" s="594"/>
      <c r="CT36" s="594"/>
      <c r="CU36" s="594"/>
      <c r="CV36" s="594"/>
      <c r="CW36" s="594"/>
      <c r="CX36" s="594"/>
      <c r="CY36" s="595"/>
      <c r="CZ36" s="627">
        <v>15</v>
      </c>
      <c r="DA36" s="628"/>
      <c r="DB36" s="628"/>
      <c r="DC36" s="629"/>
      <c r="DD36" s="602">
        <v>730580</v>
      </c>
      <c r="DE36" s="594"/>
      <c r="DF36" s="594"/>
      <c r="DG36" s="594"/>
      <c r="DH36" s="594"/>
      <c r="DI36" s="594"/>
      <c r="DJ36" s="594"/>
      <c r="DK36" s="595"/>
      <c r="DL36" s="602">
        <v>590368</v>
      </c>
      <c r="DM36" s="594"/>
      <c r="DN36" s="594"/>
      <c r="DO36" s="594"/>
      <c r="DP36" s="594"/>
      <c r="DQ36" s="594"/>
      <c r="DR36" s="594"/>
      <c r="DS36" s="594"/>
      <c r="DT36" s="594"/>
      <c r="DU36" s="594"/>
      <c r="DV36" s="595"/>
      <c r="DW36" s="598">
        <v>12.1</v>
      </c>
      <c r="DX36" s="623"/>
      <c r="DY36" s="623"/>
      <c r="DZ36" s="623"/>
      <c r="EA36" s="623"/>
      <c r="EB36" s="623"/>
      <c r="EC36" s="624"/>
    </row>
    <row r="37" spans="2:133" ht="11.25" customHeight="1">
      <c r="AQ37" s="672" t="s">
        <v>317</v>
      </c>
      <c r="AR37" s="673"/>
      <c r="AS37" s="673"/>
      <c r="AT37" s="673"/>
      <c r="AU37" s="673"/>
      <c r="AV37" s="673"/>
      <c r="AW37" s="673"/>
      <c r="AX37" s="673"/>
      <c r="AY37" s="674"/>
      <c r="AZ37" s="593">
        <v>98356</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1812</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504472</v>
      </c>
      <c r="CS37" s="625"/>
      <c r="CT37" s="625"/>
      <c r="CU37" s="625"/>
      <c r="CV37" s="625"/>
      <c r="CW37" s="625"/>
      <c r="CX37" s="625"/>
      <c r="CY37" s="626"/>
      <c r="CZ37" s="627">
        <v>6.5</v>
      </c>
      <c r="DA37" s="628"/>
      <c r="DB37" s="628"/>
      <c r="DC37" s="629"/>
      <c r="DD37" s="602">
        <v>191734</v>
      </c>
      <c r="DE37" s="625"/>
      <c r="DF37" s="625"/>
      <c r="DG37" s="625"/>
      <c r="DH37" s="625"/>
      <c r="DI37" s="625"/>
      <c r="DJ37" s="625"/>
      <c r="DK37" s="626"/>
      <c r="DL37" s="602">
        <v>121955</v>
      </c>
      <c r="DM37" s="625"/>
      <c r="DN37" s="625"/>
      <c r="DO37" s="625"/>
      <c r="DP37" s="625"/>
      <c r="DQ37" s="625"/>
      <c r="DR37" s="625"/>
      <c r="DS37" s="625"/>
      <c r="DT37" s="625"/>
      <c r="DU37" s="625"/>
      <c r="DV37" s="626"/>
      <c r="DW37" s="598">
        <v>2.5</v>
      </c>
      <c r="DX37" s="623"/>
      <c r="DY37" s="623"/>
      <c r="DZ37" s="623"/>
      <c r="EA37" s="623"/>
      <c r="EB37" s="623"/>
      <c r="EC37" s="624"/>
    </row>
    <row r="38" spans="2:133" ht="11.25" customHeight="1">
      <c r="AQ38" s="672" t="s">
        <v>320</v>
      </c>
      <c r="AR38" s="673"/>
      <c r="AS38" s="673"/>
      <c r="AT38" s="673"/>
      <c r="AU38" s="673"/>
      <c r="AV38" s="673"/>
      <c r="AW38" s="673"/>
      <c r="AX38" s="673"/>
      <c r="AY38" s="674"/>
      <c r="AZ38" s="593">
        <v>22397</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3126</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850943</v>
      </c>
      <c r="CS38" s="594"/>
      <c r="CT38" s="594"/>
      <c r="CU38" s="594"/>
      <c r="CV38" s="594"/>
      <c r="CW38" s="594"/>
      <c r="CX38" s="594"/>
      <c r="CY38" s="595"/>
      <c r="CZ38" s="627">
        <v>10.9</v>
      </c>
      <c r="DA38" s="628"/>
      <c r="DB38" s="628"/>
      <c r="DC38" s="629"/>
      <c r="DD38" s="602">
        <v>775194</v>
      </c>
      <c r="DE38" s="594"/>
      <c r="DF38" s="594"/>
      <c r="DG38" s="594"/>
      <c r="DH38" s="594"/>
      <c r="DI38" s="594"/>
      <c r="DJ38" s="594"/>
      <c r="DK38" s="595"/>
      <c r="DL38" s="602">
        <v>578934</v>
      </c>
      <c r="DM38" s="594"/>
      <c r="DN38" s="594"/>
      <c r="DO38" s="594"/>
      <c r="DP38" s="594"/>
      <c r="DQ38" s="594"/>
      <c r="DR38" s="594"/>
      <c r="DS38" s="594"/>
      <c r="DT38" s="594"/>
      <c r="DU38" s="594"/>
      <c r="DV38" s="595"/>
      <c r="DW38" s="598">
        <v>11.9</v>
      </c>
      <c r="DX38" s="623"/>
      <c r="DY38" s="623"/>
      <c r="DZ38" s="623"/>
      <c r="EA38" s="623"/>
      <c r="EB38" s="623"/>
      <c r="EC38" s="624"/>
    </row>
    <row r="39" spans="2:133" ht="11.25" customHeight="1">
      <c r="AQ39" s="672" t="s">
        <v>323</v>
      </c>
      <c r="AR39" s="673"/>
      <c r="AS39" s="673"/>
      <c r="AT39" s="673"/>
      <c r="AU39" s="673"/>
      <c r="AV39" s="673"/>
      <c r="AW39" s="673"/>
      <c r="AX39" s="673"/>
      <c r="AY39" s="674"/>
      <c r="AZ39" s="593">
        <v>17850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78</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354596</v>
      </c>
      <c r="CS39" s="625"/>
      <c r="CT39" s="625"/>
      <c r="CU39" s="625"/>
      <c r="CV39" s="625"/>
      <c r="CW39" s="625"/>
      <c r="CX39" s="625"/>
      <c r="CY39" s="626"/>
      <c r="CZ39" s="627">
        <v>4.5999999999999996</v>
      </c>
      <c r="DA39" s="628"/>
      <c r="DB39" s="628"/>
      <c r="DC39" s="629"/>
      <c r="DD39" s="602">
        <v>252770</v>
      </c>
      <c r="DE39" s="625"/>
      <c r="DF39" s="625"/>
      <c r="DG39" s="625"/>
      <c r="DH39" s="625"/>
      <c r="DI39" s="625"/>
      <c r="DJ39" s="625"/>
      <c r="DK39" s="626"/>
      <c r="DL39" s="602" t="s">
        <v>327</v>
      </c>
      <c r="DM39" s="625"/>
      <c r="DN39" s="625"/>
      <c r="DO39" s="625"/>
      <c r="DP39" s="625"/>
      <c r="DQ39" s="625"/>
      <c r="DR39" s="625"/>
      <c r="DS39" s="625"/>
      <c r="DT39" s="625"/>
      <c r="DU39" s="625"/>
      <c r="DV39" s="626"/>
      <c r="DW39" s="598" t="s">
        <v>327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234638</v>
      </c>
      <c r="BA40" s="594"/>
      <c r="BB40" s="594"/>
      <c r="BC40" s="594"/>
      <c r="BD40" s="625"/>
      <c r="BE40" s="625"/>
      <c r="BF40" s="650"/>
      <c r="BG40" s="678"/>
      <c r="BH40" s="679"/>
      <c r="BI40" s="679"/>
      <c r="BJ40" s="679"/>
      <c r="BK40" s="679"/>
      <c r="BL40" s="187"/>
      <c r="BM40" s="608" t="s">
        <v>329</v>
      </c>
      <c r="BN40" s="608"/>
      <c r="BO40" s="608"/>
      <c r="BP40" s="608"/>
      <c r="BQ40" s="608"/>
      <c r="BR40" s="608"/>
      <c r="BS40" s="608"/>
      <c r="BT40" s="608"/>
      <c r="BU40" s="609"/>
      <c r="BV40" s="593">
        <v>134</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v>53267</v>
      </c>
      <c r="CS40" s="594"/>
      <c r="CT40" s="594"/>
      <c r="CU40" s="594"/>
      <c r="CV40" s="594"/>
      <c r="CW40" s="594"/>
      <c r="CX40" s="594"/>
      <c r="CY40" s="595"/>
      <c r="CZ40" s="627">
        <v>0.7</v>
      </c>
      <c r="DA40" s="628"/>
      <c r="DB40" s="628"/>
      <c r="DC40" s="629"/>
      <c r="DD40" s="602">
        <v>53267</v>
      </c>
      <c r="DE40" s="594"/>
      <c r="DF40" s="594"/>
      <c r="DG40" s="594"/>
      <c r="DH40" s="594"/>
      <c r="DI40" s="594"/>
      <c r="DJ40" s="594"/>
      <c r="DK40" s="595"/>
      <c r="DL40" s="602">
        <v>53267</v>
      </c>
      <c r="DM40" s="594"/>
      <c r="DN40" s="594"/>
      <c r="DO40" s="594"/>
      <c r="DP40" s="594"/>
      <c r="DQ40" s="594"/>
      <c r="DR40" s="594"/>
      <c r="DS40" s="594"/>
      <c r="DT40" s="594"/>
      <c r="DU40" s="594"/>
      <c r="DV40" s="595"/>
      <c r="DW40" s="598">
        <v>1.1000000000000001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477812</v>
      </c>
      <c r="BA41" s="666"/>
      <c r="BB41" s="666"/>
      <c r="BC41" s="666"/>
      <c r="BD41" s="661"/>
      <c r="BE41" s="661"/>
      <c r="BF41" s="663"/>
      <c r="BG41" s="680"/>
      <c r="BH41" s="681"/>
      <c r="BI41" s="681"/>
      <c r="BJ41" s="681"/>
      <c r="BK41" s="681"/>
      <c r="BL41" s="189"/>
      <c r="BM41" s="614" t="s">
        <v>332</v>
      </c>
      <c r="BN41" s="614"/>
      <c r="BO41" s="614"/>
      <c r="BP41" s="614"/>
      <c r="BQ41" s="614"/>
      <c r="BR41" s="614"/>
      <c r="BS41" s="614"/>
      <c r="BT41" s="614"/>
      <c r="BU41" s="615"/>
      <c r="BV41" s="665">
        <v>346</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1043553</v>
      </c>
      <c r="CS42" s="594"/>
      <c r="CT42" s="594"/>
      <c r="CU42" s="594"/>
      <c r="CV42" s="594"/>
      <c r="CW42" s="594"/>
      <c r="CX42" s="594"/>
      <c r="CY42" s="595"/>
      <c r="CZ42" s="627">
        <v>13.4</v>
      </c>
      <c r="DA42" s="676"/>
      <c r="DB42" s="676"/>
      <c r="DC42" s="677"/>
      <c r="DD42" s="602">
        <v>391387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62186</v>
      </c>
      <c r="CS43" s="625"/>
      <c r="CT43" s="625"/>
      <c r="CU43" s="625"/>
      <c r="CV43" s="625"/>
      <c r="CW43" s="625"/>
      <c r="CX43" s="625"/>
      <c r="CY43" s="626"/>
      <c r="CZ43" s="627">
        <v>0.8</v>
      </c>
      <c r="DA43" s="628"/>
      <c r="DB43" s="628"/>
      <c r="DC43" s="629"/>
      <c r="DD43" s="602">
        <v>48886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290</v>
      </c>
      <c r="CE44" s="700"/>
      <c r="CF44" s="590" t="s">
        <v>339</v>
      </c>
      <c r="CG44" s="591"/>
      <c r="CH44" s="591"/>
      <c r="CI44" s="591"/>
      <c r="CJ44" s="591"/>
      <c r="CK44" s="591"/>
      <c r="CL44" s="591"/>
      <c r="CM44" s="591"/>
      <c r="CN44" s="591"/>
      <c r="CO44" s="591"/>
      <c r="CP44" s="591"/>
      <c r="CQ44" s="592"/>
      <c r="CR44" s="593">
        <v>1014303</v>
      </c>
      <c r="CS44" s="594"/>
      <c r="CT44" s="594"/>
      <c r="CU44" s="594"/>
      <c r="CV44" s="594"/>
      <c r="CW44" s="594"/>
      <c r="CX44" s="594"/>
      <c r="CY44" s="595"/>
      <c r="CZ44" s="627">
        <v>13</v>
      </c>
      <c r="DA44" s="676"/>
      <c r="DB44" s="676"/>
      <c r="DC44" s="677"/>
      <c r="DD44" s="602">
        <v>383030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422819</v>
      </c>
      <c r="CS45" s="625"/>
      <c r="CT45" s="625"/>
      <c r="CU45" s="625"/>
      <c r="CV45" s="625"/>
      <c r="CW45" s="625"/>
      <c r="CX45" s="625"/>
      <c r="CY45" s="626"/>
      <c r="CZ45" s="627">
        <v>5.4</v>
      </c>
      <c r="DA45" s="628"/>
      <c r="DB45" s="628"/>
      <c r="DC45" s="629"/>
      <c r="DD45" s="602">
        <v>1628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563953</v>
      </c>
      <c r="CS46" s="594"/>
      <c r="CT46" s="594"/>
      <c r="CU46" s="594"/>
      <c r="CV46" s="594"/>
      <c r="CW46" s="594"/>
      <c r="CX46" s="594"/>
      <c r="CY46" s="595"/>
      <c r="CZ46" s="627">
        <v>7.2</v>
      </c>
      <c r="DA46" s="676"/>
      <c r="DB46" s="676"/>
      <c r="DC46" s="677"/>
      <c r="DD46" s="602">
        <v>371385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29250</v>
      </c>
      <c r="CS47" s="625"/>
      <c r="CT47" s="625"/>
      <c r="CU47" s="625"/>
      <c r="CV47" s="625"/>
      <c r="CW47" s="625"/>
      <c r="CX47" s="625"/>
      <c r="CY47" s="626"/>
      <c r="CZ47" s="627">
        <v>0.4</v>
      </c>
      <c r="DA47" s="628"/>
      <c r="DB47" s="628"/>
      <c r="DC47" s="629"/>
      <c r="DD47" s="602">
        <v>8357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327</v>
      </c>
      <c r="CS48" s="594"/>
      <c r="CT48" s="594"/>
      <c r="CU48" s="594"/>
      <c r="CV48" s="594"/>
      <c r="CW48" s="594"/>
      <c r="CX48" s="594"/>
      <c r="CY48" s="595"/>
      <c r="CZ48" s="627" t="s">
        <v>327</v>
      </c>
      <c r="DA48" s="676"/>
      <c r="DB48" s="676"/>
      <c r="DC48" s="677"/>
      <c r="DD48" s="602" t="s">
        <v>327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7783945</v>
      </c>
      <c r="CS49" s="661"/>
      <c r="CT49" s="661"/>
      <c r="CU49" s="661"/>
      <c r="CV49" s="661"/>
      <c r="CW49" s="661"/>
      <c r="CX49" s="661"/>
      <c r="CY49" s="688"/>
      <c r="CZ49" s="689">
        <v>100</v>
      </c>
      <c r="DA49" s="690"/>
      <c r="DB49" s="690"/>
      <c r="DC49" s="691"/>
      <c r="DD49" s="692">
        <v>5847973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34" zoomScale="70" zoomScaleNormal="25" zoomScaleSheetLayoutView="70" workbookViewId="0">
      <selection activeCell="BM61" sqref="BM6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8269</v>
      </c>
      <c r="R7" s="723"/>
      <c r="S7" s="723"/>
      <c r="T7" s="723"/>
      <c r="U7" s="723"/>
      <c r="V7" s="723">
        <v>7722</v>
      </c>
      <c r="W7" s="723"/>
      <c r="X7" s="723"/>
      <c r="Y7" s="723"/>
      <c r="Z7" s="723"/>
      <c r="AA7" s="723">
        <v>547</v>
      </c>
      <c r="AB7" s="723"/>
      <c r="AC7" s="723"/>
      <c r="AD7" s="723"/>
      <c r="AE7" s="724"/>
      <c r="AF7" s="725">
        <v>537</v>
      </c>
      <c r="AG7" s="726"/>
      <c r="AH7" s="726"/>
      <c r="AI7" s="726"/>
      <c r="AJ7" s="727"/>
      <c r="AK7" s="762"/>
      <c r="AL7" s="763"/>
      <c r="AM7" s="763"/>
      <c r="AN7" s="763"/>
      <c r="AO7" s="763"/>
      <c r="AP7" s="763">
        <v>9643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0</v>
      </c>
      <c r="CI7" s="760"/>
      <c r="CJ7" s="760"/>
      <c r="CK7" s="760"/>
      <c r="CL7" s="761"/>
      <c r="CM7" s="759">
        <v>70</v>
      </c>
      <c r="CN7" s="760"/>
      <c r="CO7" s="760"/>
      <c r="CP7" s="760"/>
      <c r="CQ7" s="761"/>
      <c r="CR7" s="759">
        <v>5</v>
      </c>
      <c r="CS7" s="760"/>
      <c r="CT7" s="760"/>
      <c r="CU7" s="760"/>
      <c r="CV7" s="761"/>
      <c r="CW7" s="759"/>
      <c r="CX7" s="760"/>
      <c r="CY7" s="760"/>
      <c r="CZ7" s="760"/>
      <c r="DA7" s="761"/>
      <c r="DB7" s="759">
        <v>15</v>
      </c>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39</v>
      </c>
      <c r="R8" s="747"/>
      <c r="S8" s="747"/>
      <c r="T8" s="747"/>
      <c r="U8" s="747"/>
      <c r="V8" s="747">
        <v>36</v>
      </c>
      <c r="W8" s="747"/>
      <c r="X8" s="747"/>
      <c r="Y8" s="747"/>
      <c r="Z8" s="747"/>
      <c r="AA8" s="747">
        <v>3</v>
      </c>
      <c r="AB8" s="747"/>
      <c r="AC8" s="747"/>
      <c r="AD8" s="747"/>
      <c r="AE8" s="748"/>
      <c r="AF8" s="749">
        <v>3</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f>SUM(Q7:U8)</f>
        <v>8308</v>
      </c>
      <c r="R23" s="782"/>
      <c r="S23" s="782"/>
      <c r="T23" s="782"/>
      <c r="U23" s="782"/>
      <c r="V23" s="782">
        <f>SUM(V7:Z8)</f>
        <v>7758</v>
      </c>
      <c r="W23" s="782"/>
      <c r="X23" s="782"/>
      <c r="Y23" s="782"/>
      <c r="Z23" s="782"/>
      <c r="AA23" s="782">
        <f>SUM(AA7:AE8)</f>
        <v>550</v>
      </c>
      <c r="AB23" s="782"/>
      <c r="AC23" s="782"/>
      <c r="AD23" s="782"/>
      <c r="AE23" s="783"/>
      <c r="AF23" s="784">
        <v>540</v>
      </c>
      <c r="AG23" s="782"/>
      <c r="AH23" s="782"/>
      <c r="AI23" s="782"/>
      <c r="AJ23" s="785"/>
      <c r="AK23" s="786"/>
      <c r="AL23" s="787"/>
      <c r="AM23" s="787"/>
      <c r="AN23" s="787"/>
      <c r="AO23" s="787"/>
      <c r="AP23" s="782">
        <f>SUM(AP7:AT8)</f>
        <v>9643</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1706</v>
      </c>
      <c r="R28" s="811"/>
      <c r="S28" s="811"/>
      <c r="T28" s="811"/>
      <c r="U28" s="811"/>
      <c r="V28" s="811">
        <v>1611</v>
      </c>
      <c r="W28" s="811"/>
      <c r="X28" s="811"/>
      <c r="Y28" s="811"/>
      <c r="Z28" s="811"/>
      <c r="AA28" s="811">
        <v>95</v>
      </c>
      <c r="AB28" s="811"/>
      <c r="AC28" s="811"/>
      <c r="AD28" s="811"/>
      <c r="AE28" s="812"/>
      <c r="AF28" s="813">
        <v>95</v>
      </c>
      <c r="AG28" s="811"/>
      <c r="AH28" s="811"/>
      <c r="AI28" s="811"/>
      <c r="AJ28" s="814"/>
      <c r="AK28" s="815">
        <v>218</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80</v>
      </c>
      <c r="R29" s="747"/>
      <c r="S29" s="747"/>
      <c r="T29" s="747"/>
      <c r="U29" s="747"/>
      <c r="V29" s="747">
        <v>73</v>
      </c>
      <c r="W29" s="747"/>
      <c r="X29" s="747"/>
      <c r="Y29" s="747"/>
      <c r="Z29" s="747"/>
      <c r="AA29" s="747">
        <v>7</v>
      </c>
      <c r="AB29" s="747"/>
      <c r="AC29" s="747"/>
      <c r="AD29" s="747"/>
      <c r="AE29" s="748"/>
      <c r="AF29" s="749">
        <v>7</v>
      </c>
      <c r="AG29" s="750"/>
      <c r="AH29" s="750"/>
      <c r="AI29" s="750"/>
      <c r="AJ29" s="751"/>
      <c r="AK29" s="818">
        <v>17</v>
      </c>
      <c r="AL29" s="819"/>
      <c r="AM29" s="819"/>
      <c r="AN29" s="819"/>
      <c r="AO29" s="819"/>
      <c r="AP29" s="819">
        <v>1</v>
      </c>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1642</v>
      </c>
      <c r="R30" s="747"/>
      <c r="S30" s="747"/>
      <c r="T30" s="747"/>
      <c r="U30" s="747"/>
      <c r="V30" s="747">
        <v>1634</v>
      </c>
      <c r="W30" s="747"/>
      <c r="X30" s="747"/>
      <c r="Y30" s="747"/>
      <c r="Z30" s="747"/>
      <c r="AA30" s="747">
        <v>8</v>
      </c>
      <c r="AB30" s="747"/>
      <c r="AC30" s="747"/>
      <c r="AD30" s="747"/>
      <c r="AE30" s="748"/>
      <c r="AF30" s="749">
        <v>8</v>
      </c>
      <c r="AG30" s="750"/>
      <c r="AH30" s="750"/>
      <c r="AI30" s="750"/>
      <c r="AJ30" s="751"/>
      <c r="AK30" s="818">
        <v>225</v>
      </c>
      <c r="AL30" s="819"/>
      <c r="AM30" s="819"/>
      <c r="AN30" s="819"/>
      <c r="AO30" s="819"/>
      <c r="AP30" s="819">
        <v>20</v>
      </c>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344</v>
      </c>
      <c r="R31" s="747"/>
      <c r="S31" s="747"/>
      <c r="T31" s="747"/>
      <c r="U31" s="747"/>
      <c r="V31" s="747">
        <v>342</v>
      </c>
      <c r="W31" s="747"/>
      <c r="X31" s="747"/>
      <c r="Y31" s="747"/>
      <c r="Z31" s="747"/>
      <c r="AA31" s="747">
        <v>2</v>
      </c>
      <c r="AB31" s="747"/>
      <c r="AC31" s="747"/>
      <c r="AD31" s="747"/>
      <c r="AE31" s="748"/>
      <c r="AF31" s="749">
        <v>2</v>
      </c>
      <c r="AG31" s="750"/>
      <c r="AH31" s="750"/>
      <c r="AI31" s="750"/>
      <c r="AJ31" s="751"/>
      <c r="AK31" s="818">
        <v>67</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106</v>
      </c>
      <c r="R32" s="747"/>
      <c r="S32" s="747"/>
      <c r="T32" s="747"/>
      <c r="U32" s="747"/>
      <c r="V32" s="747">
        <v>103</v>
      </c>
      <c r="W32" s="747"/>
      <c r="X32" s="747"/>
      <c r="Y32" s="747"/>
      <c r="Z32" s="747"/>
      <c r="AA32" s="747">
        <v>3</v>
      </c>
      <c r="AB32" s="747"/>
      <c r="AC32" s="747"/>
      <c r="AD32" s="747"/>
      <c r="AE32" s="748"/>
      <c r="AF32" s="749">
        <v>241</v>
      </c>
      <c r="AG32" s="750"/>
      <c r="AH32" s="750"/>
      <c r="AI32" s="750"/>
      <c r="AJ32" s="751"/>
      <c r="AK32" s="818"/>
      <c r="AL32" s="819"/>
      <c r="AM32" s="819"/>
      <c r="AN32" s="819"/>
      <c r="AO32" s="819"/>
      <c r="AP32" s="819">
        <v>250</v>
      </c>
      <c r="AQ32" s="819"/>
      <c r="AR32" s="819"/>
      <c r="AS32" s="819"/>
      <c r="AT32" s="819"/>
      <c r="AU32" s="819"/>
      <c r="AV32" s="819"/>
      <c r="AW32" s="819"/>
      <c r="AX32" s="819"/>
      <c r="AY32" s="819"/>
      <c r="AZ32" s="820"/>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58</v>
      </c>
      <c r="R33" s="747"/>
      <c r="S33" s="747"/>
      <c r="T33" s="747"/>
      <c r="U33" s="747"/>
      <c r="V33" s="747">
        <v>46</v>
      </c>
      <c r="W33" s="747"/>
      <c r="X33" s="747"/>
      <c r="Y33" s="747"/>
      <c r="Z33" s="747"/>
      <c r="AA33" s="747">
        <v>12</v>
      </c>
      <c r="AB33" s="747"/>
      <c r="AC33" s="747"/>
      <c r="AD33" s="747"/>
      <c r="AE33" s="748"/>
      <c r="AF33" s="749">
        <v>12</v>
      </c>
      <c r="AG33" s="750"/>
      <c r="AH33" s="750"/>
      <c r="AI33" s="750"/>
      <c r="AJ33" s="751"/>
      <c r="AK33" s="818">
        <v>17</v>
      </c>
      <c r="AL33" s="819"/>
      <c r="AM33" s="819"/>
      <c r="AN33" s="819"/>
      <c r="AO33" s="819"/>
      <c r="AP33" s="819">
        <v>235</v>
      </c>
      <c r="AQ33" s="819"/>
      <c r="AR33" s="819"/>
      <c r="AS33" s="819"/>
      <c r="AT33" s="819"/>
      <c r="AU33" s="819">
        <v>11</v>
      </c>
      <c r="AV33" s="819"/>
      <c r="AW33" s="819"/>
      <c r="AX33" s="819"/>
      <c r="AY33" s="819"/>
      <c r="AZ33" s="820"/>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110</v>
      </c>
      <c r="R34" s="747"/>
      <c r="S34" s="747"/>
      <c r="T34" s="747"/>
      <c r="U34" s="747"/>
      <c r="V34" s="747">
        <v>109</v>
      </c>
      <c r="W34" s="747"/>
      <c r="X34" s="747"/>
      <c r="Y34" s="747"/>
      <c r="Z34" s="747"/>
      <c r="AA34" s="747">
        <v>1</v>
      </c>
      <c r="AB34" s="747"/>
      <c r="AC34" s="747"/>
      <c r="AD34" s="747"/>
      <c r="AE34" s="748"/>
      <c r="AF34" s="749">
        <v>1</v>
      </c>
      <c r="AG34" s="750"/>
      <c r="AH34" s="750"/>
      <c r="AI34" s="750"/>
      <c r="AJ34" s="751"/>
      <c r="AK34" s="818">
        <v>43</v>
      </c>
      <c r="AL34" s="819"/>
      <c r="AM34" s="819"/>
      <c r="AN34" s="819"/>
      <c r="AO34" s="819"/>
      <c r="AP34" s="819">
        <v>604</v>
      </c>
      <c r="AQ34" s="819"/>
      <c r="AR34" s="819"/>
      <c r="AS34" s="819"/>
      <c r="AT34" s="819"/>
      <c r="AU34" s="819">
        <v>42</v>
      </c>
      <c r="AV34" s="819"/>
      <c r="AW34" s="819"/>
      <c r="AX34" s="819"/>
      <c r="AY34" s="819"/>
      <c r="AZ34" s="820"/>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26</v>
      </c>
      <c r="R35" s="747"/>
      <c r="S35" s="747"/>
      <c r="T35" s="747"/>
      <c r="U35" s="747"/>
      <c r="V35" s="747">
        <v>26</v>
      </c>
      <c r="W35" s="747"/>
      <c r="X35" s="747"/>
      <c r="Y35" s="747"/>
      <c r="Z35" s="747"/>
      <c r="AA35" s="747">
        <v>0</v>
      </c>
      <c r="AB35" s="747"/>
      <c r="AC35" s="747"/>
      <c r="AD35" s="747"/>
      <c r="AE35" s="748"/>
      <c r="AF35" s="749">
        <v>0</v>
      </c>
      <c r="AG35" s="750"/>
      <c r="AH35" s="750"/>
      <c r="AI35" s="750"/>
      <c r="AJ35" s="751"/>
      <c r="AK35" s="818">
        <v>17</v>
      </c>
      <c r="AL35" s="819"/>
      <c r="AM35" s="819"/>
      <c r="AN35" s="819"/>
      <c r="AO35" s="819"/>
      <c r="AP35" s="819">
        <v>98</v>
      </c>
      <c r="AQ35" s="819"/>
      <c r="AR35" s="819"/>
      <c r="AS35" s="819"/>
      <c r="AT35" s="819"/>
      <c r="AU35" s="819">
        <v>8</v>
      </c>
      <c r="AV35" s="819"/>
      <c r="AW35" s="819"/>
      <c r="AX35" s="819"/>
      <c r="AY35" s="819"/>
      <c r="AZ35" s="820"/>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366</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396</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2766</v>
      </c>
      <c r="R68" s="854"/>
      <c r="S68" s="854"/>
      <c r="T68" s="854"/>
      <c r="U68" s="854"/>
      <c r="V68" s="854">
        <v>3271</v>
      </c>
      <c r="W68" s="854"/>
      <c r="X68" s="854"/>
      <c r="Y68" s="854"/>
      <c r="Z68" s="854"/>
      <c r="AA68" s="854">
        <v>-505</v>
      </c>
      <c r="AB68" s="854"/>
      <c r="AC68" s="854"/>
      <c r="AD68" s="854"/>
      <c r="AE68" s="854"/>
      <c r="AF68" s="854">
        <v>967</v>
      </c>
      <c r="AG68" s="854"/>
      <c r="AH68" s="854"/>
      <c r="AI68" s="854"/>
      <c r="AJ68" s="854"/>
      <c r="AK68" s="854" t="s">
        <v>544</v>
      </c>
      <c r="AL68" s="854"/>
      <c r="AM68" s="854"/>
      <c r="AN68" s="854"/>
      <c r="AO68" s="854"/>
      <c r="AP68" s="854">
        <v>4355</v>
      </c>
      <c r="AQ68" s="854"/>
      <c r="AR68" s="854"/>
      <c r="AS68" s="854"/>
      <c r="AT68" s="854"/>
      <c r="AU68" s="854">
        <v>3397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512</v>
      </c>
      <c r="R69" s="819"/>
      <c r="S69" s="819"/>
      <c r="T69" s="819"/>
      <c r="U69" s="819"/>
      <c r="V69" s="819">
        <v>503</v>
      </c>
      <c r="W69" s="819"/>
      <c r="X69" s="819"/>
      <c r="Y69" s="819"/>
      <c r="Z69" s="819"/>
      <c r="AA69" s="819">
        <v>14</v>
      </c>
      <c r="AB69" s="819"/>
      <c r="AC69" s="819"/>
      <c r="AD69" s="819"/>
      <c r="AE69" s="819"/>
      <c r="AF69" s="819">
        <v>14</v>
      </c>
      <c r="AG69" s="819"/>
      <c r="AH69" s="819"/>
      <c r="AI69" s="819"/>
      <c r="AJ69" s="819"/>
      <c r="AK69" s="819"/>
      <c r="AL69" s="819"/>
      <c r="AM69" s="819"/>
      <c r="AN69" s="819"/>
      <c r="AO69" s="819"/>
      <c r="AP69" s="819">
        <v>749</v>
      </c>
      <c r="AQ69" s="819"/>
      <c r="AR69" s="819"/>
      <c r="AS69" s="819"/>
      <c r="AT69" s="819"/>
      <c r="AU69" s="819">
        <v>247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620</v>
      </c>
      <c r="R70" s="819"/>
      <c r="S70" s="819"/>
      <c r="T70" s="819"/>
      <c r="U70" s="819"/>
      <c r="V70" s="819">
        <v>597</v>
      </c>
      <c r="W70" s="819"/>
      <c r="X70" s="819"/>
      <c r="Y70" s="819"/>
      <c r="Z70" s="819"/>
      <c r="AA70" s="819">
        <v>23</v>
      </c>
      <c r="AB70" s="819"/>
      <c r="AC70" s="819"/>
      <c r="AD70" s="819"/>
      <c r="AE70" s="819"/>
      <c r="AF70" s="819">
        <v>23</v>
      </c>
      <c r="AG70" s="819"/>
      <c r="AH70" s="819"/>
      <c r="AI70" s="819"/>
      <c r="AJ70" s="819"/>
      <c r="AK70" s="819">
        <v>2</v>
      </c>
      <c r="AL70" s="819"/>
      <c r="AM70" s="819"/>
      <c r="AN70" s="819"/>
      <c r="AO70" s="819"/>
      <c r="AP70" s="819">
        <v>0</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v>641</v>
      </c>
      <c r="R71" s="819"/>
      <c r="S71" s="819"/>
      <c r="T71" s="819"/>
      <c r="U71" s="819"/>
      <c r="V71" s="819">
        <v>608</v>
      </c>
      <c r="W71" s="819"/>
      <c r="X71" s="819"/>
      <c r="Y71" s="819"/>
      <c r="Z71" s="819"/>
      <c r="AA71" s="819">
        <v>33</v>
      </c>
      <c r="AB71" s="819"/>
      <c r="AC71" s="819"/>
      <c r="AD71" s="819"/>
      <c r="AE71" s="819"/>
      <c r="AF71" s="819">
        <v>33</v>
      </c>
      <c r="AG71" s="819"/>
      <c r="AH71" s="819"/>
      <c r="AI71" s="819"/>
      <c r="AJ71" s="819"/>
      <c r="AK71" s="819"/>
      <c r="AL71" s="819"/>
      <c r="AM71" s="819"/>
      <c r="AN71" s="819"/>
      <c r="AO71" s="819"/>
      <c r="AP71" s="819">
        <v>94</v>
      </c>
      <c r="AQ71" s="819"/>
      <c r="AR71" s="819"/>
      <c r="AS71" s="819"/>
      <c r="AT71" s="819"/>
      <c r="AU71" s="819">
        <v>18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540</v>
      </c>
      <c r="C72" s="862"/>
      <c r="D72" s="862"/>
      <c r="E72" s="862"/>
      <c r="F72" s="862"/>
      <c r="G72" s="862"/>
      <c r="H72" s="862"/>
      <c r="I72" s="862"/>
      <c r="J72" s="862"/>
      <c r="K72" s="862"/>
      <c r="L72" s="862"/>
      <c r="M72" s="862"/>
      <c r="N72" s="862"/>
      <c r="O72" s="862"/>
      <c r="P72" s="863"/>
      <c r="Q72" s="864">
        <v>3450</v>
      </c>
      <c r="R72" s="819"/>
      <c r="S72" s="819"/>
      <c r="T72" s="819"/>
      <c r="U72" s="819"/>
      <c r="V72" s="819">
        <v>3404</v>
      </c>
      <c r="W72" s="819"/>
      <c r="X72" s="819"/>
      <c r="Y72" s="819"/>
      <c r="Z72" s="819"/>
      <c r="AA72" s="819">
        <v>46</v>
      </c>
      <c r="AB72" s="819"/>
      <c r="AC72" s="819"/>
      <c r="AD72" s="819"/>
      <c r="AE72" s="819"/>
      <c r="AF72" s="819">
        <v>46</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541</v>
      </c>
      <c r="C73" s="862"/>
      <c r="D73" s="862"/>
      <c r="E73" s="862"/>
      <c r="F73" s="862"/>
      <c r="G73" s="862"/>
      <c r="H73" s="862"/>
      <c r="I73" s="862"/>
      <c r="J73" s="862"/>
      <c r="K73" s="862"/>
      <c r="L73" s="862"/>
      <c r="M73" s="862"/>
      <c r="N73" s="862"/>
      <c r="O73" s="862"/>
      <c r="P73" s="863"/>
      <c r="Q73" s="864">
        <v>9277</v>
      </c>
      <c r="R73" s="819"/>
      <c r="S73" s="819"/>
      <c r="T73" s="819"/>
      <c r="U73" s="819"/>
      <c r="V73" s="819">
        <v>7391</v>
      </c>
      <c r="W73" s="819"/>
      <c r="X73" s="819"/>
      <c r="Y73" s="819"/>
      <c r="Z73" s="819"/>
      <c r="AA73" s="819">
        <v>1886</v>
      </c>
      <c r="AB73" s="819"/>
      <c r="AC73" s="819"/>
      <c r="AD73" s="819"/>
      <c r="AE73" s="819"/>
      <c r="AF73" s="819">
        <v>1886</v>
      </c>
      <c r="AG73" s="819"/>
      <c r="AH73" s="819"/>
      <c r="AI73" s="819"/>
      <c r="AJ73" s="819"/>
      <c r="AK73" s="819">
        <v>0</v>
      </c>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542</v>
      </c>
      <c r="C74" s="862"/>
      <c r="D74" s="862"/>
      <c r="E74" s="862"/>
      <c r="F74" s="862"/>
      <c r="G74" s="862"/>
      <c r="H74" s="862"/>
      <c r="I74" s="862"/>
      <c r="J74" s="862"/>
      <c r="K74" s="862"/>
      <c r="L74" s="862"/>
      <c r="M74" s="862"/>
      <c r="N74" s="862"/>
      <c r="O74" s="862"/>
      <c r="P74" s="863"/>
      <c r="Q74" s="864">
        <v>157</v>
      </c>
      <c r="R74" s="819"/>
      <c r="S74" s="819"/>
      <c r="T74" s="819"/>
      <c r="U74" s="819"/>
      <c r="V74" s="819">
        <v>128</v>
      </c>
      <c r="W74" s="819"/>
      <c r="X74" s="819"/>
      <c r="Y74" s="819"/>
      <c r="Z74" s="819"/>
      <c r="AA74" s="819">
        <v>29</v>
      </c>
      <c r="AB74" s="819"/>
      <c r="AC74" s="819"/>
      <c r="AD74" s="819"/>
      <c r="AE74" s="819"/>
      <c r="AF74" s="819">
        <v>29</v>
      </c>
      <c r="AG74" s="819"/>
      <c r="AH74" s="819"/>
      <c r="AI74" s="819"/>
      <c r="AJ74" s="819"/>
      <c r="AK74" s="819">
        <v>0</v>
      </c>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543</v>
      </c>
      <c r="C75" s="862"/>
      <c r="D75" s="862"/>
      <c r="E75" s="862"/>
      <c r="F75" s="862"/>
      <c r="G75" s="862"/>
      <c r="H75" s="862"/>
      <c r="I75" s="862"/>
      <c r="J75" s="862"/>
      <c r="K75" s="862"/>
      <c r="L75" s="862"/>
      <c r="M75" s="862"/>
      <c r="N75" s="862"/>
      <c r="O75" s="862"/>
      <c r="P75" s="863"/>
      <c r="Q75" s="867">
        <v>940</v>
      </c>
      <c r="R75" s="868"/>
      <c r="S75" s="868"/>
      <c r="T75" s="868"/>
      <c r="U75" s="818"/>
      <c r="V75" s="869">
        <v>934</v>
      </c>
      <c r="W75" s="868"/>
      <c r="X75" s="868"/>
      <c r="Y75" s="868"/>
      <c r="Z75" s="818"/>
      <c r="AA75" s="869">
        <v>6</v>
      </c>
      <c r="AB75" s="868"/>
      <c r="AC75" s="868"/>
      <c r="AD75" s="868"/>
      <c r="AE75" s="818"/>
      <c r="AF75" s="869">
        <v>6</v>
      </c>
      <c r="AG75" s="868"/>
      <c r="AH75" s="868"/>
      <c r="AI75" s="868"/>
      <c r="AJ75" s="818"/>
      <c r="AK75" s="869">
        <v>0</v>
      </c>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289</v>
      </c>
      <c r="AG109" s="883"/>
      <c r="AH109" s="883"/>
      <c r="AI109" s="883"/>
      <c r="AJ109" s="884"/>
      <c r="AK109" s="882" t="s">
        <v>288</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289</v>
      </c>
      <c r="BW109" s="883"/>
      <c r="BX109" s="883"/>
      <c r="BY109" s="883"/>
      <c r="BZ109" s="884"/>
      <c r="CA109" s="882" t="s">
        <v>288</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289</v>
      </c>
      <c r="DM109" s="883"/>
      <c r="DN109" s="883"/>
      <c r="DO109" s="883"/>
      <c r="DP109" s="884"/>
      <c r="DQ109" s="882" t="s">
        <v>288</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1296282</v>
      </c>
      <c r="AB110" s="890"/>
      <c r="AC110" s="890"/>
      <c r="AD110" s="890"/>
      <c r="AE110" s="891"/>
      <c r="AF110" s="892">
        <v>1269773</v>
      </c>
      <c r="AG110" s="890"/>
      <c r="AH110" s="890"/>
      <c r="AI110" s="890"/>
      <c r="AJ110" s="891"/>
      <c r="AK110" s="892">
        <v>1179014</v>
      </c>
      <c r="AL110" s="890"/>
      <c r="AM110" s="890"/>
      <c r="AN110" s="890"/>
      <c r="AO110" s="891"/>
      <c r="AP110" s="893">
        <v>31.7</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10108568</v>
      </c>
      <c r="BR110" s="927"/>
      <c r="BS110" s="927"/>
      <c r="BT110" s="927"/>
      <c r="BU110" s="927"/>
      <c r="BV110" s="927">
        <v>9761920</v>
      </c>
      <c r="BW110" s="927"/>
      <c r="BX110" s="927"/>
      <c r="BY110" s="927"/>
      <c r="BZ110" s="927"/>
      <c r="CA110" s="927">
        <v>9450864</v>
      </c>
      <c r="CB110" s="927"/>
      <c r="CC110" s="927"/>
      <c r="CD110" s="927"/>
      <c r="CE110" s="927"/>
      <c r="CF110" s="941">
        <v>253.9</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t="s">
        <v>113</v>
      </c>
      <c r="BR111" s="920"/>
      <c r="BS111" s="920"/>
      <c r="BT111" s="920"/>
      <c r="BU111" s="920"/>
      <c r="BV111" s="920" t="s">
        <v>113</v>
      </c>
      <c r="BW111" s="920"/>
      <c r="BX111" s="920"/>
      <c r="BY111" s="920"/>
      <c r="BZ111" s="920"/>
      <c r="CA111" s="920" t="s">
        <v>113</v>
      </c>
      <c r="CB111" s="920"/>
      <c r="CC111" s="920"/>
      <c r="CD111" s="920"/>
      <c r="CE111" s="920"/>
      <c r="CF111" s="914" t="s">
        <v>113</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675122</v>
      </c>
      <c r="BR112" s="920"/>
      <c r="BS112" s="920"/>
      <c r="BT112" s="920"/>
      <c r="BU112" s="920"/>
      <c r="BV112" s="920">
        <v>660054</v>
      </c>
      <c r="BW112" s="920"/>
      <c r="BX112" s="920"/>
      <c r="BY112" s="920"/>
      <c r="BZ112" s="920"/>
      <c r="CA112" s="920">
        <v>603706</v>
      </c>
      <c r="CB112" s="920"/>
      <c r="CC112" s="920"/>
      <c r="CD112" s="920"/>
      <c r="CE112" s="920"/>
      <c r="CF112" s="914">
        <v>16.2</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73764</v>
      </c>
      <c r="AB113" s="934"/>
      <c r="AC113" s="934"/>
      <c r="AD113" s="934"/>
      <c r="AE113" s="935"/>
      <c r="AF113" s="936">
        <v>80679</v>
      </c>
      <c r="AG113" s="934"/>
      <c r="AH113" s="934"/>
      <c r="AI113" s="934"/>
      <c r="AJ113" s="935"/>
      <c r="AK113" s="936">
        <v>84754</v>
      </c>
      <c r="AL113" s="934"/>
      <c r="AM113" s="934"/>
      <c r="AN113" s="934"/>
      <c r="AO113" s="935"/>
      <c r="AP113" s="937">
        <v>2.2999999999999998</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3734249</v>
      </c>
      <c r="BR113" s="920"/>
      <c r="BS113" s="920"/>
      <c r="BT113" s="920"/>
      <c r="BU113" s="920"/>
      <c r="BV113" s="920">
        <v>3551515</v>
      </c>
      <c r="BW113" s="920"/>
      <c r="BX113" s="920"/>
      <c r="BY113" s="920"/>
      <c r="BZ113" s="920"/>
      <c r="CA113" s="920">
        <v>3662617</v>
      </c>
      <c r="CB113" s="920"/>
      <c r="CC113" s="920"/>
      <c r="CD113" s="920"/>
      <c r="CE113" s="920"/>
      <c r="CF113" s="914">
        <v>98.4</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179778</v>
      </c>
      <c r="AB114" s="959"/>
      <c r="AC114" s="959"/>
      <c r="AD114" s="959"/>
      <c r="AE114" s="960"/>
      <c r="AF114" s="961">
        <v>202699</v>
      </c>
      <c r="AG114" s="959"/>
      <c r="AH114" s="959"/>
      <c r="AI114" s="959"/>
      <c r="AJ114" s="960"/>
      <c r="AK114" s="961">
        <v>178955</v>
      </c>
      <c r="AL114" s="959"/>
      <c r="AM114" s="959"/>
      <c r="AN114" s="959"/>
      <c r="AO114" s="960"/>
      <c r="AP114" s="962">
        <v>4.8</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2112709</v>
      </c>
      <c r="BR114" s="920"/>
      <c r="BS114" s="920"/>
      <c r="BT114" s="920"/>
      <c r="BU114" s="920"/>
      <c r="BV114" s="920">
        <v>2170582</v>
      </c>
      <c r="BW114" s="920"/>
      <c r="BX114" s="920"/>
      <c r="BY114" s="920"/>
      <c r="BZ114" s="920"/>
      <c r="CA114" s="920">
        <v>1707507</v>
      </c>
      <c r="CB114" s="920"/>
      <c r="CC114" s="920"/>
      <c r="CD114" s="920"/>
      <c r="CE114" s="920"/>
      <c r="CF114" s="914">
        <v>45.9</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711</v>
      </c>
      <c r="AB115" s="934"/>
      <c r="AC115" s="934"/>
      <c r="AD115" s="934"/>
      <c r="AE115" s="935"/>
      <c r="AF115" s="936">
        <v>655</v>
      </c>
      <c r="AG115" s="934"/>
      <c r="AH115" s="934"/>
      <c r="AI115" s="934"/>
      <c r="AJ115" s="935"/>
      <c r="AK115" s="936">
        <v>654</v>
      </c>
      <c r="AL115" s="934"/>
      <c r="AM115" s="934"/>
      <c r="AN115" s="934"/>
      <c r="AO115" s="935"/>
      <c r="AP115" s="937">
        <v>0</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339</v>
      </c>
      <c r="AB116" s="959"/>
      <c r="AC116" s="959"/>
      <c r="AD116" s="959"/>
      <c r="AE116" s="960"/>
      <c r="AF116" s="961" t="s">
        <v>113</v>
      </c>
      <c r="AG116" s="959"/>
      <c r="AH116" s="959"/>
      <c r="AI116" s="959"/>
      <c r="AJ116" s="960"/>
      <c r="AK116" s="961">
        <v>18</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113</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1550874</v>
      </c>
      <c r="AB117" s="966"/>
      <c r="AC117" s="966"/>
      <c r="AD117" s="966"/>
      <c r="AE117" s="967"/>
      <c r="AF117" s="965">
        <v>1553806</v>
      </c>
      <c r="AG117" s="966"/>
      <c r="AH117" s="966"/>
      <c r="AI117" s="966"/>
      <c r="AJ117" s="967"/>
      <c r="AK117" s="965">
        <v>1443395</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v>3373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289</v>
      </c>
      <c r="AG118" s="883"/>
      <c r="AH118" s="883"/>
      <c r="AI118" s="883"/>
      <c r="AJ118" s="884"/>
      <c r="AK118" s="882" t="s">
        <v>288</v>
      </c>
      <c r="AL118" s="883"/>
      <c r="AM118" s="883"/>
      <c r="AN118" s="883"/>
      <c r="AO118" s="884"/>
      <c r="AP118" s="990" t="s">
        <v>407</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435</v>
      </c>
      <c r="BP118" s="994"/>
      <c r="BQ118" s="985">
        <v>16634021</v>
      </c>
      <c r="BR118" s="986"/>
      <c r="BS118" s="986"/>
      <c r="BT118" s="986"/>
      <c r="BU118" s="986"/>
      <c r="BV118" s="986">
        <v>16144071</v>
      </c>
      <c r="BW118" s="986"/>
      <c r="BX118" s="986"/>
      <c r="BY118" s="986"/>
      <c r="BZ118" s="986"/>
      <c r="CA118" s="986">
        <v>15424694</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1393615</v>
      </c>
      <c r="BR119" s="927"/>
      <c r="BS119" s="927"/>
      <c r="BT119" s="927"/>
      <c r="BU119" s="927"/>
      <c r="BV119" s="927">
        <v>1310626</v>
      </c>
      <c r="BW119" s="927"/>
      <c r="BX119" s="927"/>
      <c r="BY119" s="927"/>
      <c r="BZ119" s="927"/>
      <c r="CA119" s="927">
        <v>1342940</v>
      </c>
      <c r="CB119" s="927"/>
      <c r="CC119" s="927"/>
      <c r="CD119" s="927"/>
      <c r="CE119" s="927"/>
      <c r="CF119" s="941">
        <v>36.1</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113</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96923</v>
      </c>
      <c r="BR120" s="920"/>
      <c r="BS120" s="920"/>
      <c r="BT120" s="920"/>
      <c r="BU120" s="920"/>
      <c r="BV120" s="920">
        <v>113821</v>
      </c>
      <c r="BW120" s="920"/>
      <c r="BX120" s="920"/>
      <c r="BY120" s="920"/>
      <c r="BZ120" s="920"/>
      <c r="CA120" s="920">
        <v>135313</v>
      </c>
      <c r="CB120" s="920"/>
      <c r="CC120" s="920"/>
      <c r="CD120" s="920"/>
      <c r="CE120" s="920"/>
      <c r="CF120" s="914">
        <v>3.6</v>
      </c>
      <c r="CG120" s="915"/>
      <c r="CH120" s="915"/>
      <c r="CI120" s="915"/>
      <c r="CJ120" s="915"/>
      <c r="CK120" s="1013" t="s">
        <v>441</v>
      </c>
      <c r="CL120" s="1014"/>
      <c r="CM120" s="1014"/>
      <c r="CN120" s="1014"/>
      <c r="CO120" s="1015"/>
      <c r="CP120" s="1021" t="s">
        <v>390</v>
      </c>
      <c r="CQ120" s="1022"/>
      <c r="CR120" s="1022"/>
      <c r="CS120" s="1022"/>
      <c r="CT120" s="1022"/>
      <c r="CU120" s="1022"/>
      <c r="CV120" s="1022"/>
      <c r="CW120" s="1022"/>
      <c r="CX120" s="1022"/>
      <c r="CY120" s="1022"/>
      <c r="CZ120" s="1022"/>
      <c r="DA120" s="1022"/>
      <c r="DB120" s="1022"/>
      <c r="DC120" s="1022"/>
      <c r="DD120" s="1022"/>
      <c r="DE120" s="1022"/>
      <c r="DF120" s="1023"/>
      <c r="DG120" s="926">
        <v>464194</v>
      </c>
      <c r="DH120" s="927"/>
      <c r="DI120" s="927"/>
      <c r="DJ120" s="927"/>
      <c r="DK120" s="927"/>
      <c r="DL120" s="927">
        <v>469355</v>
      </c>
      <c r="DM120" s="927"/>
      <c r="DN120" s="927"/>
      <c r="DO120" s="927"/>
      <c r="DP120" s="927"/>
      <c r="DQ120" s="927">
        <v>423256</v>
      </c>
      <c r="DR120" s="927"/>
      <c r="DS120" s="927"/>
      <c r="DT120" s="927"/>
      <c r="DU120" s="927"/>
      <c r="DV120" s="928">
        <v>11.4</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9832254</v>
      </c>
      <c r="BR121" s="986"/>
      <c r="BS121" s="986"/>
      <c r="BT121" s="986"/>
      <c r="BU121" s="986"/>
      <c r="BV121" s="986">
        <v>9788273</v>
      </c>
      <c r="BW121" s="986"/>
      <c r="BX121" s="986"/>
      <c r="BY121" s="986"/>
      <c r="BZ121" s="986"/>
      <c r="CA121" s="986">
        <v>9638404</v>
      </c>
      <c r="CB121" s="986"/>
      <c r="CC121" s="986"/>
      <c r="CD121" s="986"/>
      <c r="CE121" s="986"/>
      <c r="CF121" s="1024">
        <v>259</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114493</v>
      </c>
      <c r="DH121" s="920"/>
      <c r="DI121" s="920"/>
      <c r="DJ121" s="920"/>
      <c r="DK121" s="920"/>
      <c r="DL121" s="920">
        <v>94169</v>
      </c>
      <c r="DM121" s="920"/>
      <c r="DN121" s="920"/>
      <c r="DO121" s="920"/>
      <c r="DP121" s="920"/>
      <c r="DQ121" s="920">
        <v>92011</v>
      </c>
      <c r="DR121" s="920"/>
      <c r="DS121" s="920"/>
      <c r="DT121" s="920"/>
      <c r="DU121" s="920"/>
      <c r="DV121" s="921">
        <v>2.5</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444</v>
      </c>
      <c r="BP122" s="994"/>
      <c r="BQ122" s="1034">
        <v>11322792</v>
      </c>
      <c r="BR122" s="1035"/>
      <c r="BS122" s="1035"/>
      <c r="BT122" s="1035"/>
      <c r="BU122" s="1035"/>
      <c r="BV122" s="1035">
        <v>11212720</v>
      </c>
      <c r="BW122" s="1035"/>
      <c r="BX122" s="1035"/>
      <c r="BY122" s="1035"/>
      <c r="BZ122" s="1035"/>
      <c r="CA122" s="1035">
        <v>11116657</v>
      </c>
      <c r="CB122" s="1035"/>
      <c r="CC122" s="1035"/>
      <c r="CD122" s="1035"/>
      <c r="CE122" s="1035"/>
      <c r="CF122" s="987"/>
      <c r="CG122" s="988"/>
      <c r="CH122" s="988"/>
      <c r="CI122" s="988"/>
      <c r="CJ122" s="989"/>
      <c r="CK122" s="1016"/>
      <c r="CL122" s="1017"/>
      <c r="CM122" s="1017"/>
      <c r="CN122" s="1017"/>
      <c r="CO122" s="1018"/>
      <c r="CP122" s="1007" t="s">
        <v>445</v>
      </c>
      <c r="CQ122" s="1008"/>
      <c r="CR122" s="1008"/>
      <c r="CS122" s="1008"/>
      <c r="CT122" s="1008"/>
      <c r="CU122" s="1008"/>
      <c r="CV122" s="1008"/>
      <c r="CW122" s="1008"/>
      <c r="CX122" s="1008"/>
      <c r="CY122" s="1008"/>
      <c r="CZ122" s="1008"/>
      <c r="DA122" s="1008"/>
      <c r="DB122" s="1008"/>
      <c r="DC122" s="1008"/>
      <c r="DD122" s="1008"/>
      <c r="DE122" s="1008"/>
      <c r="DF122" s="1009"/>
      <c r="DG122" s="919">
        <v>86122</v>
      </c>
      <c r="DH122" s="920"/>
      <c r="DI122" s="920"/>
      <c r="DJ122" s="920"/>
      <c r="DK122" s="920"/>
      <c r="DL122" s="920">
        <v>86897</v>
      </c>
      <c r="DM122" s="920"/>
      <c r="DN122" s="920"/>
      <c r="DO122" s="920"/>
      <c r="DP122" s="920"/>
      <c r="DQ122" s="920">
        <v>79374</v>
      </c>
      <c r="DR122" s="920"/>
      <c r="DS122" s="920"/>
      <c r="DT122" s="920"/>
      <c r="DU122" s="920"/>
      <c r="DV122" s="921">
        <v>2.1</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446</v>
      </c>
      <c r="AB123" s="959"/>
      <c r="AC123" s="959"/>
      <c r="AD123" s="959"/>
      <c r="AE123" s="960"/>
      <c r="AF123" s="961" t="s">
        <v>446</v>
      </c>
      <c r="AG123" s="959"/>
      <c r="AH123" s="959"/>
      <c r="AI123" s="959"/>
      <c r="AJ123" s="960"/>
      <c r="AK123" s="961" t="s">
        <v>446</v>
      </c>
      <c r="AL123" s="959"/>
      <c r="AM123" s="959"/>
      <c r="AN123" s="959"/>
      <c r="AO123" s="960"/>
      <c r="AP123" s="962" t="s">
        <v>446</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141.30000000000001</v>
      </c>
      <c r="BR123" s="1027"/>
      <c r="BS123" s="1027"/>
      <c r="BT123" s="1027"/>
      <c r="BU123" s="1027"/>
      <c r="BV123" s="1027">
        <v>129.69999999999999</v>
      </c>
      <c r="BW123" s="1027"/>
      <c r="BX123" s="1027"/>
      <c r="BY123" s="1027"/>
      <c r="BZ123" s="1027"/>
      <c r="CA123" s="1027">
        <v>115.7</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v>276</v>
      </c>
      <c r="DH123" s="959"/>
      <c r="DI123" s="959"/>
      <c r="DJ123" s="959"/>
      <c r="DK123" s="960"/>
      <c r="DL123" s="961">
        <v>263</v>
      </c>
      <c r="DM123" s="959"/>
      <c r="DN123" s="959"/>
      <c r="DO123" s="959"/>
      <c r="DP123" s="960"/>
      <c r="DQ123" s="961">
        <v>249</v>
      </c>
      <c r="DR123" s="959"/>
      <c r="DS123" s="959"/>
      <c r="DT123" s="959"/>
      <c r="DU123" s="960"/>
      <c r="DV123" s="962">
        <v>0</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711</v>
      </c>
      <c r="AB127" s="959"/>
      <c r="AC127" s="959"/>
      <c r="AD127" s="959"/>
      <c r="AE127" s="960"/>
      <c r="AF127" s="961">
        <v>655</v>
      </c>
      <c r="AG127" s="959"/>
      <c r="AH127" s="959"/>
      <c r="AI127" s="959"/>
      <c r="AJ127" s="960"/>
      <c r="AK127" s="961">
        <v>654</v>
      </c>
      <c r="AL127" s="959"/>
      <c r="AM127" s="959"/>
      <c r="AN127" s="959"/>
      <c r="AO127" s="960"/>
      <c r="AP127" s="962">
        <v>0</v>
      </c>
      <c r="AQ127" s="963"/>
      <c r="AR127" s="963"/>
      <c r="AS127" s="963"/>
      <c r="AT127" s="964"/>
      <c r="AU127" s="233"/>
      <c r="AV127" s="233"/>
      <c r="AW127" s="233"/>
      <c r="AX127" s="886" t="s">
        <v>457</v>
      </c>
      <c r="AY127" s="887"/>
      <c r="AZ127" s="887"/>
      <c r="BA127" s="887"/>
      <c r="BB127" s="887"/>
      <c r="BC127" s="887"/>
      <c r="BD127" s="887"/>
      <c r="BE127" s="888"/>
      <c r="BF127" s="1041" t="s">
        <v>113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20701</v>
      </c>
      <c r="AB128" s="1090"/>
      <c r="AC128" s="1090"/>
      <c r="AD128" s="1090"/>
      <c r="AE128" s="1091"/>
      <c r="AF128" s="1092">
        <v>25264</v>
      </c>
      <c r="AG128" s="1090"/>
      <c r="AH128" s="1090"/>
      <c r="AI128" s="1090"/>
      <c r="AJ128" s="1091"/>
      <c r="AK128" s="1092">
        <v>24617</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113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4834160</v>
      </c>
      <c r="AB129" s="959"/>
      <c r="AC129" s="959"/>
      <c r="AD129" s="959"/>
      <c r="AE129" s="960"/>
      <c r="AF129" s="961">
        <v>4912464</v>
      </c>
      <c r="AG129" s="959"/>
      <c r="AH129" s="959"/>
      <c r="AI129" s="959"/>
      <c r="AJ129" s="960"/>
      <c r="AK129" s="961">
        <v>4843884</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10.3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1075880</v>
      </c>
      <c r="AB130" s="959"/>
      <c r="AC130" s="959"/>
      <c r="AD130" s="959"/>
      <c r="AE130" s="960"/>
      <c r="AF130" s="961">
        <v>1110779</v>
      </c>
      <c r="AG130" s="959"/>
      <c r="AH130" s="959"/>
      <c r="AI130" s="959"/>
      <c r="AJ130" s="960"/>
      <c r="AK130" s="961">
        <v>1121827</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115.7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3758280</v>
      </c>
      <c r="AB131" s="998"/>
      <c r="AC131" s="998"/>
      <c r="AD131" s="998"/>
      <c r="AE131" s="999"/>
      <c r="AF131" s="1000">
        <v>3801685</v>
      </c>
      <c r="AG131" s="998"/>
      <c r="AH131" s="998"/>
      <c r="AI131" s="998"/>
      <c r="AJ131" s="999"/>
      <c r="AK131" s="1000">
        <v>3722057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12.087790160000001</v>
      </c>
      <c r="AB132" s="1104"/>
      <c r="AC132" s="1104"/>
      <c r="AD132" s="1104"/>
      <c r="AE132" s="1105"/>
      <c r="AF132" s="1106">
        <v>10.98889045</v>
      </c>
      <c r="AG132" s="1104"/>
      <c r="AH132" s="1104"/>
      <c r="AI132" s="1104"/>
      <c r="AJ132" s="1105"/>
      <c r="AK132" s="1106">
        <v>7.9781421940000001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13.2</v>
      </c>
      <c r="AB133" s="1111"/>
      <c r="AC133" s="1111"/>
      <c r="AD133" s="1111"/>
      <c r="AE133" s="1112"/>
      <c r="AF133" s="1110">
        <v>12.3</v>
      </c>
      <c r="AG133" s="1111"/>
      <c r="AH133" s="1111"/>
      <c r="AI133" s="1111"/>
      <c r="AJ133" s="1112"/>
      <c r="AK133" s="1110">
        <v>10.3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7" zoomScale="90" zoomScaleNormal="85" zoomScaleSheetLayoutView="90" workbookViewId="0">
      <selection activeCell="M75" sqref="M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A58" zoomScaleNormal="40" zoomScaleSheetLayoutView="55" workbookViewId="0">
      <selection activeCell="N2" sqref="N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1441298</v>
      </c>
      <c r="L9" s="264">
        <v>146488</v>
      </c>
      <c r="M9" s="265">
        <v>89595</v>
      </c>
      <c r="N9" s="266">
        <v>63.5</v>
      </c>
    </row>
    <row r="10" spans="1:16">
      <c r="A10" s="248"/>
      <c r="B10" s="244"/>
      <c r="C10" s="244"/>
      <c r="D10" s="244"/>
      <c r="E10" s="244"/>
      <c r="F10" s="244"/>
      <c r="G10" s="1119" t="s">
        <v>479</v>
      </c>
      <c r="H10" s="1120"/>
      <c r="I10" s="1120"/>
      <c r="J10" s="1121"/>
      <c r="K10" s="267">
        <v>107268</v>
      </c>
      <c r="L10" s="268">
        <v>10902</v>
      </c>
      <c r="M10" s="269">
        <v>8996</v>
      </c>
      <c r="N10" s="270">
        <v>21.2</v>
      </c>
    </row>
    <row r="11" spans="1:16" ht="13.5" customHeight="1">
      <c r="A11" s="248"/>
      <c r="B11" s="244"/>
      <c r="C11" s="244"/>
      <c r="D11" s="244"/>
      <c r="E11" s="244"/>
      <c r="F11" s="244"/>
      <c r="G11" s="1119" t="s">
        <v>480</v>
      </c>
      <c r="H11" s="1120"/>
      <c r="I11" s="1120"/>
      <c r="J11" s="1121"/>
      <c r="K11" s="267">
        <v>9553</v>
      </c>
      <c r="L11" s="268">
        <v>971</v>
      </c>
      <c r="M11" s="269">
        <v>12730</v>
      </c>
      <c r="N11" s="270">
        <v>-92.4</v>
      </c>
    </row>
    <row r="12" spans="1:16" ht="13.5" customHeight="1">
      <c r="A12" s="248"/>
      <c r="B12" s="244"/>
      <c r="C12" s="244"/>
      <c r="D12" s="244"/>
      <c r="E12" s="244"/>
      <c r="F12" s="244"/>
      <c r="G12" s="1119" t="s">
        <v>481</v>
      </c>
      <c r="H12" s="1120"/>
      <c r="I12" s="1120"/>
      <c r="J12" s="1121"/>
      <c r="K12" s="267">
        <v>325056</v>
      </c>
      <c r="L12" s="268">
        <v>33038</v>
      </c>
      <c r="M12" s="269">
        <v>1070</v>
      </c>
      <c r="N12" s="270">
        <v>2987.7</v>
      </c>
    </row>
    <row r="13" spans="1:16" ht="13.5" customHeight="1">
      <c r="A13" s="248"/>
      <c r="B13" s="244"/>
      <c r="C13" s="244"/>
      <c r="D13" s="244"/>
      <c r="E13" s="244"/>
      <c r="F13" s="244"/>
      <c r="G13" s="1119" t="s">
        <v>482</v>
      </c>
      <c r="H13" s="1120"/>
      <c r="I13" s="1120"/>
      <c r="J13" s="1121"/>
      <c r="K13" s="267" t="s">
        <v>483</v>
      </c>
      <c r="L13" s="268" t="s">
        <v>483</v>
      </c>
      <c r="M13" s="269">
        <v>19</v>
      </c>
      <c r="N13" s="270" t="s">
        <v>483</v>
      </c>
    </row>
    <row r="14" spans="1:16" ht="13.5" customHeight="1">
      <c r="A14" s="248"/>
      <c r="B14" s="244"/>
      <c r="C14" s="244"/>
      <c r="D14" s="244"/>
      <c r="E14" s="244"/>
      <c r="F14" s="244"/>
      <c r="G14" s="1119" t="s">
        <v>484</v>
      </c>
      <c r="H14" s="1120"/>
      <c r="I14" s="1120"/>
      <c r="J14" s="1121"/>
      <c r="K14" s="267">
        <v>141214</v>
      </c>
      <c r="L14" s="268">
        <v>14352</v>
      </c>
      <c r="M14" s="269">
        <v>4490</v>
      </c>
      <c r="N14" s="270">
        <v>219.6</v>
      </c>
    </row>
    <row r="15" spans="1:16" ht="13.5" customHeight="1">
      <c r="A15" s="248"/>
      <c r="B15" s="244"/>
      <c r="C15" s="244"/>
      <c r="D15" s="244"/>
      <c r="E15" s="244"/>
      <c r="F15" s="244"/>
      <c r="G15" s="1119" t="s">
        <v>485</v>
      </c>
      <c r="H15" s="1120"/>
      <c r="I15" s="1120"/>
      <c r="J15" s="1121"/>
      <c r="K15" s="267">
        <v>62186</v>
      </c>
      <c r="L15" s="268">
        <v>6320</v>
      </c>
      <c r="M15" s="269">
        <v>2030</v>
      </c>
      <c r="N15" s="270">
        <v>211.3</v>
      </c>
    </row>
    <row r="16" spans="1:16">
      <c r="A16" s="248"/>
      <c r="B16" s="244"/>
      <c r="C16" s="244"/>
      <c r="D16" s="244"/>
      <c r="E16" s="244"/>
      <c r="F16" s="244"/>
      <c r="G16" s="1122" t="s">
        <v>486</v>
      </c>
      <c r="H16" s="1123"/>
      <c r="I16" s="1123"/>
      <c r="J16" s="1124"/>
      <c r="K16" s="268">
        <v>-154095</v>
      </c>
      <c r="L16" s="268">
        <v>-15662</v>
      </c>
      <c r="M16" s="269">
        <v>-9813</v>
      </c>
      <c r="N16" s="270">
        <v>59.6</v>
      </c>
    </row>
    <row r="17" spans="1:16">
      <c r="A17" s="248"/>
      <c r="B17" s="244"/>
      <c r="C17" s="244"/>
      <c r="D17" s="244"/>
      <c r="E17" s="244"/>
      <c r="F17" s="244"/>
      <c r="G17" s="1122" t="s">
        <v>171</v>
      </c>
      <c r="H17" s="1123"/>
      <c r="I17" s="1123"/>
      <c r="J17" s="1124"/>
      <c r="K17" s="268">
        <v>1932480</v>
      </c>
      <c r="L17" s="268">
        <v>196410</v>
      </c>
      <c r="M17" s="269">
        <v>109116</v>
      </c>
      <c r="N17" s="270">
        <v>80</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17.48</v>
      </c>
      <c r="L21" s="281">
        <v>10.38</v>
      </c>
      <c r="M21" s="282">
        <v>7.1</v>
      </c>
      <c r="N21" s="249"/>
      <c r="O21" s="283"/>
      <c r="P21" s="279"/>
    </row>
    <row r="22" spans="1:16" s="284" customFormat="1">
      <c r="A22" s="279"/>
      <c r="B22" s="249"/>
      <c r="C22" s="249"/>
      <c r="D22" s="249"/>
      <c r="E22" s="249"/>
      <c r="F22" s="249"/>
      <c r="G22" s="1114" t="s">
        <v>492</v>
      </c>
      <c r="H22" s="1115"/>
      <c r="I22" s="1115"/>
      <c r="J22" s="1116"/>
      <c r="K22" s="285">
        <v>90.2</v>
      </c>
      <c r="L22" s="286">
        <v>95.1</v>
      </c>
      <c r="M22" s="287">
        <v>-4.9000000000000004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495</v>
      </c>
      <c r="H32" s="1131"/>
      <c r="I32" s="1131"/>
      <c r="J32" s="1132"/>
      <c r="K32" s="294">
        <v>1179014</v>
      </c>
      <c r="L32" s="294">
        <v>119831</v>
      </c>
      <c r="M32" s="295">
        <v>57190</v>
      </c>
      <c r="N32" s="296">
        <v>109.5</v>
      </c>
    </row>
    <row r="33" spans="1:16" ht="13.5" customHeight="1">
      <c r="A33" s="248"/>
      <c r="B33" s="244"/>
      <c r="C33" s="244"/>
      <c r="D33" s="244"/>
      <c r="E33" s="244"/>
      <c r="F33" s="244"/>
      <c r="G33" s="1130" t="s">
        <v>496</v>
      </c>
      <c r="H33" s="1131"/>
      <c r="I33" s="1131"/>
      <c r="J33" s="1132"/>
      <c r="K33" s="294" t="s">
        <v>483</v>
      </c>
      <c r="L33" s="294" t="s">
        <v>483</v>
      </c>
      <c r="M33" s="295" t="s">
        <v>483</v>
      </c>
      <c r="N33" s="296" t="s">
        <v>483</v>
      </c>
    </row>
    <row r="34" spans="1:16" ht="27" customHeight="1">
      <c r="A34" s="248"/>
      <c r="B34" s="244"/>
      <c r="C34" s="244"/>
      <c r="D34" s="244"/>
      <c r="E34" s="244"/>
      <c r="F34" s="244"/>
      <c r="G34" s="1130" t="s">
        <v>497</v>
      </c>
      <c r="H34" s="1131"/>
      <c r="I34" s="1131"/>
      <c r="J34" s="1132"/>
      <c r="K34" s="294" t="s">
        <v>483</v>
      </c>
      <c r="L34" s="294" t="s">
        <v>483</v>
      </c>
      <c r="M34" s="295">
        <v>1</v>
      </c>
      <c r="N34" s="296" t="s">
        <v>483</v>
      </c>
    </row>
    <row r="35" spans="1:16" ht="27" customHeight="1">
      <c r="A35" s="248"/>
      <c r="B35" s="244"/>
      <c r="C35" s="244"/>
      <c r="D35" s="244"/>
      <c r="E35" s="244"/>
      <c r="F35" s="244"/>
      <c r="G35" s="1130" t="s">
        <v>498</v>
      </c>
      <c r="H35" s="1131"/>
      <c r="I35" s="1131"/>
      <c r="J35" s="1132"/>
      <c r="K35" s="294">
        <v>84754</v>
      </c>
      <c r="L35" s="294">
        <v>8614</v>
      </c>
      <c r="M35" s="295">
        <v>16809</v>
      </c>
      <c r="N35" s="296">
        <v>-48.8</v>
      </c>
    </row>
    <row r="36" spans="1:16" ht="27" customHeight="1">
      <c r="A36" s="248"/>
      <c r="B36" s="244"/>
      <c r="C36" s="244"/>
      <c r="D36" s="244"/>
      <c r="E36" s="244"/>
      <c r="F36" s="244"/>
      <c r="G36" s="1130" t="s">
        <v>499</v>
      </c>
      <c r="H36" s="1131"/>
      <c r="I36" s="1131"/>
      <c r="J36" s="1132"/>
      <c r="K36" s="294">
        <v>178955</v>
      </c>
      <c r="L36" s="294">
        <v>18188</v>
      </c>
      <c r="M36" s="295">
        <v>4695</v>
      </c>
      <c r="N36" s="296">
        <v>287.39999999999998</v>
      </c>
    </row>
    <row r="37" spans="1:16" ht="13.5" customHeight="1">
      <c r="A37" s="248"/>
      <c r="B37" s="244"/>
      <c r="C37" s="244"/>
      <c r="D37" s="244"/>
      <c r="E37" s="244"/>
      <c r="F37" s="244"/>
      <c r="G37" s="1130" t="s">
        <v>500</v>
      </c>
      <c r="H37" s="1131"/>
      <c r="I37" s="1131"/>
      <c r="J37" s="1132"/>
      <c r="K37" s="294">
        <v>654</v>
      </c>
      <c r="L37" s="294">
        <v>66</v>
      </c>
      <c r="M37" s="295">
        <v>1282</v>
      </c>
      <c r="N37" s="296">
        <v>-94.9</v>
      </c>
    </row>
    <row r="38" spans="1:16" ht="27" customHeight="1">
      <c r="A38" s="248"/>
      <c r="B38" s="244"/>
      <c r="C38" s="244"/>
      <c r="D38" s="244"/>
      <c r="E38" s="244"/>
      <c r="F38" s="244"/>
      <c r="G38" s="1133" t="s">
        <v>501</v>
      </c>
      <c r="H38" s="1134"/>
      <c r="I38" s="1134"/>
      <c r="J38" s="1135"/>
      <c r="K38" s="297">
        <v>18</v>
      </c>
      <c r="L38" s="297">
        <v>2</v>
      </c>
      <c r="M38" s="298">
        <v>8</v>
      </c>
      <c r="N38" s="299">
        <v>-75</v>
      </c>
      <c r="O38" s="293"/>
    </row>
    <row r="39" spans="1:16">
      <c r="A39" s="248"/>
      <c r="B39" s="244"/>
      <c r="C39" s="244"/>
      <c r="D39" s="244"/>
      <c r="E39" s="244"/>
      <c r="F39" s="244"/>
      <c r="G39" s="1133" t="s">
        <v>502</v>
      </c>
      <c r="H39" s="1134"/>
      <c r="I39" s="1134"/>
      <c r="J39" s="1135"/>
      <c r="K39" s="300">
        <v>-24617</v>
      </c>
      <c r="L39" s="300">
        <v>-2502</v>
      </c>
      <c r="M39" s="301">
        <v>-2615</v>
      </c>
      <c r="N39" s="302">
        <v>-4.3</v>
      </c>
      <c r="O39" s="293"/>
    </row>
    <row r="40" spans="1:16" ht="27" customHeight="1">
      <c r="A40" s="248"/>
      <c r="B40" s="244"/>
      <c r="C40" s="244"/>
      <c r="D40" s="244"/>
      <c r="E40" s="244"/>
      <c r="F40" s="244"/>
      <c r="G40" s="1130" t="s">
        <v>503</v>
      </c>
      <c r="H40" s="1131"/>
      <c r="I40" s="1131"/>
      <c r="J40" s="1132"/>
      <c r="K40" s="300">
        <v>-1121827</v>
      </c>
      <c r="L40" s="300">
        <v>-114018</v>
      </c>
      <c r="M40" s="301">
        <v>-54029</v>
      </c>
      <c r="N40" s="302">
        <v>111</v>
      </c>
      <c r="O40" s="293"/>
    </row>
    <row r="41" spans="1:16">
      <c r="A41" s="248"/>
      <c r="B41" s="244"/>
      <c r="C41" s="244"/>
      <c r="D41" s="244"/>
      <c r="E41" s="244"/>
      <c r="F41" s="244"/>
      <c r="G41" s="1136" t="s">
        <v>283</v>
      </c>
      <c r="H41" s="1137"/>
      <c r="I41" s="1137"/>
      <c r="J41" s="1138"/>
      <c r="K41" s="294">
        <v>296951</v>
      </c>
      <c r="L41" s="300">
        <v>30181</v>
      </c>
      <c r="M41" s="301">
        <v>23340</v>
      </c>
      <c r="N41" s="302">
        <v>29.3</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1002064</v>
      </c>
      <c r="J51" s="320">
        <v>93660</v>
      </c>
      <c r="K51" s="321">
        <v>-39.299999999999997</v>
      </c>
      <c r="L51" s="322">
        <v>95443</v>
      </c>
      <c r="M51" s="323">
        <v>9.8000000000000007</v>
      </c>
      <c r="N51" s="324">
        <v>-49.1</v>
      </c>
    </row>
    <row r="52" spans="1:14">
      <c r="A52" s="248"/>
      <c r="B52" s="244"/>
      <c r="C52" s="244"/>
      <c r="D52" s="244"/>
      <c r="E52" s="244"/>
      <c r="F52" s="244"/>
      <c r="G52" s="325"/>
      <c r="H52" s="326" t="s">
        <v>514</v>
      </c>
      <c r="I52" s="327">
        <v>770052</v>
      </c>
      <c r="J52" s="328">
        <v>71974</v>
      </c>
      <c r="K52" s="329">
        <v>-31.1</v>
      </c>
      <c r="L52" s="330">
        <v>48538</v>
      </c>
      <c r="M52" s="331">
        <v>-4.5999999999999996</v>
      </c>
      <c r="N52" s="332">
        <v>-26.5</v>
      </c>
    </row>
    <row r="53" spans="1:14">
      <c r="A53" s="248"/>
      <c r="B53" s="244"/>
      <c r="C53" s="244"/>
      <c r="D53" s="244"/>
      <c r="E53" s="244"/>
      <c r="F53" s="244"/>
      <c r="G53" s="310" t="s">
        <v>515</v>
      </c>
      <c r="H53" s="311"/>
      <c r="I53" s="319">
        <v>755210</v>
      </c>
      <c r="J53" s="320">
        <v>72241</v>
      </c>
      <c r="K53" s="321">
        <v>-22.9</v>
      </c>
      <c r="L53" s="322">
        <v>70897</v>
      </c>
      <c r="M53" s="323">
        <v>-25.7</v>
      </c>
      <c r="N53" s="324">
        <v>2.8</v>
      </c>
    </row>
    <row r="54" spans="1:14">
      <c r="A54" s="248"/>
      <c r="B54" s="244"/>
      <c r="C54" s="244"/>
      <c r="D54" s="244"/>
      <c r="E54" s="244"/>
      <c r="F54" s="244"/>
      <c r="G54" s="325"/>
      <c r="H54" s="326" t="s">
        <v>514</v>
      </c>
      <c r="I54" s="327">
        <v>599040</v>
      </c>
      <c r="J54" s="328">
        <v>57302</v>
      </c>
      <c r="K54" s="329">
        <v>-20.399999999999999</v>
      </c>
      <c r="L54" s="330">
        <v>39878</v>
      </c>
      <c r="M54" s="331">
        <v>-17.8</v>
      </c>
      <c r="N54" s="332">
        <v>-2.6</v>
      </c>
    </row>
    <row r="55" spans="1:14">
      <c r="A55" s="248"/>
      <c r="B55" s="244"/>
      <c r="C55" s="244"/>
      <c r="D55" s="244"/>
      <c r="E55" s="244"/>
      <c r="F55" s="244"/>
      <c r="G55" s="310" t="s">
        <v>516</v>
      </c>
      <c r="H55" s="311"/>
      <c r="I55" s="319">
        <v>641545</v>
      </c>
      <c r="J55" s="320">
        <v>62450</v>
      </c>
      <c r="K55" s="321">
        <v>-13.6</v>
      </c>
      <c r="L55" s="322">
        <v>66496</v>
      </c>
      <c r="M55" s="323">
        <v>-6.2</v>
      </c>
      <c r="N55" s="324">
        <v>-7.4</v>
      </c>
    </row>
    <row r="56" spans="1:14">
      <c r="A56" s="248"/>
      <c r="B56" s="244"/>
      <c r="C56" s="244"/>
      <c r="D56" s="244"/>
      <c r="E56" s="244"/>
      <c r="F56" s="244"/>
      <c r="G56" s="325"/>
      <c r="H56" s="326" t="s">
        <v>514</v>
      </c>
      <c r="I56" s="327">
        <v>484057</v>
      </c>
      <c r="J56" s="328">
        <v>47119</v>
      </c>
      <c r="K56" s="329">
        <v>-17.8</v>
      </c>
      <c r="L56" s="330">
        <v>36530</v>
      </c>
      <c r="M56" s="331">
        <v>-8.4</v>
      </c>
      <c r="N56" s="332">
        <v>-9.4</v>
      </c>
    </row>
    <row r="57" spans="1:14">
      <c r="A57" s="248"/>
      <c r="B57" s="244"/>
      <c r="C57" s="244"/>
      <c r="D57" s="244"/>
      <c r="E57" s="244"/>
      <c r="F57" s="244"/>
      <c r="G57" s="310" t="s">
        <v>517</v>
      </c>
      <c r="H57" s="311"/>
      <c r="I57" s="319">
        <v>1290078</v>
      </c>
      <c r="J57" s="320">
        <v>128098</v>
      </c>
      <c r="K57" s="321">
        <v>105.1</v>
      </c>
      <c r="L57" s="322">
        <v>82748</v>
      </c>
      <c r="M57" s="323">
        <v>24.4</v>
      </c>
      <c r="N57" s="324">
        <v>80.7</v>
      </c>
    </row>
    <row r="58" spans="1:14">
      <c r="A58" s="248"/>
      <c r="B58" s="244"/>
      <c r="C58" s="244"/>
      <c r="D58" s="244"/>
      <c r="E58" s="244"/>
      <c r="F58" s="244"/>
      <c r="G58" s="325"/>
      <c r="H58" s="326" t="s">
        <v>514</v>
      </c>
      <c r="I58" s="327">
        <v>484624</v>
      </c>
      <c r="J58" s="328">
        <v>48121</v>
      </c>
      <c r="K58" s="329">
        <v>2.1</v>
      </c>
      <c r="L58" s="330">
        <v>44732</v>
      </c>
      <c r="M58" s="331">
        <v>22.5</v>
      </c>
      <c r="N58" s="332">
        <v>-20.399999999999999</v>
      </c>
    </row>
    <row r="59" spans="1:14">
      <c r="A59" s="248"/>
      <c r="B59" s="244"/>
      <c r="C59" s="244"/>
      <c r="D59" s="244"/>
      <c r="E59" s="244"/>
      <c r="F59" s="244"/>
      <c r="G59" s="310" t="s">
        <v>518</v>
      </c>
      <c r="H59" s="311"/>
      <c r="I59" s="319">
        <v>1014303</v>
      </c>
      <c r="J59" s="320">
        <v>103090</v>
      </c>
      <c r="K59" s="321">
        <v>-19.5</v>
      </c>
      <c r="L59" s="322">
        <v>91837</v>
      </c>
      <c r="M59" s="323">
        <v>11</v>
      </c>
      <c r="N59" s="324">
        <v>-30.5</v>
      </c>
    </row>
    <row r="60" spans="1:14">
      <c r="A60" s="248"/>
      <c r="B60" s="244"/>
      <c r="C60" s="244"/>
      <c r="D60" s="244"/>
      <c r="E60" s="244"/>
      <c r="F60" s="244"/>
      <c r="G60" s="325"/>
      <c r="H60" s="326" t="s">
        <v>514</v>
      </c>
      <c r="I60" s="333">
        <v>563953</v>
      </c>
      <c r="J60" s="328">
        <v>57318</v>
      </c>
      <c r="K60" s="329">
        <v>19.100000000000001</v>
      </c>
      <c r="L60" s="330">
        <v>54439</v>
      </c>
      <c r="M60" s="331">
        <v>21.7</v>
      </c>
      <c r="N60" s="332">
        <v>-2.6</v>
      </c>
    </row>
    <row r="61" spans="1:14">
      <c r="A61" s="248"/>
      <c r="B61" s="244"/>
      <c r="C61" s="244"/>
      <c r="D61" s="244"/>
      <c r="E61" s="244"/>
      <c r="F61" s="244"/>
      <c r="G61" s="310" t="s">
        <v>519</v>
      </c>
      <c r="H61" s="334"/>
      <c r="I61" s="335">
        <v>940640</v>
      </c>
      <c r="J61" s="336">
        <v>91908</v>
      </c>
      <c r="K61" s="337">
        <v>2</v>
      </c>
      <c r="L61" s="338">
        <v>81484</v>
      </c>
      <c r="M61" s="339">
        <v>2.7</v>
      </c>
      <c r="N61" s="324">
        <v>-0.7</v>
      </c>
    </row>
    <row r="62" spans="1:14">
      <c r="A62" s="248"/>
      <c r="B62" s="244"/>
      <c r="C62" s="244"/>
      <c r="D62" s="244"/>
      <c r="E62" s="244"/>
      <c r="F62" s="244"/>
      <c r="G62" s="325"/>
      <c r="H62" s="326" t="s">
        <v>514</v>
      </c>
      <c r="I62" s="327">
        <v>580345</v>
      </c>
      <c r="J62" s="328">
        <v>56367</v>
      </c>
      <c r="K62" s="329">
        <v>-9.6</v>
      </c>
      <c r="L62" s="330">
        <v>44823</v>
      </c>
      <c r="M62" s="331">
        <v>2.7</v>
      </c>
      <c r="N62" s="332">
        <v>-12.3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1" zoomScale="90" zoomScaleNormal="90" zoomScaleSheetLayoutView="100" workbookViewId="0">
      <selection activeCell="O45" sqref="O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18.75</v>
      </c>
      <c r="G47" s="12">
        <v>25.54</v>
      </c>
      <c r="H47" s="12">
        <v>22.18</v>
      </c>
      <c r="I47" s="12">
        <v>20.09</v>
      </c>
      <c r="J47" s="13">
        <v>21.77</v>
      </c>
    </row>
    <row r="48" spans="2:10" ht="57.75" customHeight="1">
      <c r="B48" s="14"/>
      <c r="C48" s="1141" t="s">
        <v>4</v>
      </c>
      <c r="D48" s="1141"/>
      <c r="E48" s="1142"/>
      <c r="F48" s="15">
        <v>10.89</v>
      </c>
      <c r="G48" s="16">
        <v>7.54</v>
      </c>
      <c r="H48" s="16">
        <v>8.24</v>
      </c>
      <c r="I48" s="16">
        <v>10.1</v>
      </c>
      <c r="J48" s="17">
        <v>11.16</v>
      </c>
    </row>
    <row r="49" spans="2:10" ht="57.75" customHeight="1" thickBot="1">
      <c r="B49" s="18"/>
      <c r="C49" s="1143" t="s">
        <v>5</v>
      </c>
      <c r="D49" s="1143"/>
      <c r="E49" s="1144"/>
      <c r="F49" s="19">
        <v>12.87</v>
      </c>
      <c r="G49" s="20">
        <v>9.25</v>
      </c>
      <c r="H49" s="20">
        <v>4.03</v>
      </c>
      <c r="I49" s="20">
        <v>8.44</v>
      </c>
      <c r="J49" s="21">
        <v>8.9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90" zoomScaleNormal="90" zoomScaleSheetLayoutView="100" workbookViewId="0">
      <selection activeCell="K33" sqref="K3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526</v>
      </c>
      <c r="D34" s="1151"/>
      <c r="E34" s="1152"/>
      <c r="F34" s="32">
        <v>10.87</v>
      </c>
      <c r="G34" s="33">
        <v>7.5</v>
      </c>
      <c r="H34" s="33">
        <v>8.1300000000000008</v>
      </c>
      <c r="I34" s="33">
        <v>10.07</v>
      </c>
      <c r="J34" s="34">
        <v>11.08</v>
      </c>
      <c r="K34" s="22"/>
      <c r="L34" s="22"/>
      <c r="M34" s="22"/>
      <c r="N34" s="22"/>
      <c r="O34" s="22"/>
      <c r="P34" s="22"/>
    </row>
    <row r="35" spans="1:16" ht="39" customHeight="1">
      <c r="A35" s="22"/>
      <c r="B35" s="35"/>
      <c r="C35" s="1145" t="s">
        <v>527</v>
      </c>
      <c r="D35" s="1146"/>
      <c r="E35" s="1147"/>
      <c r="F35" s="36">
        <v>3.3</v>
      </c>
      <c r="G35" s="37">
        <v>3.8</v>
      </c>
      <c r="H35" s="37">
        <v>4.3</v>
      </c>
      <c r="I35" s="37">
        <v>4.57</v>
      </c>
      <c r="J35" s="38">
        <v>4.96</v>
      </c>
      <c r="K35" s="22"/>
      <c r="L35" s="22"/>
      <c r="M35" s="22"/>
      <c r="N35" s="22"/>
      <c r="O35" s="22"/>
      <c r="P35" s="22"/>
    </row>
    <row r="36" spans="1:16" ht="39" customHeight="1">
      <c r="A36" s="22"/>
      <c r="B36" s="35"/>
      <c r="C36" s="1145" t="s">
        <v>528</v>
      </c>
      <c r="D36" s="1146"/>
      <c r="E36" s="1147"/>
      <c r="F36" s="36">
        <v>0.59</v>
      </c>
      <c r="G36" s="37">
        <v>1.18</v>
      </c>
      <c r="H36" s="37">
        <v>1</v>
      </c>
      <c r="I36" s="37">
        <v>0.95</v>
      </c>
      <c r="J36" s="38">
        <v>1.96</v>
      </c>
      <c r="K36" s="22"/>
      <c r="L36" s="22"/>
      <c r="M36" s="22"/>
      <c r="N36" s="22"/>
      <c r="O36" s="22"/>
      <c r="P36" s="22"/>
    </row>
    <row r="37" spans="1:16" ht="39" customHeight="1">
      <c r="A37" s="22"/>
      <c r="B37" s="35"/>
      <c r="C37" s="1145" t="s">
        <v>529</v>
      </c>
      <c r="D37" s="1146"/>
      <c r="E37" s="1147"/>
      <c r="F37" s="36">
        <v>0.72</v>
      </c>
      <c r="G37" s="37">
        <v>0.55000000000000004</v>
      </c>
      <c r="H37" s="37">
        <v>0.17</v>
      </c>
      <c r="I37" s="37">
        <v>0.35</v>
      </c>
      <c r="J37" s="38">
        <v>0.25</v>
      </c>
      <c r="K37" s="22"/>
      <c r="L37" s="22"/>
      <c r="M37" s="22"/>
      <c r="N37" s="22"/>
      <c r="O37" s="22"/>
      <c r="P37" s="22"/>
    </row>
    <row r="38" spans="1:16" ht="39" customHeight="1">
      <c r="A38" s="22"/>
      <c r="B38" s="35"/>
      <c r="C38" s="1145" t="s">
        <v>530</v>
      </c>
      <c r="D38" s="1146"/>
      <c r="E38" s="1147"/>
      <c r="F38" s="36">
        <v>0.47</v>
      </c>
      <c r="G38" s="37">
        <v>0.37</v>
      </c>
      <c r="H38" s="37">
        <v>0.53</v>
      </c>
      <c r="I38" s="37">
        <v>0.66</v>
      </c>
      <c r="J38" s="38">
        <v>0.15</v>
      </c>
      <c r="K38" s="22"/>
      <c r="L38" s="22"/>
      <c r="M38" s="22"/>
      <c r="N38" s="22"/>
      <c r="O38" s="22"/>
      <c r="P38" s="22"/>
    </row>
    <row r="39" spans="1:16" ht="39" customHeight="1">
      <c r="A39" s="22"/>
      <c r="B39" s="35"/>
      <c r="C39" s="1145" t="s">
        <v>531</v>
      </c>
      <c r="D39" s="1146"/>
      <c r="E39" s="1147"/>
      <c r="F39" s="36">
        <v>0.1</v>
      </c>
      <c r="G39" s="37">
        <v>0.09</v>
      </c>
      <c r="H39" s="37">
        <v>0.04</v>
      </c>
      <c r="I39" s="37">
        <v>0.08</v>
      </c>
      <c r="J39" s="38">
        <v>0.14000000000000001</v>
      </c>
      <c r="K39" s="22"/>
      <c r="L39" s="22"/>
      <c r="M39" s="22"/>
      <c r="N39" s="22"/>
      <c r="O39" s="22"/>
      <c r="P39" s="22"/>
    </row>
    <row r="40" spans="1:16" ht="39" customHeight="1">
      <c r="A40" s="22"/>
      <c r="B40" s="35"/>
      <c r="C40" s="1145" t="s">
        <v>532</v>
      </c>
      <c r="D40" s="1146"/>
      <c r="E40" s="1147"/>
      <c r="F40" s="36">
        <v>0.01</v>
      </c>
      <c r="G40" s="37">
        <v>0.03</v>
      </c>
      <c r="H40" s="37">
        <v>0.1</v>
      </c>
      <c r="I40" s="37">
        <v>0.02</v>
      </c>
      <c r="J40" s="38">
        <v>0.06</v>
      </c>
      <c r="K40" s="22"/>
      <c r="L40" s="22"/>
      <c r="M40" s="22"/>
      <c r="N40" s="22"/>
      <c r="O40" s="22"/>
      <c r="P40" s="22"/>
    </row>
    <row r="41" spans="1:16" ht="39" customHeight="1">
      <c r="A41" s="22"/>
      <c r="B41" s="35"/>
      <c r="C41" s="1145" t="s">
        <v>533</v>
      </c>
      <c r="D41" s="1146"/>
      <c r="E41" s="1147"/>
      <c r="F41" s="36">
        <v>0.01</v>
      </c>
      <c r="G41" s="37">
        <v>0.06</v>
      </c>
      <c r="H41" s="37">
        <v>0.02</v>
      </c>
      <c r="I41" s="37">
        <v>0.04</v>
      </c>
      <c r="J41" s="38">
        <v>0.04</v>
      </c>
      <c r="K41" s="22"/>
      <c r="L41" s="22"/>
      <c r="M41" s="22"/>
      <c r="N41" s="22"/>
      <c r="O41" s="22"/>
      <c r="P41" s="22"/>
    </row>
    <row r="42" spans="1:16" ht="39" customHeight="1">
      <c r="A42" s="22"/>
      <c r="B42" s="39"/>
      <c r="C42" s="1145" t="s">
        <v>534</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535</v>
      </c>
      <c r="D43" s="1149"/>
      <c r="E43" s="1150"/>
      <c r="F43" s="41">
        <v>0.02</v>
      </c>
      <c r="G43" s="42">
        <v>0.02</v>
      </c>
      <c r="H43" s="42">
        <v>0.02</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1396</v>
      </c>
      <c r="L45" s="60">
        <v>1363</v>
      </c>
      <c r="M45" s="60">
        <v>1296</v>
      </c>
      <c r="N45" s="60">
        <v>1270</v>
      </c>
      <c r="O45" s="61">
        <v>1179</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58</v>
      </c>
      <c r="L48" s="64">
        <v>63</v>
      </c>
      <c r="M48" s="64">
        <v>74</v>
      </c>
      <c r="N48" s="64">
        <v>81</v>
      </c>
      <c r="O48" s="65">
        <v>85</v>
      </c>
      <c r="P48" s="48"/>
      <c r="Q48" s="48"/>
      <c r="R48" s="48"/>
      <c r="S48" s="48"/>
      <c r="T48" s="48"/>
      <c r="U48" s="48"/>
    </row>
    <row r="49" spans="1:21" ht="30.75" customHeight="1">
      <c r="A49" s="48"/>
      <c r="B49" s="1163"/>
      <c r="C49" s="1164"/>
      <c r="D49" s="62"/>
      <c r="E49" s="1155" t="s">
        <v>16</v>
      </c>
      <c r="F49" s="1155"/>
      <c r="G49" s="1155"/>
      <c r="H49" s="1155"/>
      <c r="I49" s="1155"/>
      <c r="J49" s="1156"/>
      <c r="K49" s="63">
        <v>164</v>
      </c>
      <c r="L49" s="64">
        <v>168</v>
      </c>
      <c r="M49" s="64">
        <v>180</v>
      </c>
      <c r="N49" s="64">
        <v>203</v>
      </c>
      <c r="O49" s="65">
        <v>179</v>
      </c>
      <c r="P49" s="48"/>
      <c r="Q49" s="48"/>
      <c r="R49" s="48"/>
      <c r="S49" s="48"/>
      <c r="T49" s="48"/>
      <c r="U49" s="48"/>
    </row>
    <row r="50" spans="1:21" ht="30.75" customHeight="1">
      <c r="A50" s="48"/>
      <c r="B50" s="1163"/>
      <c r="C50" s="1164"/>
      <c r="D50" s="62"/>
      <c r="E50" s="1155" t="s">
        <v>17</v>
      </c>
      <c r="F50" s="1155"/>
      <c r="G50" s="1155"/>
      <c r="H50" s="1155"/>
      <c r="I50" s="1155"/>
      <c r="J50" s="1156"/>
      <c r="K50" s="63">
        <v>1</v>
      </c>
      <c r="L50" s="64">
        <v>1</v>
      </c>
      <c r="M50" s="64">
        <v>1</v>
      </c>
      <c r="N50" s="64">
        <v>1</v>
      </c>
      <c r="O50" s="65">
        <v>1</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t="s">
        <v>483</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1043</v>
      </c>
      <c r="L52" s="64">
        <v>1061</v>
      </c>
      <c r="M52" s="64">
        <v>1096</v>
      </c>
      <c r="N52" s="64">
        <v>1136</v>
      </c>
      <c r="O52" s="65">
        <v>1147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576</v>
      </c>
      <c r="L53" s="69">
        <v>534</v>
      </c>
      <c r="M53" s="69">
        <v>455</v>
      </c>
      <c r="N53" s="69">
        <v>419</v>
      </c>
      <c r="O53" s="70">
        <v>297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2016-04-07T08:15:25Z</cp:lastPrinted>
  <dcterms:created xsi:type="dcterms:W3CDTF">2016-02-15T01:53:58Z</dcterms:created>
  <dcterms:modified xsi:type="dcterms:W3CDTF">2016-04-27T07:24:55Z</dcterms:modified>
  <cp:category/>
</cp:coreProperties>
</file>