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1.54\財政係\決算統計\平成26年\県からの通知等\03財政比較分析\県提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AM37" i="9"/>
  <c r="AM36" i="9"/>
  <c r="BW35" i="9"/>
  <c r="BW36" i="9" s="1"/>
  <c r="BW37" i="9" s="1"/>
  <c r="BW38" i="9" s="1"/>
  <c r="BW39" i="9" s="1"/>
  <c r="BW40" i="9" s="1"/>
  <c r="BW41" i="9" s="1"/>
  <c r="BW42" i="9" s="1"/>
  <c r="BW43" i="9" s="1"/>
  <c r="AM35" i="9"/>
  <c r="BW34" i="9"/>
  <c r="C34" i="9"/>
  <c r="C35" i="9" s="1"/>
  <c r="CO34" i="9" l="1"/>
  <c r="CO35" i="9" s="1"/>
  <c r="CO36" i="9" s="1"/>
  <c r="CO37"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 r="BE39" i="9" s="1"/>
  <c r="BE40" i="9" s="1"/>
</calcChain>
</file>

<file path=xl/sharedStrings.xml><?xml version="1.0" encoding="utf-8"?>
<sst xmlns="http://schemas.openxmlformats.org/spreadsheetml/2006/main" count="1060" uniqueCount="576">
  <si>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</si>
  <si>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</si>
  <si>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</si>
  <si>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</si>
  <si>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</si>
  <si>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</si>
  <si>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</si>
  <si>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</si>
  <si>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</si>
  <si>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</si>
  <si>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</si>
  <si>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</si>
  <si>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</si>
  <si>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</si>
  <si>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</si>
  <si>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</si>
  <si>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</si>
  <si>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</si>
  <si>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</si>
  <si>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</si>
  <si>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</si>
  <si>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</si>
  <si>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</si>
  <si>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</si>
  <si>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</si>
  <si>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</si>
  <si>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</si>
  <si>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</si>
  <si>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</si>
  <si>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</si>
  <si>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</si>
  <si>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</si>
  <si>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</si>
  <si>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</si>
  <si>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</si>
  <si>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</si>
  <si>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</si>
  <si>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</si>
  <si>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</si>
  <si>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</si>
  <si>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</si>
  <si>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</si>
  <si>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</si>
  <si>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</si>
  <si>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</si>
  <si>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</si>
  <si>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</si>
  <si>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</si>
  <si>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</si>
  <si>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</si>
  <si>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</si>
  <si>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</si>
  <si>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</si>
  <si>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</si>
  <si>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</si>
  <si>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</si>
  <si>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</si>
  <si>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</si>
  <si>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</si>
  <si>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</si>
  <si>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</si>
  <si>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</si>
  <si>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</si>
  <si>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</si>
  <si>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</si>
  <si>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</si>
  <si>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</si>
  <si>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</si>
  <si>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</si>
  <si>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</si>
  <si>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</si>
  <si>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</si>
  <si>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</si>
  <si>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</si>
  <si>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</si>
  <si>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</si>
  <si>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</si>
  <si>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</si>
  <si>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</si>
  <si>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</si>
  <si>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</si>
  <si>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</si>
  <si>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</si>
  <si>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</si>
  <si>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</si>
  <si>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</si>
  <si>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</si>
  <si>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</si>
  <si>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</si>
  <si>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</si>
  <si>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</si>
  <si>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</si>
  <si>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</si>
  <si>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</si>
  <si>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</si>
  <si>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</si>
  <si>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</si>
  <si>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</si>
  <si>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</si>
  <si>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</si>
  <si>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</si>
  <si>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</si>
  <si>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</si>
  <si>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</si>
  <si>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</si>
  <si>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</si>
  <si>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</si>
  <si>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</si>
  <si>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</si>
  <si>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</si>
  <si>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</si>
  <si>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</si>
  <si>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</si>
  <si>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</si>
  <si>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</si>
  <si>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</si>
  <si>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</si>
  <si>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</si>
  <si>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</si>
  <si>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</si>
  <si>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</si>
  <si>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</si>
  <si>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</si>
  <si>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</si>
  <si>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</si>
  <si>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</si>
  <si>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</si>
  <si>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</si>
  <si>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</si>
  <si>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</si>
  <si>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</si>
  <si>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</si>
  <si>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</si>
  <si>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</si>
  <si>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</si>
  <si>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</si>
  <si>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</si>
  <si>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</si>
  <si>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</si>
  <si>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</si>
  <si>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</si>
  <si>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</si>
  <si>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</si>
  <si>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</si>
  <si>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</si>
  <si>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</si>
  <si>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</si>
  <si>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</si>
  <si>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</si>
  <si>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</si>
  <si>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</si>
  <si>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</si>
  <si>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</si>
  <si>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</si>
  <si>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</si>
  <si>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</si>
  <si>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</si>
  <si>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</si>
  <si>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</si>
  <si>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</si>
  <si>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</si>
  <si>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</si>
  <si>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</si>
  <si>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</si>
  <si>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</si>
  <si>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</si>
  <si>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</si>
  <si>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</si>
  <si>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</si>
  <si>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</si>
  <si>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</si>
  <si>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</si>
  <si>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</si>
  <si>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</si>
  <si>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</si>
  <si>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</si>
  <si>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</si>
  <si>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</si>
  <si>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</si>
  <si>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</si>
  <si>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</si>
  <si>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</si>
  <si>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</si>
  <si>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</si>
  <si>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</si>
  <si>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</si>
  <si>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</si>
  <si>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</si>
  <si>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</si>
  <si>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</si>
  <si>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</si>
  <si>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</si>
  <si>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</si>
  <si>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</si>
  <si>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</si>
  <si>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</si>
  <si>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</si>
  <si>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</si>
  <si>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</si>
  <si>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</si>
  <si>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</si>
  <si>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</si>
  <si>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</si>
  <si>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</si>
  <si>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</si>
  <si>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</si>
  <si>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</si>
  <si>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</si>
  <si>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</si>
  <si>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</si>
  <si>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</si>
  <si>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</si>
  <si>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</si>
  <si>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</si>
  <si>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</si>
  <si>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</si>
  <si>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</si>
  <si>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</si>
  <si>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</si>
  <si>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</si>
  <si>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</si>
  <si>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</si>
  <si>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</si>
  <si>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</si>
  <si>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</si>
  <si>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</si>
  <si>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</si>
  <si>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</si>
  <si>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</si>
  <si>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</si>
  <si>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</si>
  <si>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</si>
  <si>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</si>
  <si>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</si>
  <si>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</si>
  <si>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</si>
  <si>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</si>
  <si>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</si>
  <si>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</si>
  <si>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</si>
  <si>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</si>
  <si>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</si>
  <si>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</si>
  <si>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</si>
  <si>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</si>
  <si>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</si>
  <si>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</si>
  <si>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</si>
  <si>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</si>
  <si>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</si>
  <si>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</si>
  <si>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</si>
  <si>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</si>
  <si>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</si>
  <si>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</si>
  <si>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</si>
  <si>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</si>
  <si>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</si>
  <si>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</si>
  <si>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</si>
  <si>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</si>
  <si>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</si>
  <si>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</si>
  <si>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</si>
  <si>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</si>
  <si>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</si>
  <si>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</si>
  <si>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</si>
  <si>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</si>
  <si>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</si>
  <si>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</si>
  <si>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</si>
  <si>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</si>
  <si>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</si>
  <si>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</si>
  <si>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</si>
  <si>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</si>
  <si>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</si>
  <si>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</si>
  <si>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</si>
  <si>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</si>
  <si>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</si>
  <si>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</si>
  <si>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</si>
  <si>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</si>
  <si>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</si>
  <si>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</si>
  <si>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</si>
  <si>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</si>
  <si>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</si>
  <si>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</si>
  <si>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</si>
  <si>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</si>
  <si>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</si>
  <si>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</si>
  <si>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</si>
  <si>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</si>
  <si>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</si>
  <si>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</si>
  <si>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</si>
  <si>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</si>
  <si>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</si>
  <si>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</si>
  <si>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</si>
  <si>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</si>
  <si>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</si>
  <si>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</si>
  <si>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</si>
  <si>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</si>
  <si>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</si>
  <si>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</si>
  <si>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</si>
  <si>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</si>
  <si>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</si>
  <si>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</si>
  <si>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</si>
  <si>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</si>
  <si>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</si>
  <si>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</si>
  <si>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</si>
  <si>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</si>
  <si>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</si>
  <si>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</si>
  <si>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</si>
  <si>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</si>
  <si>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</si>
  <si>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</si>
  <si>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</si>
  <si>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</si>
  <si>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</si>
  <si>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</si>
  <si>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</si>
  <si>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</si>
  <si>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</si>
  <si>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</si>
  <si>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</si>
  <si>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</si>
  <si>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</si>
  <si>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</si>
  <si>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</si>
  <si>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</si>
  <si>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</si>
  <si>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</si>
  <si>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</si>
  <si>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</si>
  <si>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</si>
  <si>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</si>
  <si>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</si>
  <si>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</si>
  <si>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</si>
  <si>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</si>
  <si>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</si>
  <si>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</si>
  <si>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</si>
  <si>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</si>
  <si>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</si>
  <si>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</si>
  <si>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</si>
  <si>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</si>
  <si>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</si>
  <si>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</si>
  <si>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</si>
  <si>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</si>
  <si>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</si>
  <si>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</si>
  <si>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</si>
  <si>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</si>
  <si>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</si>
  <si>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</si>
  <si>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</si>
  <si>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</si>
  <si>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</si>
  <si>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</si>
  <si>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</si>
  <si>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</si>
  <si>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</si>
  <si>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</si>
  <si>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</si>
  <si>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</si>
  <si>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</si>
  <si>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</si>
  <si>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</si>
  <si>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</si>
  <si>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</si>
  <si>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</si>
  <si>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</si>
  <si>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</si>
  <si>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</si>
  <si>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</si>
  <si>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</si>
  <si>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</si>
  <si>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</si>
  <si>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</si>
  <si>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</si>
  <si>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</si>
  <si>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</si>
  <si>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</si>
  <si>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</si>
  <si>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</si>
  <si>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</si>
  <si>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</si>
  <si>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</si>
  <si>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</si>
  <si>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</si>
  <si>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</si>
  <si>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</si>
  <si>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</si>
  <si>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</si>
  <si>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</si>
  <si>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</si>
  <si>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</si>
  <si>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</si>
  <si>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</si>
  <si>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</si>
  <si>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</si>
  <si>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</si>
  <si>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</si>
  <si>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</si>
  <si>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</si>
  <si>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</si>
  <si>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</si>
  <si>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</si>
  <si>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</si>
  <si>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</si>
  <si>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</si>
  <si>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</si>
  <si>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</si>
  <si>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</si>
  <si>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</si>
  <si>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</si>
  <si>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</si>
  <si>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</si>
  <si>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</si>
  <si>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</si>
  <si>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</si>
  <si>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</si>
  <si>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</si>
  <si>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</si>
  <si>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</si>
  <si>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</si>
  <si>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</si>
  <si>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</si>
  <si>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</si>
  <si>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</si>
  <si>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</si>
  <si>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</si>
  <si>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</si>
  <si>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</si>
  <si>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</si>
  <si>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</si>
  <si>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</si>
  <si>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</si>
  <si>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</si>
  <si>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</si>
  <si>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</si>
  <si>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</si>
  <si>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</si>
  <si>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</si>
  <si>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</si>
  <si>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</si>
  <si>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</si>
  <si>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</si>
  <si>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</si>
  <si>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</si>
  <si>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</si>
  <si>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</si>
  <si>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</si>
  <si>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</si>
  <si>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</si>
  <si>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</si>
  <si>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</si>
  <si>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</si>
  <si>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</si>
  <si>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</si>
  <si>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</si>
  <si>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</si>
  <si>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</si>
  <si>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</si>
  <si>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</si>
  <si>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</si>
  <si>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</si>
  <si>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</si>
  <si>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</si>
  <si>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</si>
  <si>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</si>
  <si>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</si>
  <si>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</si>
  <si>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</si>
  <si>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</si>
  <si>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</si>
  <si>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</si>
  <si>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</si>
  <si>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</si>
  <si>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</si>
  <si>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</si>
  <si>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</si>
  <si>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</si>
  <si>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</si>
  <si>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</si>
  <si>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</si>
  <si>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</si>
  <si>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</si>
  <si>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</si>
  <si>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</si>
  <si>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</si>
  <si>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</si>
  <si>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</si>
  <si>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</si>
  <si>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</si>
  <si>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</si>
  <si>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</si>
  <si>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</si>
  <si>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</si>
  <si>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</si>
  <si>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</si>
  <si>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</si>
  <si>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</si>
  <si>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</si>
  <si>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</si>
  <si>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</si>
  <si>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</si>
  <si>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</si>
  <si>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</si>
  <si>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</si>
  <si>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</si>
  <si>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</si>
  <si>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</si>
  <si>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</si>
  <si>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</si>
  <si>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</si>
  <si>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同和対策住宅資金等貸付事業特別会計</t>
  </si>
  <si>
    <t>▲ 2.06</t>
  </si>
  <si>
    <t>▲ 2.05</t>
  </si>
  <si>
    <t>▲ 2.07</t>
  </si>
  <si>
    <t>▲ 2.08</t>
  </si>
  <si>
    <t>▲ 2.11</t>
  </si>
  <si>
    <t>駐車場事業特別会計</t>
  </si>
  <si>
    <t>▲ 1.55</t>
  </si>
  <si>
    <t>▲ 1.57</t>
  </si>
  <si>
    <t>▲ 1.53</t>
  </si>
  <si>
    <t>木材加工事業特別会計</t>
  </si>
  <si>
    <t>▲ 0.15</t>
  </si>
  <si>
    <t>▲ 0.19</t>
  </si>
  <si>
    <t>▲ 0.17</t>
  </si>
  <si>
    <t>▲ 0.16</t>
  </si>
  <si>
    <t>水道事業会計</t>
  </si>
  <si>
    <t>一般会計</t>
  </si>
  <si>
    <t>分譲宅地造成事業特別会計</t>
  </si>
  <si>
    <t>介護保険特別会計</t>
  </si>
  <si>
    <t>国民健康保険事業特別会計（事業勘定）</t>
  </si>
  <si>
    <t>その他会計（赤字）</t>
  </si>
  <si>
    <t>その他会計（黒字）</t>
  </si>
  <si>
    <t>公立紀南病院組合</t>
  </si>
  <si>
    <t>-</t>
    <phoneticPr fontId="2"/>
  </si>
  <si>
    <t>法適用企業</t>
    <rPh sb="0" eb="1">
      <t>ホウ</t>
    </rPh>
    <rPh sb="1" eb="3">
      <t>テキヨウ</t>
    </rPh>
    <rPh sb="3" eb="5">
      <t>キギョウ</t>
    </rPh>
    <phoneticPr fontId="2"/>
  </si>
  <si>
    <t>紀南地方老人福祉施設組合（普通会計）</t>
  </si>
  <si>
    <t>-</t>
    <phoneticPr fontId="2"/>
  </si>
  <si>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</si>
  <si>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</si>
  <si>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</si>
  <si>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</si>
  <si>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</si>
  <si>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</si>
  <si>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和歌山県後期高齢者医療広域連合（特別会計）</t>
  </si>
  <si>
    <t>上大中清掃施設組合</t>
  </si>
  <si>
    <t>田辺市周辺衛生施設組合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</si>
  <si>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</si>
  <si>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</si>
  <si>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
  </si>
  <si>
    <t>富田川衛生施設組合</t>
    <phoneticPr fontId="2"/>
  </si>
  <si>
    <t>南紀みらい（株）</t>
    <rPh sb="0" eb="2">
      <t>ナンキ</t>
    </rPh>
    <rPh sb="6" eb="7">
      <t>カブ</t>
    </rPh>
    <phoneticPr fontId="2"/>
  </si>
  <si>
    <t>田辺市土地開発公社</t>
    <rPh sb="0" eb="3">
      <t>タナベシ</t>
    </rPh>
    <rPh sb="3" eb="5">
      <t>トチ</t>
    </rPh>
    <rPh sb="5" eb="7">
      <t>カイハツ</t>
    </rPh>
    <rPh sb="7" eb="9">
      <t>コウシャ</t>
    </rPh>
    <phoneticPr fontId="2"/>
  </si>
  <si>
    <t>（有）龍神温泉元湯</t>
    <rPh sb="1" eb="2">
      <t>ア</t>
    </rPh>
    <rPh sb="3" eb="5">
      <t>リュウジン</t>
    </rPh>
    <rPh sb="5" eb="7">
      <t>オンセン</t>
    </rPh>
    <rPh sb="7" eb="8">
      <t>モト</t>
    </rPh>
    <rPh sb="8" eb="9">
      <t>ユ</t>
    </rPh>
    <phoneticPr fontId="2"/>
  </si>
  <si>
    <t>和歌山県後期高齢者医療広域連合（普通会計）</t>
    <phoneticPr fontId="2"/>
  </si>
  <si>
    <t>-</t>
    <phoneticPr fontId="2"/>
  </si>
  <si>
    <t>（一財）龍神村開発公社</t>
    <rPh sb="1" eb="2">
      <t>イチ</t>
    </rPh>
    <rPh sb="2" eb="3">
      <t>ザイ</t>
    </rPh>
    <rPh sb="4" eb="7">
      <t>リュウジンムラ</t>
    </rPh>
    <rPh sb="7" eb="9">
      <t>カイハツ</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</si>
</sst>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70931</c:v>
                </c:pt>
                <c:pt idx="1">
                  <c:v>78368</c:v>
                </c:pt>
                <c:pt idx="2">
                  <c:v>61966</c:v>
                </c:pt>
                <c:pt idx="3">
                  <c:v>108647</c:v>
                </c:pt>
                <c:pt idx="4">
                  <c:v>126822</c:v>
                </c:pt>
              </c:numCache>
            </c:numRef>
          </c:val>
          <c:smooth val="0"/>
        </c:ser>
        <c:dLbls>
          <c:showLegendKey val="0"/>
          <c:showVal val="0"/>
          <c:showCatName val="0"/>
          <c:showSerName val="0"/>
          <c:showPercent val="0"/>
          <c:showBubbleSize val="0"/>
        </c:dLbls>
        <c:marker val="1"/>
        <c:smooth val="0"/>
        <c:axId val="180752592"/>
        <c:axId val="207961816"/>
      </c:lineChart>
      <c:catAx>
        <c:axId val="18075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961816"/>
        <c:crosses val="autoZero"/>
        <c:auto val="1"/>
        <c:lblAlgn val="ctr"/>
        <c:lblOffset val="100"/>
        <c:tickLblSkip val="1"/>
        <c:tickMarkSkip val="1"/>
        <c:noMultiLvlLbl val="0"/>
      </c:catAx>
      <c:valAx>
        <c:axId val="207961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5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2.15</c:v>
                </c:pt>
                <c:pt idx="1">
                  <c:v>3.1</c:v>
                </c:pt>
                <c:pt idx="2">
                  <c:v>4.03</c:v>
                </c:pt>
                <c:pt idx="3">
                  <c:v>4.37</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12.07</c:v>
                </c:pt>
                <c:pt idx="1">
                  <c:v>12.24</c:v>
                </c:pt>
                <c:pt idx="2">
                  <c:v>13.84</c:v>
                </c:pt>
                <c:pt idx="3">
                  <c:v>13.78</c:v>
                </c:pt>
                <c:pt idx="4">
                  <c:v>18.53</c:v>
                </c:pt>
              </c:numCache>
            </c:numRef>
          </c:val>
        </c:ser>
        <c:dLbls>
          <c:showLegendKey val="0"/>
          <c:showVal val="0"/>
          <c:showCatName val="0"/>
          <c:showSerName val="0"/>
          <c:showPercent val="0"/>
          <c:showBubbleSize val="0"/>
        </c:dLbls>
        <c:gapWidth val="250"/>
        <c:overlap val="100"/>
        <c:axId val="178308976"/>
        <c:axId val="17996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9.4700000000000006</c:v>
                </c:pt>
                <c:pt idx="1">
                  <c:v>0.93</c:v>
                </c:pt>
                <c:pt idx="2">
                  <c:v>2.59</c:v>
                </c:pt>
                <c:pt idx="3">
                  <c:v>0.41</c:v>
                </c:pt>
                <c:pt idx="4">
                  <c:v>4.26</c:v>
                </c:pt>
              </c:numCache>
            </c:numRef>
          </c:val>
          <c:smooth val="0"/>
        </c:ser>
        <c:dLbls>
          <c:showLegendKey val="0"/>
          <c:showVal val="0"/>
          <c:showCatName val="0"/>
          <c:showSerName val="0"/>
          <c:showPercent val="0"/>
          <c:showBubbleSize val="0"/>
        </c:dLbls>
        <c:marker val="1"/>
        <c:smooth val="0"/>
        <c:axId val="178308976"/>
        <c:axId val="179960416"/>
      </c:lineChart>
      <c:catAx>
        <c:axId val="17830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960416"/>
        <c:crosses val="autoZero"/>
        <c:auto val="1"/>
        <c:lblAlgn val="ctr"/>
        <c:lblOffset val="100"/>
        <c:tickLblSkip val="1"/>
        <c:tickMarkSkip val="1"/>
        <c:noMultiLvlLbl val="0"/>
      </c:catAx>
      <c:valAx>
        <c:axId val="17996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0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0.03</c:v>
                </c:pt>
                <c:pt idx="4">
                  <c:v>#N/A</c:v>
                </c:pt>
                <c:pt idx="5">
                  <c:v>0.06</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1.27</c:v>
                </c:pt>
                <c:pt idx="2">
                  <c:v>#N/A</c:v>
                </c:pt>
                <c:pt idx="3">
                  <c:v>1.29</c:v>
                </c:pt>
                <c:pt idx="4">
                  <c:v>#N/A</c:v>
                </c:pt>
                <c:pt idx="5">
                  <c:v>0.61</c:v>
                </c:pt>
                <c:pt idx="6">
                  <c:v>#N/A</c:v>
                </c:pt>
                <c:pt idx="7">
                  <c:v>0.13</c:v>
                </c:pt>
                <c:pt idx="8">
                  <c:v>#N/A</c:v>
                </c:pt>
                <c:pt idx="9">
                  <c:v>0.26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0.05</c:v>
                </c:pt>
                <c:pt idx="4">
                  <c:v>#N/A</c:v>
                </c:pt>
                <c:pt idx="5">
                  <c:v>0.32</c:v>
                </c:pt>
                <c:pt idx="6">
                  <c:v>#N/A</c:v>
                </c:pt>
                <c:pt idx="7">
                  <c:v>0.28999999999999998</c:v>
                </c:pt>
                <c:pt idx="8">
                  <c:v>#N/A</c:v>
                </c:pt>
                <c:pt idx="9">
                  <c:v>0.36</c:v>
                </c:pt>
              </c:numCache>
            </c:numRef>
          </c:val>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0.19</c:v>
                </c:pt>
                <c:pt idx="4">
                  <c:v>#N/A</c:v>
                </c:pt>
                <c:pt idx="5">
                  <c:v>0.64</c:v>
                </c:pt>
                <c:pt idx="6">
                  <c:v>#N/A</c:v>
                </c:pt>
                <c:pt idx="7">
                  <c:v>0.63</c:v>
                </c:pt>
                <c:pt idx="8">
                  <c:v>#N/A</c:v>
                </c:pt>
                <c:pt idx="9">
                  <c:v>0.63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4.2</c:v>
                </c:pt>
                <c:pt idx="2">
                  <c:v>#N/A</c:v>
                </c:pt>
                <c:pt idx="3">
                  <c:v>5.61</c:v>
                </c:pt>
                <c:pt idx="4">
                  <c:v>#N/A</c:v>
                </c:pt>
                <c:pt idx="5">
                  <c:v>6.28</c:v>
                </c:pt>
                <c:pt idx="6">
                  <c:v>#N/A</c:v>
                </c:pt>
                <c:pt idx="7">
                  <c:v>6.62</c:v>
                </c:pt>
                <c:pt idx="8">
                  <c:v>#N/A</c:v>
                </c:pt>
                <c:pt idx="9">
                  <c:v>6.27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8.7799999999999994</c:v>
                </c:pt>
                <c:pt idx="2">
                  <c:v>#N/A</c:v>
                </c:pt>
                <c:pt idx="3">
                  <c:v>8.69</c:v>
                </c:pt>
                <c:pt idx="4">
                  <c:v>#N/A</c:v>
                </c:pt>
                <c:pt idx="5">
                  <c:v>5.22</c:v>
                </c:pt>
                <c:pt idx="6">
                  <c:v>#N/A</c:v>
                </c:pt>
                <c:pt idx="7">
                  <c:v>6.24</c:v>
                </c:pt>
                <c:pt idx="8">
                  <c:v>#N/A</c:v>
                </c:pt>
                <c:pt idx="9">
                  <c:v>7.15</c:v>
                </c:pt>
              </c:numCache>
            </c:numRef>
          </c:val>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0.15</c:v>
                </c:pt>
                <c:pt idx="1">
                  <c:v>#N/A</c:v>
                </c:pt>
                <c:pt idx="2">
                  <c:v>0.19</c:v>
                </c:pt>
                <c:pt idx="3">
                  <c:v>#N/A</c:v>
                </c:pt>
                <c:pt idx="4">
                  <c:v>0.17</c:v>
                </c:pt>
                <c:pt idx="5">
                  <c:v>#N/A</c:v>
                </c:pt>
                <c:pt idx="6">
                  <c:v>0.16</c:v>
                </c:pt>
                <c:pt idx="7">
                  <c:v>#N/A</c:v>
                </c:pt>
                <c:pt idx="8">
                  <c:v>0.19</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1.55</c:v>
                </c:pt>
                <c:pt idx="1">
                  <c:v>#N/A</c:v>
                </c:pt>
                <c:pt idx="2">
                  <c:v>1.55</c:v>
                </c:pt>
                <c:pt idx="3">
                  <c:v>#N/A</c:v>
                </c:pt>
                <c:pt idx="4">
                  <c:v>1.55</c:v>
                </c:pt>
                <c:pt idx="5">
                  <c:v>#N/A</c:v>
                </c:pt>
                <c:pt idx="6">
                  <c:v>1.57</c:v>
                </c:pt>
                <c:pt idx="7">
                  <c:v>#N/A</c:v>
                </c:pt>
                <c:pt idx="8">
                  <c:v>1.53</c:v>
                </c:pt>
                <c:pt idx="9">
                  <c:v>#N/A</c:v>
                </c:pt>
              </c:numCache>
            </c:numRef>
          </c:val>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2.06</c:v>
                </c:pt>
                <c:pt idx="1">
                  <c:v>#N/A</c:v>
                </c:pt>
                <c:pt idx="2">
                  <c:v>2.0499999999999998</c:v>
                </c:pt>
                <c:pt idx="3">
                  <c:v>#N/A</c:v>
                </c:pt>
                <c:pt idx="4">
                  <c:v>2.0699999999999998</c:v>
                </c:pt>
                <c:pt idx="5">
                  <c:v>#N/A</c:v>
                </c:pt>
                <c:pt idx="6">
                  <c:v>2.08</c:v>
                </c:pt>
                <c:pt idx="7">
                  <c:v>#N/A</c:v>
                </c:pt>
                <c:pt idx="8">
                  <c:v>2.11</c:v>
                </c:pt>
                <c:pt idx="9">
                  <c:v>#N/A</c:v>
                </c:pt>
              </c:numCache>
            </c:numRef>
          </c:val>
        </c:ser>
        <c:dLbls>
          <c:showLegendKey val="0"/>
          <c:showVal val="0"/>
          <c:showCatName val="0"/>
          <c:showSerName val="0"/>
          <c:showPercent val="0"/>
          <c:showBubbleSize val="0"/>
        </c:dLbls>
        <c:gapWidth val="150"/>
        <c:overlap val="100"/>
        <c:axId val="209679648"/>
        <c:axId val="179960800"/>
      </c:barChart>
      <c:catAx>
        <c:axId val="2096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60800"/>
        <c:crosses val="autoZero"/>
        <c:auto val="1"/>
        <c:lblAlgn val="ctr"/>
        <c:lblOffset val="100"/>
        <c:tickLblSkip val="1"/>
        <c:tickMarkSkip val="1"/>
        <c:noMultiLvlLbl val="0"/>
      </c:catAx>
      <c:valAx>
        <c:axId val="1799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7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4573</c:v>
                </c:pt>
                <c:pt idx="5">
                  <c:v>4505</c:v>
                </c:pt>
                <c:pt idx="8">
                  <c:v>4609</c:v>
                </c:pt>
                <c:pt idx="11">
                  <c:v>4633</c:v>
                </c:pt>
                <c:pt idx="14">
                  <c:v>4803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123</c:v>
                </c:pt>
                <c:pt idx="6">
                  <c:v>120</c:v>
                </c:pt>
                <c:pt idx="9">
                  <c:v>18</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593</c:v>
                </c:pt>
                <c:pt idx="3">
                  <c:v>467</c:v>
                </c:pt>
                <c:pt idx="6">
                  <c:v>424</c:v>
                </c:pt>
                <c:pt idx="9">
                  <c:v>427</c:v>
                </c:pt>
                <c:pt idx="12">
                  <c:v>303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519</c:v>
                </c:pt>
                <c:pt idx="3">
                  <c:v>575</c:v>
                </c:pt>
                <c:pt idx="6">
                  <c:v>552</c:v>
                </c:pt>
                <c:pt idx="9">
                  <c:v>576</c:v>
                </c:pt>
                <c:pt idx="12">
                  <c:v>573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6124</c:v>
                </c:pt>
                <c:pt idx="3">
                  <c:v>5670</c:v>
                </c:pt>
                <c:pt idx="6">
                  <c:v>5909</c:v>
                </c:pt>
                <c:pt idx="9">
                  <c:v>5789</c:v>
                </c:pt>
                <c:pt idx="12">
                  <c:v>5726</c:v>
                </c:pt>
              </c:numCache>
            </c:numRef>
          </c:val>
        </c:ser>
        <c:dLbls>
          <c:showLegendKey val="0"/>
          <c:showVal val="0"/>
          <c:showCatName val="0"/>
          <c:showSerName val="0"/>
          <c:showPercent val="0"/>
          <c:showBubbleSize val="0"/>
        </c:dLbls>
        <c:gapWidth val="100"/>
        <c:overlap val="100"/>
        <c:axId val="210520984"/>
        <c:axId val="20971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2682</c:v>
                </c:pt>
                <c:pt idx="2">
                  <c:v>#N/A</c:v>
                </c:pt>
                <c:pt idx="3">
                  <c:v>#N/A</c:v>
                </c:pt>
                <c:pt idx="4">
                  <c:v>2330</c:v>
                </c:pt>
                <c:pt idx="5">
                  <c:v>#N/A</c:v>
                </c:pt>
                <c:pt idx="6">
                  <c:v>#N/A</c:v>
                </c:pt>
                <c:pt idx="7">
                  <c:v>2396</c:v>
                </c:pt>
                <c:pt idx="8">
                  <c:v>#N/A</c:v>
                </c:pt>
                <c:pt idx="9">
                  <c:v>#N/A</c:v>
                </c:pt>
                <c:pt idx="10">
                  <c:v>2177</c:v>
                </c:pt>
                <c:pt idx="11">
                  <c:v>#N/A</c:v>
                </c:pt>
                <c:pt idx="12">
                  <c:v>#N/A</c:v>
                </c:pt>
                <c:pt idx="13">
                  <c:v>1815</c:v>
                </c:pt>
                <c:pt idx="14">
                  <c:v>#N/A</c:v>
                </c:pt>
              </c:numCache>
            </c:numRef>
          </c:val>
          <c:smooth val="0"/>
        </c:ser>
        <c:dLbls>
          <c:showLegendKey val="0"/>
          <c:showVal val="0"/>
          <c:showCatName val="0"/>
          <c:showSerName val="0"/>
          <c:showPercent val="0"/>
          <c:showBubbleSize val="0"/>
        </c:dLbls>
        <c:marker val="1"/>
        <c:smooth val="0"/>
        <c:axId val="210520984"/>
        <c:axId val="209714256"/>
      </c:lineChart>
      <c:catAx>
        <c:axId val="21052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714256"/>
        <c:crosses val="autoZero"/>
        <c:auto val="1"/>
        <c:lblAlgn val="ctr"/>
        <c:lblOffset val="100"/>
        <c:tickLblSkip val="1"/>
        <c:tickMarkSkip val="1"/>
        <c:noMultiLvlLbl val="0"/>
      </c:catAx>
      <c:valAx>
        <c:axId val="20971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52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41608</c:v>
                </c:pt>
                <c:pt idx="5">
                  <c:v>41760</c:v>
                </c:pt>
                <c:pt idx="8">
                  <c:v>42532</c:v>
                </c:pt>
                <c:pt idx="11">
                  <c:v>42647</c:v>
                </c:pt>
                <c:pt idx="14">
                  <c:v>43113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2945</c:v>
                </c:pt>
                <c:pt idx="5">
                  <c:v>2617</c:v>
                </c:pt>
                <c:pt idx="8">
                  <c:v>2254</c:v>
                </c:pt>
                <c:pt idx="11">
                  <c:v>1860</c:v>
                </c:pt>
                <c:pt idx="14">
                  <c:v>1732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13243</c:v>
                </c:pt>
                <c:pt idx="5">
                  <c:v>13369</c:v>
                </c:pt>
                <c:pt idx="8">
                  <c:v>14263</c:v>
                </c:pt>
                <c:pt idx="11">
                  <c:v>16663</c:v>
                </c:pt>
                <c:pt idx="14">
                  <c:v>18696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67</c:v>
                </c:pt>
                <c:pt idx="3">
                  <c:v>286</c:v>
                </c:pt>
                <c:pt idx="6">
                  <c:v>243</c:v>
                </c:pt>
                <c:pt idx="9">
                  <c:v>243</c:v>
                </c:pt>
                <c:pt idx="12">
                  <c:v>229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8857</c:v>
                </c:pt>
                <c:pt idx="3">
                  <c:v>8672</c:v>
                </c:pt>
                <c:pt idx="6">
                  <c:v>8483</c:v>
                </c:pt>
                <c:pt idx="9">
                  <c:v>8099</c:v>
                </c:pt>
                <c:pt idx="12">
                  <c:v>7411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3960</c:v>
                </c:pt>
                <c:pt idx="3">
                  <c:v>3551</c:v>
                </c:pt>
                <c:pt idx="6">
                  <c:v>3190</c:v>
                </c:pt>
                <c:pt idx="9">
                  <c:v>3492</c:v>
                </c:pt>
                <c:pt idx="12">
                  <c:v>3338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6782</c:v>
                </c:pt>
                <c:pt idx="3">
                  <c:v>6239</c:v>
                </c:pt>
                <c:pt idx="6">
                  <c:v>6180</c:v>
                </c:pt>
                <c:pt idx="9">
                  <c:v>6042</c:v>
                </c:pt>
                <c:pt idx="12">
                  <c:v>5697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220</c:v>
                </c:pt>
                <c:pt idx="3">
                  <c:v>116</c:v>
                </c:pt>
                <c:pt idx="6">
                  <c:v>9</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52082</c:v>
                </c:pt>
                <c:pt idx="3">
                  <c:v>52094</c:v>
                </c:pt>
                <c:pt idx="6">
                  <c:v>51139</c:v>
                </c:pt>
                <c:pt idx="9">
                  <c:v>51316</c:v>
                </c:pt>
                <c:pt idx="12">
                  <c:v>51999</c:v>
                </c:pt>
              </c:numCache>
            </c:numRef>
          </c:val>
        </c:ser>
        <c:dLbls>
          <c:showLegendKey val="0"/>
          <c:showVal val="0"/>
          <c:showCatName val="0"/>
          <c:showSerName val="0"/>
          <c:showPercent val="0"/>
          <c:showBubbleSize val="0"/>
        </c:dLbls>
        <c:gapWidth val="100"/>
        <c:overlap val="100"/>
        <c:axId val="177574264"/>
        <c:axId val="209593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14173</c:v>
                </c:pt>
                <c:pt idx="2">
                  <c:v>#N/A</c:v>
                </c:pt>
                <c:pt idx="3">
                  <c:v>#N/A</c:v>
                </c:pt>
                <c:pt idx="4">
                  <c:v>13212</c:v>
                </c:pt>
                <c:pt idx="5">
                  <c:v>#N/A</c:v>
                </c:pt>
                <c:pt idx="6">
                  <c:v>#N/A</c:v>
                </c:pt>
                <c:pt idx="7">
                  <c:v>10195</c:v>
                </c:pt>
                <c:pt idx="8">
                  <c:v>#N/A</c:v>
                </c:pt>
                <c:pt idx="9">
                  <c:v>#N/A</c:v>
                </c:pt>
                <c:pt idx="10">
                  <c:v>8026</c:v>
                </c:pt>
                <c:pt idx="11">
                  <c:v>#N/A</c:v>
                </c:pt>
                <c:pt idx="12">
                  <c:v>#N/A</c:v>
                </c:pt>
                <c:pt idx="13">
                  <c:v>5133</c:v>
                </c:pt>
                <c:pt idx="14">
                  <c:v>#N/A</c:v>
                </c:pt>
              </c:numCache>
            </c:numRef>
          </c:val>
          <c:smooth val="0"/>
        </c:ser>
        <c:dLbls>
          <c:showLegendKey val="0"/>
          <c:showVal val="0"/>
          <c:showCatName val="0"/>
          <c:showSerName val="0"/>
          <c:showPercent val="0"/>
          <c:showBubbleSize val="0"/>
        </c:dLbls>
        <c:marker val="1"/>
        <c:smooth val="0"/>
        <c:axId val="177574264"/>
        <c:axId val="209593816"/>
      </c:lineChart>
      <c:catAx>
        <c:axId val="17757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593816"/>
        <c:crosses val="autoZero"/>
        <c:auto val="1"/>
        <c:lblAlgn val="ctr"/>
        <c:lblOffset val="100"/>
        <c:tickLblSkip val="1"/>
        <c:tickMarkSkip val="1"/>
        <c:noMultiLvlLbl val="0"/>
      </c:catAx>
      <c:valAx>
        <c:axId val="20959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7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78,661
78,402
1,026.91
51,945,735
50,821,575
969,062
24,315,395
51,998,752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過疎化・少子高齢化が進む中、本市においては、</a:t>
          </a:r>
          <a:r>
            <a:rPr lang="en-US" altLang="ja-JP" sz="1100">
              <a:solidFill>
                <a:sysClr val="windowText" lastClr="000000"/>
              </a:solidFill>
              <a:effectLst/>
              <a:latin typeface="+mn-ea"/>
              <a:ea typeface="+mn-ea"/>
              <a:cs typeface="+mn-cs"/>
            </a:rPr>
            <a:t>0.38</a:t>
          </a:r>
          <a:r>
            <a:rPr lang="ja-JP" altLang="ja-JP" sz="1100">
              <a:solidFill>
                <a:sysClr val="windowText" lastClr="000000"/>
              </a:solidFill>
              <a:effectLst/>
              <a:latin typeface="+mn-ea"/>
              <a:ea typeface="+mn-ea"/>
              <a:cs typeface="+mn-cs"/>
            </a:rPr>
            <a:t>と類似団体や全国平均と比較しても</a:t>
          </a:r>
          <a:r>
            <a:rPr lang="ja-JP" altLang="ja-JP" sz="1100">
              <a:solidFill>
                <a:schemeClr val="dk1"/>
              </a:solidFill>
              <a:effectLst/>
              <a:latin typeface="+mn-ea"/>
              <a:ea typeface="+mn-ea"/>
              <a:cs typeface="+mn-cs"/>
            </a:rPr>
            <a:t>下回っている状況であ</a:t>
          </a:r>
          <a:r>
            <a:rPr lang="ja-JP" altLang="en-US" sz="1100">
              <a:solidFill>
                <a:schemeClr val="dk1"/>
              </a:solidFill>
              <a:effectLst/>
              <a:latin typeface="+mn-ea"/>
              <a:ea typeface="+mn-ea"/>
              <a:cs typeface="+mn-cs"/>
            </a:rPr>
            <a:t>る</a:t>
          </a:r>
          <a:r>
            <a:rPr lang="ja-JP" altLang="ja-JP" sz="1100">
              <a:solidFill>
                <a:sysClr val="windowText" lastClr="000000"/>
              </a:solidFill>
              <a:effectLst/>
              <a:latin typeface="+mn-ea"/>
              <a:ea typeface="+mn-ea"/>
              <a:cs typeface="+mn-cs"/>
            </a:rPr>
            <a:t>ため、引き続き、行政改革大綱に基づき、事務事業の見直しや経常経費の削減とともに、徴収率の向上、自主財源の確保など、財政基盤の強化に向け</a:t>
          </a:r>
          <a:r>
            <a:rPr lang="ja-JP" altLang="en-US" sz="1100">
              <a:solidFill>
                <a:sysClr val="windowText" lastClr="000000"/>
              </a:solidFill>
              <a:effectLst/>
              <a:latin typeface="+mn-ea"/>
              <a:ea typeface="+mn-ea"/>
              <a:cs typeface="+mn-cs"/>
            </a:rPr>
            <a:t>た</a:t>
          </a:r>
          <a:r>
            <a:rPr lang="ja-JP" altLang="ja-JP" sz="1100">
              <a:solidFill>
                <a:sysClr val="windowText" lastClr="000000"/>
              </a:solidFill>
              <a:effectLst/>
              <a:latin typeface="+mn-ea"/>
              <a:ea typeface="+mn-ea"/>
              <a:cs typeface="+mn-cs"/>
            </a:rPr>
            <a:t>積極的な取組に</a:t>
          </a:r>
          <a:r>
            <a:rPr lang="ja-JP" altLang="en-US" sz="1100">
              <a:solidFill>
                <a:sysClr val="windowText" lastClr="000000"/>
              </a:solidFill>
              <a:effectLst/>
              <a:latin typeface="+mn-ea"/>
              <a:ea typeface="+mn-ea"/>
              <a:cs typeface="+mn-cs"/>
            </a:rPr>
            <a:t>努める</a:t>
          </a:r>
          <a:r>
            <a:rPr lang="ja-JP" altLang="ja-JP" sz="1100">
              <a:solidFill>
                <a:sysClr val="windowText" lastClr="000000"/>
              </a:solidFill>
              <a:effectLst/>
              <a:latin typeface="+mn-ea"/>
              <a:ea typeface="+mn-ea"/>
              <a:cs typeface="+mn-cs"/>
            </a:rPr>
            <a:t>。</a:t>
          </a:r>
          <a:endParaRPr lang="ja-JP" altLang="ja-JP" sz="11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類似団体や全国平均と比較して高率で推移していたが、平成</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年度以降は全国平均を下回り、平成</a:t>
          </a:r>
          <a:r>
            <a:rPr lang="en-US" altLang="ja-JP" sz="1100">
              <a:solidFill>
                <a:sysClr val="windowText" lastClr="000000"/>
              </a:solidFill>
              <a:effectLst/>
              <a:latin typeface="+mn-ea"/>
              <a:ea typeface="+mn-ea"/>
              <a:cs typeface="+mn-cs"/>
            </a:rPr>
            <a:t>24</a:t>
          </a:r>
          <a:r>
            <a:rPr lang="ja-JP" altLang="ja-JP" sz="1100">
              <a:solidFill>
                <a:sysClr val="windowText" lastClr="000000"/>
              </a:solidFill>
              <a:effectLst/>
              <a:latin typeface="+mn-ea"/>
              <a:ea typeface="+mn-ea"/>
              <a:cs typeface="+mn-cs"/>
            </a:rPr>
            <a:t>年度には地方税の減少や公債費の増加から</a:t>
          </a:r>
          <a:r>
            <a:rPr lang="en-US" altLang="ja-JP" sz="1100">
              <a:solidFill>
                <a:sysClr val="windowText" lastClr="000000"/>
              </a:solidFill>
              <a:effectLst/>
              <a:latin typeface="+mn-ea"/>
              <a:ea typeface="+mn-ea"/>
              <a:cs typeface="+mn-cs"/>
            </a:rPr>
            <a:t>90.2</a:t>
          </a:r>
          <a:r>
            <a:rPr lang="ja-JP" altLang="ja-JP" sz="1100">
              <a:solidFill>
                <a:sysClr val="windowText" lastClr="000000"/>
              </a:solidFill>
              <a:effectLst/>
              <a:latin typeface="+mn-ea"/>
              <a:ea typeface="+mn-ea"/>
              <a:cs typeface="+mn-cs"/>
            </a:rPr>
            <a:t>％とな</a:t>
          </a:r>
          <a:r>
            <a:rPr lang="ja-JP" altLang="en-US" sz="1100">
              <a:solidFill>
                <a:sysClr val="windowText" lastClr="000000"/>
              </a:solidFill>
              <a:effectLst/>
              <a:latin typeface="+mn-ea"/>
              <a:ea typeface="+mn-ea"/>
              <a:cs typeface="+mn-cs"/>
            </a:rPr>
            <a:t>り</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25</a:t>
          </a:r>
          <a:r>
            <a:rPr lang="ja-JP" altLang="ja-JP" sz="1100">
              <a:solidFill>
                <a:sysClr val="windowText" lastClr="000000"/>
              </a:solidFill>
              <a:effectLst/>
              <a:latin typeface="+mn-ea"/>
              <a:ea typeface="+mn-ea"/>
              <a:cs typeface="+mn-cs"/>
            </a:rPr>
            <a:t>年度は個人市民税や普通交付税及び臨時財政対策債の増加等により</a:t>
          </a:r>
          <a:r>
            <a:rPr lang="en-US" altLang="ja-JP" sz="1100">
              <a:solidFill>
                <a:sysClr val="windowText" lastClr="000000"/>
              </a:solidFill>
              <a:effectLst/>
              <a:latin typeface="+mn-ea"/>
              <a:ea typeface="+mn-ea"/>
              <a:cs typeface="+mn-cs"/>
            </a:rPr>
            <a:t>88.8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と</a:t>
          </a:r>
          <a:r>
            <a:rPr lang="ja-JP" altLang="en-US" sz="1100">
              <a:solidFill>
                <a:sysClr val="windowText" lastClr="000000"/>
              </a:solidFill>
              <a:effectLst/>
              <a:latin typeface="+mn-ea"/>
              <a:ea typeface="+mn-ea"/>
              <a:cs typeface="+mn-cs"/>
            </a:rPr>
            <a:t>一定改善したものの、平成</a:t>
          </a:r>
          <a:r>
            <a:rPr lang="en-US" altLang="ja-JP" sz="1100">
              <a:solidFill>
                <a:sysClr val="windowText" lastClr="000000"/>
              </a:solidFill>
              <a:effectLst/>
              <a:latin typeface="+mn-ea"/>
              <a:ea typeface="+mn-ea"/>
              <a:cs typeface="+mn-cs"/>
            </a:rPr>
            <a:t>26</a:t>
          </a:r>
          <a:r>
            <a:rPr lang="ja-JP" altLang="en-US" sz="1100">
              <a:solidFill>
                <a:sysClr val="windowText" lastClr="000000"/>
              </a:solidFill>
              <a:effectLst/>
              <a:latin typeface="+mn-ea"/>
              <a:ea typeface="+mn-ea"/>
              <a:cs typeface="+mn-cs"/>
            </a:rPr>
            <a:t>年度においては、法人市民税や配当割交付金の増加に加え、消費税率引上げに伴う地方消費税交付金の増加はあるものの、普通交付税及び臨時財政対策債などが減少したことや、人件費、物件費及び繰出金が増加したことなどから、前年度に比べ</a:t>
          </a:r>
          <a:r>
            <a:rPr lang="en-US" altLang="ja-JP" sz="1100">
              <a:solidFill>
                <a:sysClr val="windowText" lastClr="000000"/>
              </a:solidFill>
              <a:effectLst/>
              <a:latin typeface="+mn-ea"/>
              <a:ea typeface="+mn-ea"/>
              <a:cs typeface="+mn-cs"/>
            </a:rPr>
            <a:t>1.8</a:t>
          </a:r>
          <a:r>
            <a:rPr lang="ja-JP" altLang="en-US" sz="1100">
              <a:solidFill>
                <a:sysClr val="windowText" lastClr="000000"/>
              </a:solidFill>
              <a:effectLst/>
              <a:latin typeface="+mn-ea"/>
              <a:ea typeface="+mn-ea"/>
              <a:cs typeface="+mn-cs"/>
            </a:rPr>
            <a:t>％増加し</a:t>
          </a:r>
          <a:r>
            <a:rPr lang="en-US" altLang="ja-JP" sz="1100">
              <a:solidFill>
                <a:sysClr val="windowText" lastClr="000000"/>
              </a:solidFill>
              <a:effectLst/>
              <a:latin typeface="+mn-ea"/>
              <a:ea typeface="+mn-ea"/>
              <a:cs typeface="+mn-cs"/>
            </a:rPr>
            <a:t>90.6</a:t>
          </a:r>
          <a:r>
            <a:rPr lang="ja-JP" altLang="en-US" sz="1100">
              <a:solidFill>
                <a:sysClr val="windowText" lastClr="000000"/>
              </a:solidFill>
              <a:effectLst/>
              <a:latin typeface="+mn-ea"/>
              <a:ea typeface="+mn-ea"/>
              <a:cs typeface="+mn-cs"/>
            </a:rPr>
            <a:t>％と</a:t>
          </a:r>
          <a:r>
            <a:rPr lang="ja-JP" altLang="ja-JP" sz="1100">
              <a:solidFill>
                <a:sysClr val="windowText" lastClr="000000"/>
              </a:solidFill>
              <a:effectLst/>
              <a:latin typeface="+mn-ea"/>
              <a:ea typeface="+mn-ea"/>
              <a:cs typeface="+mn-cs"/>
            </a:rPr>
            <a:t>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今後も引き続き、地方債の計画的な発行に努めるとともに、定員管理の適正化や経費の削減・合理化など、行政改革を推進</a:t>
          </a:r>
          <a:r>
            <a:rPr lang="ja-JP" altLang="en-US" sz="1100">
              <a:solidFill>
                <a:sysClr val="windowText" lastClr="000000"/>
              </a:solidFill>
              <a:effectLst/>
              <a:latin typeface="+mn-ea"/>
              <a:ea typeface="+mn-ea"/>
              <a:cs typeface="+mn-cs"/>
            </a:rPr>
            <a:t>する</a:t>
          </a:r>
          <a:r>
            <a:rPr lang="ja-JP" altLang="ja-JP" sz="11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61</xdr:row>
      <xdr:rowOff>124206</xdr:rowOff>
    </xdr:to>
    <xdr:cxnSp macro="">
      <xdr:nvCxnSpPr>
        <xdr:cNvPr id="130" name="直線コネクタ 129"/>
        <xdr:cNvCxnSpPr/>
      </xdr:nvCxnSpPr>
      <xdr:spPr>
        <a:xfrm>
          <a:off x="4114800" y="104957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61</xdr:row>
      <xdr:rowOff>104902</xdr:rowOff>
    </xdr:to>
    <xdr:cxnSp macro="">
      <xdr:nvCxnSpPr>
        <xdr:cNvPr id="133" name="直線コネクタ 132"/>
        <xdr:cNvCxnSpPr/>
      </xdr:nvCxnSpPr>
      <xdr:spPr>
        <a:xfrm flipV="1">
          <a:off x="3225800" y="1049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104902</xdr:rowOff>
    </xdr:to>
    <xdr:cxnSp macro="">
      <xdr:nvCxnSpPr>
        <xdr:cNvPr id="136" name="直線コネクタ 135"/>
        <xdr:cNvCxnSpPr/>
      </xdr:nvCxnSpPr>
      <xdr:spPr>
        <a:xfrm>
          <a:off x="2336800" y="1046200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3556</xdr:rowOff>
    </xdr:to>
    <xdr:cxnSp macro="">
      <xdr:nvCxnSpPr>
        <xdr:cNvPr id="139" name="直線コネクタ 138"/>
        <xdr:cNvCxnSpPr/>
      </xdr:nvCxnSpPr>
      <xdr:spPr>
        <a:xfrm>
          <a:off x="1447800" y="104330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9" name="円/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51" name="円/楕円 150"/>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52" name="テキスト ボックス 151"/>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54" name="テキスト ボックス 153"/>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5" name="円/楕円 154"/>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6" name="テキスト ボックス 155"/>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7" name="円/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17</a:t>
          </a:r>
          <a:r>
            <a:rPr lang="ja-JP" altLang="ja-JP"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5</a:t>
          </a:r>
          <a:r>
            <a:rPr lang="ja-JP" altLang="ja-JP" sz="1100">
              <a:solidFill>
                <a:sysClr val="windowText" lastClr="000000"/>
              </a:solidFill>
              <a:effectLst/>
              <a:latin typeface="+mn-ea"/>
              <a:ea typeface="+mn-ea"/>
              <a:cs typeface="+mn-cs"/>
            </a:rPr>
            <a:t>月に</a:t>
          </a:r>
          <a:r>
            <a:rPr lang="en-US" altLang="ja-JP" sz="1100">
              <a:solidFill>
                <a:sysClr val="windowText" lastClr="000000"/>
              </a:solidFill>
              <a:effectLst/>
              <a:latin typeface="+mn-ea"/>
              <a:ea typeface="+mn-ea"/>
              <a:cs typeface="+mn-cs"/>
            </a:rPr>
            <a:t>5</a:t>
          </a:r>
          <a:r>
            <a:rPr lang="ja-JP" altLang="ja-JP" sz="1100">
              <a:solidFill>
                <a:sysClr val="windowText" lastClr="000000"/>
              </a:solidFill>
              <a:effectLst/>
              <a:latin typeface="+mn-ea"/>
              <a:ea typeface="+mn-ea"/>
              <a:cs typeface="+mn-cs"/>
            </a:rPr>
            <a:t>市町村が合併し、和歌山県全域の約</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％、県内第</a:t>
          </a:r>
          <a:r>
            <a:rPr lang="en-US" altLang="ja-JP" sz="1100">
              <a:solidFill>
                <a:sysClr val="windowText" lastClr="000000"/>
              </a:solidFill>
              <a:effectLst/>
              <a:latin typeface="+mn-ea"/>
              <a:ea typeface="+mn-ea"/>
              <a:cs typeface="+mn-cs"/>
            </a:rPr>
            <a:t>1</a:t>
          </a:r>
          <a:r>
            <a:rPr lang="ja-JP" altLang="ja-JP" sz="1100">
              <a:solidFill>
                <a:sysClr val="windowText" lastClr="000000"/>
              </a:solidFill>
              <a:effectLst/>
              <a:latin typeface="+mn-ea"/>
              <a:ea typeface="+mn-ea"/>
              <a:cs typeface="+mn-cs"/>
            </a:rPr>
            <a:t>位の広大な面積を有すること</a:t>
          </a:r>
          <a:r>
            <a:rPr lang="ja-JP" altLang="en-US" sz="1100">
              <a:solidFill>
                <a:sysClr val="windowText" lastClr="000000"/>
              </a:solidFill>
              <a:effectLst/>
              <a:latin typeface="+mn-ea"/>
              <a:ea typeface="+mn-ea"/>
              <a:cs typeface="+mn-cs"/>
            </a:rPr>
            <a:t>となり</a:t>
          </a:r>
          <a:r>
            <a:rPr lang="ja-JP" altLang="ja-JP" sz="1100">
              <a:solidFill>
                <a:sysClr val="windowText" lastClr="000000"/>
              </a:solidFill>
              <a:effectLst/>
              <a:latin typeface="+mn-ea"/>
              <a:ea typeface="+mn-ea"/>
              <a:cs typeface="+mn-cs"/>
            </a:rPr>
            <a:t>、旧町村単位に</a:t>
          </a:r>
          <a:r>
            <a:rPr lang="en-US" altLang="ja-JP" sz="1100">
              <a:solidFill>
                <a:sysClr val="windowText" lastClr="000000"/>
              </a:solidFill>
              <a:effectLst/>
              <a:latin typeface="+mn-ea"/>
              <a:ea typeface="+mn-ea"/>
              <a:cs typeface="+mn-cs"/>
            </a:rPr>
            <a:t>4</a:t>
          </a:r>
          <a:r>
            <a:rPr lang="ja-JP" altLang="ja-JP" sz="1100">
              <a:solidFill>
                <a:sysClr val="windowText" lastClr="000000"/>
              </a:solidFill>
              <a:effectLst/>
              <a:latin typeface="+mn-ea"/>
              <a:ea typeface="+mn-ea"/>
              <a:cs typeface="+mn-cs"/>
            </a:rPr>
            <a:t>つの行政局を配置していることなどから、人件費・物件費等については、類似団体や全国平均と比較して上回っている状況にある。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年度においては、</a:t>
          </a:r>
          <a:r>
            <a:rPr lang="ja-JP" altLang="en-US"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25</a:t>
          </a:r>
          <a:r>
            <a:rPr lang="ja-JP" altLang="en-US" sz="1100">
              <a:solidFill>
                <a:sysClr val="windowText" lastClr="000000"/>
              </a:solidFill>
              <a:effectLst/>
              <a:latin typeface="+mn-ea"/>
              <a:ea typeface="+mn-ea"/>
              <a:cs typeface="+mn-cs"/>
            </a:rPr>
            <a:t>年度に実施した給与減額措置の終了や</a:t>
          </a:r>
          <a:r>
            <a:rPr lang="ja-JP" altLang="ja-JP" sz="1100">
              <a:solidFill>
                <a:schemeClr val="dk1"/>
              </a:solidFill>
              <a:effectLst/>
              <a:latin typeface="+mn-ea"/>
              <a:ea typeface="+mn-ea"/>
              <a:cs typeface="+mn-cs"/>
            </a:rPr>
            <a:t>人事院勧告</a:t>
          </a:r>
          <a:r>
            <a:rPr lang="ja-JP" altLang="en-US" sz="1100">
              <a:solidFill>
                <a:sysClr val="windowText" lastClr="000000"/>
              </a:solidFill>
              <a:effectLst/>
              <a:latin typeface="+mn-ea"/>
              <a:ea typeface="+mn-ea"/>
              <a:cs typeface="+mn-cs"/>
            </a:rPr>
            <a:t>に伴う期末手当等の増加により人件費が増加となったほか、消費税率引上げによる影響やごみ処理施設等の管理経費の増加等により物件費も</a:t>
          </a:r>
          <a:r>
            <a:rPr lang="ja-JP" altLang="ja-JP" sz="1100">
              <a:solidFill>
                <a:sysClr val="windowText" lastClr="000000"/>
              </a:solidFill>
              <a:effectLst/>
              <a:latin typeface="+mn-ea"/>
              <a:ea typeface="+mn-ea"/>
              <a:cs typeface="+mn-cs"/>
            </a:rPr>
            <a:t>増加</a:t>
          </a:r>
          <a:r>
            <a:rPr lang="ja-JP" altLang="en-US" sz="1100">
              <a:solidFill>
                <a:sysClr val="windowText" lastClr="000000"/>
              </a:solidFill>
              <a:effectLst/>
              <a:latin typeface="+mn-ea"/>
              <a:ea typeface="+mn-ea"/>
              <a:cs typeface="+mn-cs"/>
            </a:rPr>
            <a:t>して</a:t>
          </a:r>
          <a:r>
            <a:rPr lang="ja-JP" altLang="ja-JP" sz="1100">
              <a:solidFill>
                <a:sysClr val="windowText" lastClr="000000"/>
              </a:solidFill>
              <a:effectLst/>
              <a:latin typeface="+mn-ea"/>
              <a:ea typeface="+mn-ea"/>
              <a:cs typeface="+mn-cs"/>
            </a:rPr>
            <a:t>おり、依然として類似団体や全国平均よりも高水準で推移して</a:t>
          </a:r>
          <a:r>
            <a:rPr lang="ja-JP" altLang="en-US" sz="1100">
              <a:solidFill>
                <a:sysClr val="windowText" lastClr="000000"/>
              </a:solidFill>
              <a:effectLst/>
              <a:latin typeface="+mn-ea"/>
              <a:ea typeface="+mn-ea"/>
              <a:cs typeface="+mn-cs"/>
            </a:rPr>
            <a:t>いることから</a:t>
          </a:r>
          <a:r>
            <a:rPr lang="ja-JP" altLang="ja-JP" sz="1100">
              <a:solidFill>
                <a:sysClr val="windowText" lastClr="000000"/>
              </a:solidFill>
              <a:effectLst/>
              <a:latin typeface="+mn-ea"/>
              <a:ea typeface="+mn-ea"/>
              <a:cs typeface="+mn-cs"/>
            </a:rPr>
            <a:t>、今後も定員管理の適正化や経費の</a:t>
          </a:r>
          <a:r>
            <a:rPr lang="ja-JP" altLang="en-US" sz="1100">
              <a:solidFill>
                <a:sysClr val="windowText" lastClr="000000"/>
              </a:solidFill>
              <a:effectLst/>
              <a:latin typeface="+mn-ea"/>
              <a:ea typeface="+mn-ea"/>
              <a:cs typeface="+mn-cs"/>
            </a:rPr>
            <a:t>削減</a:t>
          </a:r>
          <a:r>
            <a:rPr lang="ja-JP" altLang="ja-JP" sz="1100">
              <a:solidFill>
                <a:sysClr val="windowText" lastClr="000000"/>
              </a:solidFill>
              <a:effectLst/>
              <a:latin typeface="+mn-ea"/>
              <a:ea typeface="+mn-ea"/>
              <a:cs typeface="+mn-cs"/>
            </a:rPr>
            <a:t>等に</a:t>
          </a:r>
          <a:r>
            <a:rPr lang="ja-JP" altLang="en-US" sz="1100">
              <a:solidFill>
                <a:sysClr val="windowText" lastClr="000000"/>
              </a:solidFill>
              <a:effectLst/>
              <a:latin typeface="+mn-ea"/>
              <a:ea typeface="+mn-ea"/>
              <a:cs typeface="+mn-cs"/>
            </a:rPr>
            <a:t>努める</a:t>
          </a:r>
          <a:r>
            <a:rPr lang="ja-JP" altLang="ja-JP" sz="11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57576</xdr:rowOff>
    </xdr:from>
    <xdr:to>
      <xdr:col>7</xdr:col>
      <xdr:colOff>152400</xdr:colOff>
      <xdr:row>82</xdr:row>
      <xdr:rowOff>78798</xdr:rowOff>
    </xdr:to>
    <xdr:cxnSp macro="">
      <xdr:nvCxnSpPr>
        <xdr:cNvPr id="192" name="直線コネクタ 191"/>
        <xdr:cNvCxnSpPr/>
      </xdr:nvCxnSpPr>
      <xdr:spPr>
        <a:xfrm>
          <a:off x="4114800" y="14116476"/>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55473</xdr:rowOff>
    </xdr:from>
    <xdr:to>
      <xdr:col>6</xdr:col>
      <xdr:colOff>0</xdr:colOff>
      <xdr:row>82</xdr:row>
      <xdr:rowOff>57576</xdr:rowOff>
    </xdr:to>
    <xdr:cxnSp macro="">
      <xdr:nvCxnSpPr>
        <xdr:cNvPr id="195" name="直線コネクタ 194"/>
        <xdr:cNvCxnSpPr/>
      </xdr:nvCxnSpPr>
      <xdr:spPr>
        <a:xfrm>
          <a:off x="3225800" y="1411437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55473</xdr:rowOff>
    </xdr:from>
    <xdr:to>
      <xdr:col>4</xdr:col>
      <xdr:colOff>482600</xdr:colOff>
      <xdr:row>82</xdr:row>
      <xdr:rowOff>65901</xdr:rowOff>
    </xdr:to>
    <xdr:cxnSp macro="">
      <xdr:nvCxnSpPr>
        <xdr:cNvPr id="198" name="直線コネクタ 197"/>
        <xdr:cNvCxnSpPr/>
      </xdr:nvCxnSpPr>
      <xdr:spPr>
        <a:xfrm flipV="1">
          <a:off x="2336800" y="14114373"/>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47879</xdr:rowOff>
    </xdr:from>
    <xdr:to>
      <xdr:col>3</xdr:col>
      <xdr:colOff>279400</xdr:colOff>
      <xdr:row>82</xdr:row>
      <xdr:rowOff>65901</xdr:rowOff>
    </xdr:to>
    <xdr:cxnSp macro="">
      <xdr:nvCxnSpPr>
        <xdr:cNvPr id="201" name="直線コネクタ 200"/>
        <xdr:cNvCxnSpPr/>
      </xdr:nvCxnSpPr>
      <xdr:spPr>
        <a:xfrm>
          <a:off x="1447800" y="14106779"/>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27998</xdr:rowOff>
    </xdr:from>
    <xdr:to>
      <xdr:col>7</xdr:col>
      <xdr:colOff>203200</xdr:colOff>
      <xdr:row>82</xdr:row>
      <xdr:rowOff>129598</xdr:rowOff>
    </xdr:to>
    <xdr:sp macro="" textlink="">
      <xdr:nvSpPr>
        <xdr:cNvPr id="211" name="円/楕円 210"/>
        <xdr:cNvSpPr/>
      </xdr:nvSpPr>
      <xdr:spPr>
        <a:xfrm>
          <a:off x="4902200" y="140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75</xdr:rowOff>
    </xdr:from>
    <xdr:ext cx="762000" cy="259045"/>
    <xdr:sp macro="" textlink="">
      <xdr:nvSpPr>
        <xdr:cNvPr id="212" name="人件費・物件費等の状況該当値テキスト"/>
        <xdr:cNvSpPr txBox="1"/>
      </xdr:nvSpPr>
      <xdr:spPr>
        <a:xfrm>
          <a:off x="5041900" y="140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167,608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6776</xdr:rowOff>
    </xdr:from>
    <xdr:to>
      <xdr:col>6</xdr:col>
      <xdr:colOff>50800</xdr:colOff>
      <xdr:row>82</xdr:row>
      <xdr:rowOff>108376</xdr:rowOff>
    </xdr:to>
    <xdr:sp macro="" textlink="">
      <xdr:nvSpPr>
        <xdr:cNvPr id="213" name="円/楕円 212"/>
        <xdr:cNvSpPr/>
      </xdr:nvSpPr>
      <xdr:spPr>
        <a:xfrm>
          <a:off x="4064000" y="140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93153</xdr:rowOff>
    </xdr:from>
    <xdr:ext cx="736600" cy="259045"/>
    <xdr:sp macro="" textlink="">
      <xdr:nvSpPr>
        <xdr:cNvPr id="214" name="テキスト ボックス 213"/>
        <xdr:cNvSpPr txBox="1"/>
      </xdr:nvSpPr>
      <xdr:spPr>
        <a:xfrm>
          <a:off x="3733800" y="141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4673</xdr:rowOff>
    </xdr:from>
    <xdr:to>
      <xdr:col>4</xdr:col>
      <xdr:colOff>533400</xdr:colOff>
      <xdr:row>82</xdr:row>
      <xdr:rowOff>106273</xdr:rowOff>
    </xdr:to>
    <xdr:sp macro="" textlink="">
      <xdr:nvSpPr>
        <xdr:cNvPr id="215" name="円/楕円 214"/>
        <xdr:cNvSpPr/>
      </xdr:nvSpPr>
      <xdr:spPr>
        <a:xfrm>
          <a:off x="3175000" y="14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91050</xdr:rowOff>
    </xdr:from>
    <xdr:ext cx="762000" cy="259045"/>
    <xdr:sp macro="" textlink="">
      <xdr:nvSpPr>
        <xdr:cNvPr id="216" name="テキスト ボックス 215"/>
        <xdr:cNvSpPr txBox="1"/>
      </xdr:nvSpPr>
      <xdr:spPr>
        <a:xfrm>
          <a:off x="2844800" y="1414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15101</xdr:rowOff>
    </xdr:from>
    <xdr:to>
      <xdr:col>3</xdr:col>
      <xdr:colOff>330200</xdr:colOff>
      <xdr:row>82</xdr:row>
      <xdr:rowOff>116701</xdr:rowOff>
    </xdr:to>
    <xdr:sp macro="" textlink="">
      <xdr:nvSpPr>
        <xdr:cNvPr id="217" name="円/楕円 216"/>
        <xdr:cNvSpPr/>
      </xdr:nvSpPr>
      <xdr:spPr>
        <a:xfrm>
          <a:off x="2286000" y="140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101478</xdr:rowOff>
    </xdr:from>
    <xdr:ext cx="762000" cy="259045"/>
    <xdr:sp macro="" textlink="">
      <xdr:nvSpPr>
        <xdr:cNvPr id="218" name="テキスト ボックス 217"/>
        <xdr:cNvSpPr txBox="1"/>
      </xdr:nvSpPr>
      <xdr:spPr>
        <a:xfrm>
          <a:off x="1955800" y="141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168529</xdr:rowOff>
    </xdr:from>
    <xdr:to>
      <xdr:col>2</xdr:col>
      <xdr:colOff>127000</xdr:colOff>
      <xdr:row>82</xdr:row>
      <xdr:rowOff>98679</xdr:rowOff>
    </xdr:to>
    <xdr:sp macro="" textlink="">
      <xdr:nvSpPr>
        <xdr:cNvPr id="219" name="円/楕円 218"/>
        <xdr:cNvSpPr/>
      </xdr:nvSpPr>
      <xdr:spPr>
        <a:xfrm>
          <a:off x="1397000" y="140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83456</xdr:rowOff>
    </xdr:from>
    <xdr:ext cx="762000" cy="259045"/>
    <xdr:sp macro="" textlink="">
      <xdr:nvSpPr>
        <xdr:cNvPr id="220" name="テキスト ボックス 219"/>
        <xdr:cNvSpPr txBox="1"/>
      </xdr:nvSpPr>
      <xdr:spPr>
        <a:xfrm>
          <a:off x="1066800" y="1414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類似団体や全国平均と比較して上回った状況にあり、今後も引き続き、給与体系の調整等を含め、適正化に努め</a:t>
          </a:r>
          <a:r>
            <a:rPr lang="ja-JP" altLang="en-US" sz="1100">
              <a:solidFill>
                <a:sysClr val="windowText" lastClr="000000"/>
              </a:solidFill>
              <a:effectLst/>
              <a:latin typeface="+mn-ea"/>
              <a:ea typeface="+mn-ea"/>
              <a:cs typeface="+mn-cs"/>
            </a:rPr>
            <a:t>る</a:t>
          </a:r>
          <a:r>
            <a:rPr lang="ja-JP" altLang="ja-JP" sz="1100">
              <a:solidFill>
                <a:sysClr val="windowText" lastClr="000000"/>
              </a:solidFill>
              <a:effectLst/>
              <a:latin typeface="+mn-ea"/>
              <a:ea typeface="+mn-ea"/>
              <a:cs typeface="+mn-cs"/>
            </a:rPr>
            <a:t>。</a:t>
          </a:r>
          <a:endParaRPr lang="ja-JP" altLang="ja-JP" sz="11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32657</xdr:rowOff>
    </xdr:to>
    <xdr:cxnSp macro="">
      <xdr:nvCxnSpPr>
        <xdr:cNvPr id="256" name="直線コネクタ 255"/>
        <xdr:cNvCxnSpPr/>
      </xdr:nvCxnSpPr>
      <xdr:spPr>
        <a:xfrm>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169636</xdr:rowOff>
    </xdr:from>
    <xdr:to>
      <xdr:col>23</xdr:col>
      <xdr:colOff>406400</xdr:colOff>
      <xdr:row>89</xdr:row>
      <xdr:rowOff>35379</xdr:rowOff>
    </xdr:to>
    <xdr:cxnSp macro="">
      <xdr:nvCxnSpPr>
        <xdr:cNvPr id="259" name="直線コネクタ 258"/>
        <xdr:cNvCxnSpPr/>
      </xdr:nvCxnSpPr>
      <xdr:spPr>
        <a:xfrm flipV="1">
          <a:off x="15290800" y="1474288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76744</xdr:rowOff>
    </xdr:to>
    <xdr:cxnSp macro="">
      <xdr:nvCxnSpPr>
        <xdr:cNvPr id="262" name="直線コネクタ 261"/>
        <xdr:cNvCxnSpPr/>
      </xdr:nvCxnSpPr>
      <xdr:spPr>
        <a:xfrm flipV="1">
          <a:off x="14401800" y="1529442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25763</xdr:rowOff>
    </xdr:from>
    <xdr:to>
      <xdr:col>21</xdr:col>
      <xdr:colOff>0</xdr:colOff>
      <xdr:row>89</xdr:row>
      <xdr:rowOff>76744</xdr:rowOff>
    </xdr:to>
    <xdr:cxnSp macro="">
      <xdr:nvCxnSpPr>
        <xdr:cNvPr id="265" name="直線コネクタ 264"/>
        <xdr:cNvCxnSpPr/>
      </xdr:nvCxnSpPr>
      <xdr:spPr>
        <a:xfrm>
          <a:off x="13512800" y="14770463"/>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5" name="円/楕円 274"/>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76"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7" name="円/楕円 276"/>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8" name="テキスト ボックス 277"/>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9" name="円/楕円 278"/>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0" name="テキスト ボックス 279"/>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25944</xdr:rowOff>
    </xdr:from>
    <xdr:to>
      <xdr:col>21</xdr:col>
      <xdr:colOff>50800</xdr:colOff>
      <xdr:row>89</xdr:row>
      <xdr:rowOff>127544</xdr:rowOff>
    </xdr:to>
    <xdr:sp macro="" textlink="">
      <xdr:nvSpPr>
        <xdr:cNvPr id="281" name="円/楕円 280"/>
        <xdr:cNvSpPr/>
      </xdr:nvSpPr>
      <xdr:spPr>
        <a:xfrm>
          <a:off x="14351000" y="15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112321</xdr:rowOff>
    </xdr:from>
    <xdr:ext cx="762000" cy="259045"/>
    <xdr:sp macro="" textlink="">
      <xdr:nvSpPr>
        <xdr:cNvPr id="282" name="テキスト ボックス 281"/>
        <xdr:cNvSpPr txBox="1"/>
      </xdr:nvSpPr>
      <xdr:spPr>
        <a:xfrm>
          <a:off x="14020800" y="153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146413</xdr:rowOff>
    </xdr:from>
    <xdr:to>
      <xdr:col>19</xdr:col>
      <xdr:colOff>533400</xdr:colOff>
      <xdr:row>86</xdr:row>
      <xdr:rowOff>76563</xdr:rowOff>
    </xdr:to>
    <xdr:sp macro="" textlink="">
      <xdr:nvSpPr>
        <xdr:cNvPr id="283" name="円/楕円 282"/>
        <xdr:cNvSpPr/>
      </xdr:nvSpPr>
      <xdr:spPr>
        <a:xfrm>
          <a:off x="13462000" y="147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61340</xdr:rowOff>
    </xdr:from>
    <xdr:ext cx="762000" cy="259045"/>
    <xdr:sp macro="" textlink="">
      <xdr:nvSpPr>
        <xdr:cNvPr id="284" name="テキスト ボックス 283"/>
        <xdr:cNvSpPr txBox="1"/>
      </xdr:nvSpPr>
      <xdr:spPr>
        <a:xfrm>
          <a:off x="13131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定員適正化計画に基づき、計画的に職員数の削減に取り組んでいるものの、平成</a:t>
          </a:r>
          <a:r>
            <a:rPr lang="en-US" altLang="ja-JP" sz="1100">
              <a:solidFill>
                <a:sysClr val="windowText" lastClr="000000"/>
              </a:solidFill>
              <a:effectLst/>
              <a:latin typeface="+mn-ea"/>
              <a:ea typeface="+mn-ea"/>
              <a:cs typeface="+mn-cs"/>
            </a:rPr>
            <a:t>17</a:t>
          </a:r>
          <a:r>
            <a:rPr lang="ja-JP" altLang="ja-JP"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5</a:t>
          </a:r>
          <a:r>
            <a:rPr lang="ja-JP" altLang="ja-JP" sz="1100">
              <a:solidFill>
                <a:sysClr val="windowText" lastClr="000000"/>
              </a:solidFill>
              <a:effectLst/>
              <a:latin typeface="+mn-ea"/>
              <a:ea typeface="+mn-ea"/>
              <a:cs typeface="+mn-cs"/>
            </a:rPr>
            <a:t>月に</a:t>
          </a:r>
          <a:r>
            <a:rPr lang="en-US" altLang="ja-JP" sz="1100">
              <a:solidFill>
                <a:sysClr val="windowText" lastClr="000000"/>
              </a:solidFill>
              <a:effectLst/>
              <a:latin typeface="+mn-ea"/>
              <a:ea typeface="+mn-ea"/>
              <a:cs typeface="+mn-cs"/>
            </a:rPr>
            <a:t>5</a:t>
          </a:r>
          <a:r>
            <a:rPr lang="ja-JP" altLang="en-US" sz="1100">
              <a:solidFill>
                <a:sysClr val="windowText" lastClr="000000"/>
              </a:solidFill>
              <a:effectLst/>
              <a:latin typeface="+mn-ea"/>
              <a:ea typeface="+mn-ea"/>
              <a:cs typeface="+mn-cs"/>
            </a:rPr>
            <a:t>市</a:t>
          </a:r>
          <a:r>
            <a:rPr lang="ja-JP" altLang="ja-JP" sz="1100">
              <a:solidFill>
                <a:sysClr val="windowText" lastClr="000000"/>
              </a:solidFill>
              <a:effectLst/>
              <a:latin typeface="+mn-ea"/>
              <a:ea typeface="+mn-ea"/>
              <a:cs typeface="+mn-cs"/>
            </a:rPr>
            <a:t>町村が合併し、和歌山県全域の約</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％、県内第</a:t>
          </a:r>
          <a:r>
            <a:rPr lang="en-US" altLang="ja-JP" sz="1100">
              <a:solidFill>
                <a:sysClr val="windowText" lastClr="000000"/>
              </a:solidFill>
              <a:effectLst/>
              <a:latin typeface="+mn-ea"/>
              <a:ea typeface="+mn-ea"/>
              <a:cs typeface="+mn-cs"/>
            </a:rPr>
            <a:t>1</a:t>
          </a:r>
          <a:r>
            <a:rPr lang="ja-JP" altLang="ja-JP" sz="1100">
              <a:solidFill>
                <a:sysClr val="windowText" lastClr="000000"/>
              </a:solidFill>
              <a:effectLst/>
              <a:latin typeface="+mn-ea"/>
              <a:ea typeface="+mn-ea"/>
              <a:cs typeface="+mn-cs"/>
            </a:rPr>
            <a:t>位の広大な面積を有すること</a:t>
          </a:r>
          <a:r>
            <a:rPr lang="ja-JP" altLang="en-US" sz="1100">
              <a:solidFill>
                <a:sysClr val="windowText" lastClr="000000"/>
              </a:solidFill>
              <a:effectLst/>
              <a:latin typeface="+mn-ea"/>
              <a:ea typeface="+mn-ea"/>
              <a:cs typeface="+mn-cs"/>
            </a:rPr>
            <a:t>となり</a:t>
          </a:r>
          <a:r>
            <a:rPr lang="ja-JP" altLang="ja-JP" sz="1100">
              <a:solidFill>
                <a:sysClr val="windowText" lastClr="000000"/>
              </a:solidFill>
              <a:effectLst/>
              <a:latin typeface="+mn-ea"/>
              <a:ea typeface="+mn-ea"/>
              <a:cs typeface="+mn-cs"/>
            </a:rPr>
            <a:t>、旧町村単位に</a:t>
          </a:r>
          <a:r>
            <a:rPr lang="en-US" altLang="ja-JP" sz="1100">
              <a:solidFill>
                <a:sysClr val="windowText" lastClr="000000"/>
              </a:solidFill>
              <a:effectLst/>
              <a:latin typeface="+mn-ea"/>
              <a:ea typeface="+mn-ea"/>
              <a:cs typeface="+mn-cs"/>
            </a:rPr>
            <a:t>4</a:t>
          </a:r>
          <a:r>
            <a:rPr lang="ja-JP" altLang="ja-JP" sz="1100">
              <a:solidFill>
                <a:sysClr val="windowText" lastClr="000000"/>
              </a:solidFill>
              <a:effectLst/>
              <a:latin typeface="+mn-ea"/>
              <a:ea typeface="+mn-ea"/>
              <a:cs typeface="+mn-cs"/>
            </a:rPr>
            <a:t>つの行政局を配置していることや、隣接する上富田町から消防業務を受託していることなどから、類似団体や全国平均と比較して上回っている状況にある。</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今後も引き続き、</a:t>
          </a:r>
          <a:r>
            <a:rPr lang="ja-JP" altLang="ja-JP" sz="1100">
              <a:solidFill>
                <a:schemeClr val="dk1"/>
              </a:solidFill>
              <a:effectLst/>
              <a:latin typeface="+mn-ea"/>
              <a:ea typeface="+mn-ea"/>
              <a:cs typeface="+mn-cs"/>
            </a:rPr>
            <a:t>定員適正化計画</a:t>
          </a:r>
          <a:r>
            <a:rPr lang="ja-JP" altLang="ja-JP" sz="1100">
              <a:solidFill>
                <a:sysClr val="windowText" lastClr="000000"/>
              </a:solidFill>
              <a:effectLst/>
              <a:latin typeface="+mn-ea"/>
              <a:ea typeface="+mn-ea"/>
              <a:cs typeface="+mn-cs"/>
            </a:rPr>
            <a:t>を推進し、適正な定員管理に</a:t>
          </a:r>
          <a:r>
            <a:rPr lang="ja-JP" altLang="en-US" sz="1100">
              <a:solidFill>
                <a:sysClr val="windowText" lastClr="000000"/>
              </a:solidFill>
              <a:effectLst/>
              <a:latin typeface="+mn-ea"/>
              <a:ea typeface="+mn-ea"/>
              <a:cs typeface="+mn-cs"/>
            </a:rPr>
            <a:t>努める</a:t>
          </a:r>
          <a:r>
            <a:rPr lang="ja-JP" altLang="ja-JP" sz="1100">
              <a:solidFill>
                <a:sysClr val="windowText" lastClr="000000"/>
              </a:solidFill>
              <a:effectLst/>
              <a:latin typeface="+mn-ea"/>
              <a:ea typeface="+mn-ea"/>
              <a:cs typeface="+mn-cs"/>
            </a:rPr>
            <a:t>。</a:t>
          </a:r>
          <a:endParaRPr lang="ja-JP" altLang="ja-JP" sz="1100">
            <a:solidFill>
              <a:sysClr val="windowText" lastClr="00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92710</xdr:rowOff>
    </xdr:from>
    <xdr:to>
      <xdr:col>24</xdr:col>
      <xdr:colOff>558800</xdr:colOff>
      <xdr:row>62</xdr:row>
      <xdr:rowOff>98455</xdr:rowOff>
    </xdr:to>
    <xdr:cxnSp macro="">
      <xdr:nvCxnSpPr>
        <xdr:cNvPr id="321" name="直線コネクタ 320"/>
        <xdr:cNvCxnSpPr/>
      </xdr:nvCxnSpPr>
      <xdr:spPr>
        <a:xfrm flipV="1">
          <a:off x="16179800" y="10722610"/>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98455</xdr:rowOff>
    </xdr:from>
    <xdr:to>
      <xdr:col>23</xdr:col>
      <xdr:colOff>406400</xdr:colOff>
      <xdr:row>62</xdr:row>
      <xdr:rowOff>112244</xdr:rowOff>
    </xdr:to>
    <xdr:cxnSp macro="">
      <xdr:nvCxnSpPr>
        <xdr:cNvPr id="324" name="直線コネクタ 323"/>
        <xdr:cNvCxnSpPr/>
      </xdr:nvCxnSpPr>
      <xdr:spPr>
        <a:xfrm flipV="1">
          <a:off x="15290800" y="107283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112244</xdr:rowOff>
    </xdr:from>
    <xdr:to>
      <xdr:col>22</xdr:col>
      <xdr:colOff>203200</xdr:colOff>
      <xdr:row>62</xdr:row>
      <xdr:rowOff>117989</xdr:rowOff>
    </xdr:to>
    <xdr:cxnSp macro="">
      <xdr:nvCxnSpPr>
        <xdr:cNvPr id="327" name="直線コネクタ 326"/>
        <xdr:cNvCxnSpPr/>
      </xdr:nvCxnSpPr>
      <xdr:spPr>
        <a:xfrm flipV="1">
          <a:off x="14401800" y="1074214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117989</xdr:rowOff>
    </xdr:to>
    <xdr:cxnSp macro="">
      <xdr:nvCxnSpPr>
        <xdr:cNvPr id="330" name="直線コネクタ 329"/>
        <xdr:cNvCxnSpPr/>
      </xdr:nvCxnSpPr>
      <xdr:spPr>
        <a:xfrm>
          <a:off x="13512800" y="1074674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40" name="円/楕円 339"/>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41"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47655</xdr:rowOff>
    </xdr:from>
    <xdr:to>
      <xdr:col>23</xdr:col>
      <xdr:colOff>457200</xdr:colOff>
      <xdr:row>62</xdr:row>
      <xdr:rowOff>149255</xdr:rowOff>
    </xdr:to>
    <xdr:sp macro="" textlink="">
      <xdr:nvSpPr>
        <xdr:cNvPr id="342" name="円/楕円 341"/>
        <xdr:cNvSpPr/>
      </xdr:nvSpPr>
      <xdr:spPr>
        <a:xfrm>
          <a:off x="16129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134032</xdr:rowOff>
    </xdr:from>
    <xdr:ext cx="736600" cy="259045"/>
    <xdr:sp macro="" textlink="">
      <xdr:nvSpPr>
        <xdr:cNvPr id="343" name="テキスト ボックス 342"/>
        <xdr:cNvSpPr txBox="1"/>
      </xdr:nvSpPr>
      <xdr:spPr>
        <a:xfrm>
          <a:off x="15798800" y="1076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61444</xdr:rowOff>
    </xdr:from>
    <xdr:to>
      <xdr:col>22</xdr:col>
      <xdr:colOff>254000</xdr:colOff>
      <xdr:row>62</xdr:row>
      <xdr:rowOff>163044</xdr:rowOff>
    </xdr:to>
    <xdr:sp macro="" textlink="">
      <xdr:nvSpPr>
        <xdr:cNvPr id="344" name="円/楕円 343"/>
        <xdr:cNvSpPr/>
      </xdr:nvSpPr>
      <xdr:spPr>
        <a:xfrm>
          <a:off x="15240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147821</xdr:rowOff>
    </xdr:from>
    <xdr:ext cx="762000" cy="259045"/>
    <xdr:sp macro="" textlink="">
      <xdr:nvSpPr>
        <xdr:cNvPr id="345" name="テキスト ボックス 344"/>
        <xdr:cNvSpPr txBox="1"/>
      </xdr:nvSpPr>
      <xdr:spPr>
        <a:xfrm>
          <a:off x="14909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67189</xdr:rowOff>
    </xdr:from>
    <xdr:to>
      <xdr:col>21</xdr:col>
      <xdr:colOff>50800</xdr:colOff>
      <xdr:row>62</xdr:row>
      <xdr:rowOff>168789</xdr:rowOff>
    </xdr:to>
    <xdr:sp macro="" textlink="">
      <xdr:nvSpPr>
        <xdr:cNvPr id="346" name="円/楕円 345"/>
        <xdr:cNvSpPr/>
      </xdr:nvSpPr>
      <xdr:spPr>
        <a:xfrm>
          <a:off x="14351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153566</xdr:rowOff>
    </xdr:from>
    <xdr:ext cx="762000" cy="259045"/>
    <xdr:sp macro="" textlink="">
      <xdr:nvSpPr>
        <xdr:cNvPr id="347" name="テキスト ボックス 346"/>
        <xdr:cNvSpPr txBox="1"/>
      </xdr:nvSpPr>
      <xdr:spPr>
        <a:xfrm>
          <a:off x="14020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8" name="円/楕円 347"/>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9" name="テキスト ボックス 348"/>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生活基盤に係る各種大型事業の財源として発行した地方債の元利償還金や準元利償還金に加え、紀南病院の移転整備に伴う建設債償還等に係る負担金が</a:t>
          </a:r>
          <a:r>
            <a:rPr lang="ja-JP" altLang="en-US" sz="1100">
              <a:solidFill>
                <a:sysClr val="windowText" lastClr="000000"/>
              </a:solidFill>
              <a:effectLst/>
              <a:latin typeface="+mn-ea"/>
              <a:ea typeface="+mn-ea"/>
              <a:cs typeface="+mn-cs"/>
            </a:rPr>
            <a:t>主な</a:t>
          </a:r>
          <a:r>
            <a:rPr lang="ja-JP" altLang="ja-JP" sz="1100">
              <a:solidFill>
                <a:sysClr val="windowText" lastClr="000000"/>
              </a:solidFill>
              <a:effectLst/>
              <a:latin typeface="+mn-ea"/>
              <a:ea typeface="+mn-ea"/>
              <a:cs typeface="+mn-cs"/>
            </a:rPr>
            <a:t>要因となり、類似団体や全国平均と比較して高率で推移していたが、補償金免除繰上償還制度の活用や民間資金の繰上償還の実施、また</a:t>
          </a:r>
          <a:r>
            <a:rPr lang="ja-JP" altLang="en-US" sz="1100">
              <a:solidFill>
                <a:sysClr val="windowText" lastClr="000000"/>
              </a:solidFill>
              <a:effectLst/>
              <a:latin typeface="+mn-ea"/>
              <a:ea typeface="+mn-ea"/>
              <a:cs typeface="+mn-cs"/>
            </a:rPr>
            <a:t>公立</a:t>
          </a:r>
          <a:r>
            <a:rPr lang="ja-JP" altLang="ja-JP" sz="1100">
              <a:solidFill>
                <a:sysClr val="windowText" lastClr="000000"/>
              </a:solidFill>
              <a:effectLst/>
              <a:latin typeface="+mn-ea"/>
              <a:ea typeface="+mn-ea"/>
              <a:cs typeface="+mn-cs"/>
            </a:rPr>
            <a:t>紀南病院</a:t>
          </a:r>
          <a:r>
            <a:rPr lang="ja-JP" altLang="en-US" sz="1100">
              <a:solidFill>
                <a:sysClr val="windowText" lastClr="000000"/>
              </a:solidFill>
              <a:effectLst/>
              <a:latin typeface="+mn-ea"/>
              <a:ea typeface="+mn-ea"/>
              <a:cs typeface="+mn-cs"/>
            </a:rPr>
            <a:t>組合</a:t>
          </a:r>
          <a:r>
            <a:rPr lang="ja-JP" altLang="ja-JP" sz="1100">
              <a:solidFill>
                <a:sysClr val="windowText" lastClr="000000"/>
              </a:solidFill>
              <a:effectLst/>
              <a:latin typeface="+mn-ea"/>
              <a:ea typeface="+mn-ea"/>
              <a:cs typeface="+mn-cs"/>
            </a:rPr>
            <a:t>の</a:t>
          </a:r>
          <a:r>
            <a:rPr lang="ja-JP" altLang="en-US" sz="1100">
              <a:solidFill>
                <a:sysClr val="windowText" lastClr="000000"/>
              </a:solidFill>
              <a:effectLst/>
              <a:latin typeface="+mn-ea"/>
              <a:ea typeface="+mn-ea"/>
              <a:cs typeface="+mn-cs"/>
            </a:rPr>
            <a:t>病院</a:t>
          </a:r>
          <a:r>
            <a:rPr lang="ja-JP" altLang="ja-JP" sz="1100">
              <a:solidFill>
                <a:sysClr val="windowText" lastClr="000000"/>
              </a:solidFill>
              <a:effectLst/>
              <a:latin typeface="+mn-ea"/>
              <a:ea typeface="+mn-ea"/>
              <a:cs typeface="+mn-cs"/>
            </a:rPr>
            <a:t>移転整備に伴う建設債償還が平成</a:t>
          </a:r>
          <a:r>
            <a:rPr lang="en-US" altLang="ja-JP" sz="1100">
              <a:solidFill>
                <a:sysClr val="windowText" lastClr="000000"/>
              </a:solidFill>
              <a:effectLst/>
              <a:latin typeface="+mn-ea"/>
              <a:ea typeface="+mn-ea"/>
              <a:cs typeface="+mn-cs"/>
            </a:rPr>
            <a:t>21</a:t>
          </a:r>
          <a:r>
            <a:rPr lang="ja-JP" altLang="ja-JP" sz="1100">
              <a:solidFill>
                <a:sysClr val="windowText" lastClr="000000"/>
              </a:solidFill>
              <a:effectLst/>
              <a:latin typeface="+mn-ea"/>
              <a:ea typeface="+mn-ea"/>
              <a:cs typeface="+mn-cs"/>
            </a:rPr>
            <a:t>年度で終了</a:t>
          </a:r>
          <a:r>
            <a:rPr lang="ja-JP" altLang="en-US" sz="1100">
              <a:solidFill>
                <a:sysClr val="windowText" lastClr="000000"/>
              </a:solidFill>
              <a:effectLst/>
              <a:latin typeface="+mn-ea"/>
              <a:ea typeface="+mn-ea"/>
              <a:cs typeface="+mn-cs"/>
            </a:rPr>
            <a:t>したことや</a:t>
          </a:r>
          <a:r>
            <a:rPr lang="ja-JP" altLang="ja-JP" sz="1100">
              <a:solidFill>
                <a:sysClr val="windowText" lastClr="000000"/>
              </a:solidFill>
              <a:effectLst/>
              <a:latin typeface="+mn-ea"/>
              <a:ea typeface="+mn-ea"/>
              <a:cs typeface="+mn-cs"/>
            </a:rPr>
            <a:t>、田辺市周辺衛生施設組合の地方債の元利償還が平成</a:t>
          </a:r>
          <a:r>
            <a:rPr lang="en-US" altLang="ja-JP" sz="1100">
              <a:solidFill>
                <a:sysClr val="windowText" lastClr="000000"/>
              </a:solidFill>
              <a:effectLst/>
              <a:latin typeface="+mn-ea"/>
              <a:ea typeface="+mn-ea"/>
              <a:cs typeface="+mn-cs"/>
            </a:rPr>
            <a:t>25</a:t>
          </a:r>
          <a:r>
            <a:rPr lang="ja-JP" altLang="ja-JP" sz="1100">
              <a:solidFill>
                <a:sysClr val="windowText" lastClr="000000"/>
              </a:solidFill>
              <a:effectLst/>
              <a:latin typeface="+mn-ea"/>
              <a:ea typeface="+mn-ea"/>
              <a:cs typeface="+mn-cs"/>
            </a:rPr>
            <a:t>年度に</a:t>
          </a:r>
          <a:r>
            <a:rPr lang="ja-JP" altLang="en-US" sz="1100">
              <a:solidFill>
                <a:sysClr val="windowText" lastClr="000000"/>
              </a:solidFill>
              <a:effectLst/>
              <a:latin typeface="+mn-ea"/>
              <a:ea typeface="+mn-ea"/>
              <a:cs typeface="+mn-cs"/>
            </a:rPr>
            <a:t>終了したこと</a:t>
          </a:r>
          <a:r>
            <a:rPr lang="ja-JP" altLang="ja-JP" sz="1100">
              <a:solidFill>
                <a:sysClr val="windowText" lastClr="000000"/>
              </a:solidFill>
              <a:effectLst/>
              <a:latin typeface="+mn-ea"/>
              <a:ea typeface="+mn-ea"/>
              <a:cs typeface="+mn-cs"/>
            </a:rPr>
            <a:t>などにより、</a:t>
          </a:r>
          <a:r>
            <a:rPr lang="ja-JP" altLang="en-US" sz="1100">
              <a:solidFill>
                <a:sysClr val="windowText" lastClr="000000"/>
              </a:solidFill>
              <a:effectLst/>
              <a:latin typeface="+mn-ea"/>
              <a:ea typeface="+mn-ea"/>
              <a:cs typeface="+mn-cs"/>
            </a:rPr>
            <a:t>比率は</a:t>
          </a:r>
          <a:r>
            <a:rPr lang="ja-JP" altLang="ja-JP" sz="1100">
              <a:solidFill>
                <a:sysClr val="windowText" lastClr="000000"/>
              </a:solidFill>
              <a:effectLst/>
              <a:latin typeface="+mn-ea"/>
              <a:ea typeface="+mn-ea"/>
              <a:cs typeface="+mn-cs"/>
            </a:rPr>
            <a:t>改善</a:t>
          </a:r>
          <a:r>
            <a:rPr lang="ja-JP" altLang="en-US" sz="1100">
              <a:solidFill>
                <a:sysClr val="windowText" lastClr="000000"/>
              </a:solidFill>
              <a:effectLst/>
              <a:latin typeface="+mn-ea"/>
              <a:ea typeface="+mn-ea"/>
              <a:cs typeface="+mn-cs"/>
            </a:rPr>
            <a:t>傾向にあり</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年度は</a:t>
          </a:r>
          <a:r>
            <a:rPr lang="ja-JP" altLang="en-US" sz="1100">
              <a:solidFill>
                <a:sysClr val="windowText" lastClr="000000"/>
              </a:solidFill>
              <a:effectLst/>
              <a:latin typeface="+mn-ea"/>
              <a:ea typeface="+mn-ea"/>
              <a:cs typeface="+mn-cs"/>
            </a:rPr>
            <a:t>前年度に比べ</a:t>
          </a:r>
          <a:r>
            <a:rPr lang="en-US" altLang="ja-JP" sz="1100">
              <a:solidFill>
                <a:sysClr val="windowText" lastClr="000000"/>
              </a:solidFill>
              <a:effectLst/>
              <a:latin typeface="+mn-ea"/>
              <a:ea typeface="+mn-ea"/>
              <a:cs typeface="+mn-cs"/>
            </a:rPr>
            <a:t>0.8</a:t>
          </a:r>
          <a:r>
            <a:rPr lang="ja-JP" altLang="en-US" sz="1100">
              <a:solidFill>
                <a:sysClr val="windowText" lastClr="000000"/>
              </a:solidFill>
              <a:effectLst/>
              <a:latin typeface="+mn-ea"/>
              <a:ea typeface="+mn-ea"/>
              <a:cs typeface="+mn-cs"/>
            </a:rPr>
            <a:t>％改善し</a:t>
          </a:r>
          <a:r>
            <a:rPr lang="en-US" altLang="ja-JP" sz="1100">
              <a:solidFill>
                <a:sysClr val="windowText" lastClr="000000"/>
              </a:solidFill>
              <a:effectLst/>
              <a:latin typeface="+mn-ea"/>
              <a:ea typeface="+mn-ea"/>
              <a:cs typeface="+mn-cs"/>
            </a:rPr>
            <a:t>10.6</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a:t>
          </a:r>
          <a:r>
            <a:rPr lang="ja-JP" altLang="en-US" sz="1100">
              <a:solidFill>
                <a:sysClr val="windowText" lastClr="000000"/>
              </a:solidFill>
              <a:effectLst/>
              <a:latin typeface="+mn-ea"/>
              <a:ea typeface="+mn-ea"/>
              <a:cs typeface="+mn-cs"/>
            </a:rPr>
            <a:t>比率の</a:t>
          </a:r>
          <a:r>
            <a:rPr lang="ja-JP" altLang="ja-JP" sz="1100">
              <a:solidFill>
                <a:sysClr val="windowText" lastClr="000000"/>
              </a:solidFill>
              <a:effectLst/>
              <a:latin typeface="+mn-ea"/>
              <a:ea typeface="+mn-ea"/>
              <a:cs typeface="+mn-cs"/>
            </a:rPr>
            <a:t>更なる改善に向け、地方債の</a:t>
          </a:r>
          <a:r>
            <a:rPr lang="ja-JP" altLang="en-US" sz="1100">
              <a:solidFill>
                <a:sysClr val="windowText" lastClr="000000"/>
              </a:solidFill>
              <a:effectLst/>
              <a:latin typeface="+mn-ea"/>
              <a:ea typeface="+mn-ea"/>
              <a:cs typeface="+mn-cs"/>
            </a:rPr>
            <a:t>適正管理</a:t>
          </a:r>
          <a:r>
            <a:rPr lang="ja-JP" altLang="ja-JP" sz="1100">
              <a:solidFill>
                <a:sysClr val="windowText" lastClr="000000"/>
              </a:solidFill>
              <a:effectLst/>
              <a:latin typeface="+mn-ea"/>
              <a:ea typeface="+mn-ea"/>
              <a:cs typeface="+mn-cs"/>
            </a:rPr>
            <a:t>に</a:t>
          </a:r>
          <a:r>
            <a:rPr lang="ja-JP" altLang="en-US" sz="1100">
              <a:solidFill>
                <a:sysClr val="windowText" lastClr="000000"/>
              </a:solidFill>
              <a:effectLst/>
              <a:latin typeface="+mn-ea"/>
              <a:ea typeface="+mn-ea"/>
              <a:cs typeface="+mn-cs"/>
            </a:rPr>
            <a:t>努める</a:t>
          </a:r>
          <a:r>
            <a:rPr lang="ja-JP" altLang="ja-JP" sz="11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40005</xdr:rowOff>
    </xdr:to>
    <xdr:cxnSp macro="">
      <xdr:nvCxnSpPr>
        <xdr:cNvPr id="379" name="直線コネクタ 378"/>
        <xdr:cNvCxnSpPr/>
      </xdr:nvCxnSpPr>
      <xdr:spPr>
        <a:xfrm flipV="1">
          <a:off x="16179800" y="70211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40005</xdr:rowOff>
    </xdr:from>
    <xdr:to>
      <xdr:col>23</xdr:col>
      <xdr:colOff>406400</xdr:colOff>
      <xdr:row>41</xdr:row>
      <xdr:rowOff>82232</xdr:rowOff>
    </xdr:to>
    <xdr:cxnSp macro="">
      <xdr:nvCxnSpPr>
        <xdr:cNvPr id="382" name="直線コネクタ 381"/>
        <xdr:cNvCxnSpPr/>
      </xdr:nvCxnSpPr>
      <xdr:spPr>
        <a:xfrm flipV="1">
          <a:off x="15290800" y="70694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42</xdr:row>
      <xdr:rowOff>37465</xdr:rowOff>
    </xdr:to>
    <xdr:cxnSp macro="">
      <xdr:nvCxnSpPr>
        <xdr:cNvPr id="385" name="直線コネクタ 384"/>
        <xdr:cNvCxnSpPr/>
      </xdr:nvCxnSpPr>
      <xdr:spPr>
        <a:xfrm flipV="1">
          <a:off x="14401800" y="711168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43</xdr:row>
      <xdr:rowOff>53022</xdr:rowOff>
    </xdr:to>
    <xdr:cxnSp macro="">
      <xdr:nvCxnSpPr>
        <xdr:cNvPr id="388" name="直線コネクタ 387"/>
        <xdr:cNvCxnSpPr/>
      </xdr:nvCxnSpPr>
      <xdr:spPr>
        <a:xfrm flipV="1">
          <a:off x="13512800" y="723836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8" name="円/楕円 397"/>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9"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160655</xdr:rowOff>
    </xdr:from>
    <xdr:to>
      <xdr:col>23</xdr:col>
      <xdr:colOff>457200</xdr:colOff>
      <xdr:row>41</xdr:row>
      <xdr:rowOff>90805</xdr:rowOff>
    </xdr:to>
    <xdr:sp macro="" textlink="">
      <xdr:nvSpPr>
        <xdr:cNvPr id="400" name="円/楕円 399"/>
        <xdr:cNvSpPr/>
      </xdr:nvSpPr>
      <xdr:spPr>
        <a:xfrm>
          <a:off x="16129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75582</xdr:rowOff>
    </xdr:from>
    <xdr:ext cx="736600" cy="259045"/>
    <xdr:sp macro="" textlink="">
      <xdr:nvSpPr>
        <xdr:cNvPr id="401" name="テキスト ボックス 400"/>
        <xdr:cNvSpPr txBox="1"/>
      </xdr:nvSpPr>
      <xdr:spPr>
        <a:xfrm>
          <a:off x="15798800" y="71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402" name="円/楕円 401"/>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117809</xdr:rowOff>
    </xdr:from>
    <xdr:ext cx="762000" cy="259045"/>
    <xdr:sp macro="" textlink="">
      <xdr:nvSpPr>
        <xdr:cNvPr id="403" name="テキスト ボックス 402"/>
        <xdr:cNvSpPr txBox="1"/>
      </xdr:nvSpPr>
      <xdr:spPr>
        <a:xfrm>
          <a:off x="14909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4" name="円/楕円 403"/>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5" name="テキスト ボックス 404"/>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2222</xdr:rowOff>
    </xdr:from>
    <xdr:to>
      <xdr:col>19</xdr:col>
      <xdr:colOff>533400</xdr:colOff>
      <xdr:row>43</xdr:row>
      <xdr:rowOff>103822</xdr:rowOff>
    </xdr:to>
    <xdr:sp macro="" textlink="">
      <xdr:nvSpPr>
        <xdr:cNvPr id="406" name="円/楕円 405"/>
        <xdr:cNvSpPr/>
      </xdr:nvSpPr>
      <xdr:spPr>
        <a:xfrm>
          <a:off x="13462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88599</xdr:rowOff>
    </xdr:from>
    <xdr:ext cx="762000" cy="259045"/>
    <xdr:sp macro="" textlink="">
      <xdr:nvSpPr>
        <xdr:cNvPr id="407" name="テキスト ボックス 406"/>
        <xdr:cNvSpPr txBox="1"/>
      </xdr:nvSpPr>
      <xdr:spPr>
        <a:xfrm>
          <a:off x="13131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類似団体や全国平均と比較して下回っている状況であり、平成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年度は、前年度と比べ</a:t>
          </a:r>
          <a:r>
            <a:rPr lang="ja-JP" altLang="en-US" sz="1100">
              <a:solidFill>
                <a:sysClr val="windowText" lastClr="000000"/>
              </a:solidFill>
              <a:effectLst/>
              <a:latin typeface="+mn-ea"/>
              <a:ea typeface="+mn-ea"/>
              <a:cs typeface="+mn-cs"/>
            </a:rPr>
            <a:t>て</a:t>
          </a:r>
          <a:r>
            <a:rPr lang="en-US" altLang="ja-JP" sz="1100">
              <a:solidFill>
                <a:sysClr val="windowText" lastClr="000000"/>
              </a:solidFill>
              <a:effectLst/>
              <a:latin typeface="+mn-ea"/>
              <a:ea typeface="+mn-ea"/>
              <a:cs typeface="+mn-cs"/>
            </a:rPr>
            <a:t>13.9</a:t>
          </a:r>
          <a:r>
            <a:rPr lang="ja-JP"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減少し</a:t>
          </a:r>
          <a:r>
            <a:rPr lang="en-US" altLang="ja-JP" sz="1100">
              <a:solidFill>
                <a:sysClr val="windowText" lastClr="000000"/>
              </a:solidFill>
              <a:effectLst/>
              <a:latin typeface="+mn-ea"/>
              <a:ea typeface="+mn-ea"/>
              <a:cs typeface="+mn-cs"/>
            </a:rPr>
            <a:t>25.8</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fontAlgn="base"/>
          <a:r>
            <a:rPr lang="ja-JP" altLang="en-US" sz="1100">
              <a:solidFill>
                <a:sysClr val="windowText" lastClr="000000"/>
              </a:solidFill>
              <a:effectLst/>
              <a:latin typeface="+mn-ea"/>
              <a:ea typeface="+mn-ea"/>
              <a:cs typeface="+mn-cs"/>
            </a:rPr>
            <a:t>　減少した</a:t>
          </a:r>
          <a:r>
            <a:rPr lang="ja-JP" altLang="ja-JP" sz="1100">
              <a:solidFill>
                <a:sysClr val="windowText" lastClr="000000"/>
              </a:solidFill>
              <a:effectLst/>
              <a:latin typeface="+mn-ea"/>
              <a:ea typeface="+mn-ea"/>
              <a:cs typeface="+mn-cs"/>
            </a:rPr>
            <a:t>主な要因としては、</a:t>
          </a:r>
          <a:r>
            <a:rPr lang="ja-JP" altLang="en-US" sz="1100">
              <a:solidFill>
                <a:sysClr val="windowText" lastClr="000000"/>
              </a:solidFill>
              <a:effectLst/>
              <a:latin typeface="+mn-ea"/>
              <a:ea typeface="+mn-ea"/>
              <a:cs typeface="+mn-cs"/>
            </a:rPr>
            <a:t>公営企業や一部事務組合等の地方債現在高の減少、一般職・一般会計等対象職員数の減少等による退職手当負担見込額の減少、減債基金等への積立てによる充当可能基金の増加</a:t>
          </a:r>
          <a:r>
            <a:rPr lang="ja-JP" altLang="ja-JP" sz="1100">
              <a:solidFill>
                <a:sysClr val="windowText" lastClr="000000"/>
              </a:solidFill>
              <a:effectLst/>
              <a:latin typeface="+mn-ea"/>
              <a:ea typeface="+mn-ea"/>
              <a:cs typeface="+mn-cs"/>
            </a:rPr>
            <a:t>などが挙げられる。</a:t>
          </a:r>
          <a:endParaRPr lang="en-US" altLang="ja-JP" sz="1100">
            <a:solidFill>
              <a:sysClr val="windowText" lastClr="000000"/>
            </a:solidFill>
            <a:effectLst/>
            <a:latin typeface="+mn-ea"/>
            <a:ea typeface="+mn-ea"/>
            <a:cs typeface="+mn-cs"/>
          </a:endParaRPr>
        </a:p>
        <a:p>
          <a:pPr rtl="0" fontAlgn="base"/>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今後も、地方債の計画的な発行に努めるなど、更なる比率の</a:t>
          </a:r>
          <a:r>
            <a:rPr lang="ja-JP" altLang="en-US" sz="1100">
              <a:solidFill>
                <a:sysClr val="windowText" lastClr="000000"/>
              </a:solidFill>
              <a:effectLst/>
              <a:latin typeface="+mn-ea"/>
              <a:ea typeface="+mn-ea"/>
              <a:cs typeface="+mn-cs"/>
            </a:rPr>
            <a:t>改善</a:t>
          </a:r>
          <a:r>
            <a:rPr lang="ja-JP" altLang="ja-JP" sz="1100">
              <a:solidFill>
                <a:sysClr val="windowText" lastClr="000000"/>
              </a:solidFill>
              <a:effectLst/>
              <a:latin typeface="+mn-ea"/>
              <a:ea typeface="+mn-ea"/>
              <a:cs typeface="+mn-cs"/>
            </a:rPr>
            <a:t>に努める。</a:t>
          </a:r>
          <a:endParaRPr lang="ja-JP" altLang="ja-JP" sz="14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155639</xdr:rowOff>
    </xdr:from>
    <xdr:to>
      <xdr:col>24</xdr:col>
      <xdr:colOff>558800</xdr:colOff>
      <xdr:row>16</xdr:row>
      <xdr:rowOff>68040</xdr:rowOff>
    </xdr:to>
    <xdr:cxnSp macro="">
      <xdr:nvCxnSpPr>
        <xdr:cNvPr id="437" name="直線コネクタ 436"/>
        <xdr:cNvCxnSpPr/>
      </xdr:nvCxnSpPr>
      <xdr:spPr>
        <a:xfrm flipV="1">
          <a:off x="16179800" y="2727389"/>
          <a:ext cx="8382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68040</xdr:rowOff>
    </xdr:from>
    <xdr:to>
      <xdr:col>23</xdr:col>
      <xdr:colOff>406400</xdr:colOff>
      <xdr:row>16</xdr:row>
      <xdr:rowOff>133795</xdr:rowOff>
    </xdr:to>
    <xdr:cxnSp macro="">
      <xdr:nvCxnSpPr>
        <xdr:cNvPr id="440" name="直線コネクタ 439"/>
        <xdr:cNvCxnSpPr/>
      </xdr:nvCxnSpPr>
      <xdr:spPr>
        <a:xfrm flipV="1">
          <a:off x="15290800" y="2811240"/>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133795</xdr:rowOff>
    </xdr:from>
    <xdr:to>
      <xdr:col>22</xdr:col>
      <xdr:colOff>203200</xdr:colOff>
      <xdr:row>17</xdr:row>
      <xdr:rowOff>51626</xdr:rowOff>
    </xdr:to>
    <xdr:cxnSp macro="">
      <xdr:nvCxnSpPr>
        <xdr:cNvPr id="443" name="直線コネクタ 442"/>
        <xdr:cNvCxnSpPr/>
      </xdr:nvCxnSpPr>
      <xdr:spPr>
        <a:xfrm flipV="1">
          <a:off x="14401800" y="2876995"/>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51626</xdr:rowOff>
    </xdr:from>
    <xdr:to>
      <xdr:col>21</xdr:col>
      <xdr:colOff>0</xdr:colOff>
      <xdr:row>17</xdr:row>
      <xdr:rowOff>72739</xdr:rowOff>
    </xdr:to>
    <xdr:cxnSp macro="">
      <xdr:nvCxnSpPr>
        <xdr:cNvPr id="446" name="直線コネクタ 445"/>
        <xdr:cNvCxnSpPr/>
      </xdr:nvCxnSpPr>
      <xdr:spPr>
        <a:xfrm flipV="1">
          <a:off x="13512800" y="2966276"/>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104839</xdr:rowOff>
    </xdr:from>
    <xdr:to>
      <xdr:col>24</xdr:col>
      <xdr:colOff>609600</xdr:colOff>
      <xdr:row>16</xdr:row>
      <xdr:rowOff>34989</xdr:rowOff>
    </xdr:to>
    <xdr:sp macro="" textlink="">
      <xdr:nvSpPr>
        <xdr:cNvPr id="456" name="円/楕円 455"/>
        <xdr:cNvSpPr/>
      </xdr:nvSpPr>
      <xdr:spPr>
        <a:xfrm>
          <a:off x="16967200" y="2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121366</xdr:rowOff>
    </xdr:from>
    <xdr:ext cx="762000" cy="259045"/>
    <xdr:sp macro="" textlink="">
      <xdr:nvSpPr>
        <xdr:cNvPr id="457" name="将来負担の状況該当値テキスト"/>
        <xdr:cNvSpPr txBox="1"/>
      </xdr:nvSpPr>
      <xdr:spPr>
        <a:xfrm>
          <a:off x="17106900" y="25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17240</xdr:rowOff>
    </xdr:from>
    <xdr:to>
      <xdr:col>23</xdr:col>
      <xdr:colOff>457200</xdr:colOff>
      <xdr:row>16</xdr:row>
      <xdr:rowOff>118840</xdr:rowOff>
    </xdr:to>
    <xdr:sp macro="" textlink="">
      <xdr:nvSpPr>
        <xdr:cNvPr id="458" name="円/楕円 457"/>
        <xdr:cNvSpPr/>
      </xdr:nvSpPr>
      <xdr:spPr>
        <a:xfrm>
          <a:off x="16129000" y="2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129017</xdr:rowOff>
    </xdr:from>
    <xdr:ext cx="736600" cy="259045"/>
    <xdr:sp macro="" textlink="">
      <xdr:nvSpPr>
        <xdr:cNvPr id="459" name="テキスト ボックス 458"/>
        <xdr:cNvSpPr txBox="1"/>
      </xdr:nvSpPr>
      <xdr:spPr>
        <a:xfrm>
          <a:off x="15798800" y="252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82995</xdr:rowOff>
    </xdr:from>
    <xdr:to>
      <xdr:col>22</xdr:col>
      <xdr:colOff>254000</xdr:colOff>
      <xdr:row>17</xdr:row>
      <xdr:rowOff>13145</xdr:rowOff>
    </xdr:to>
    <xdr:sp macro="" textlink="">
      <xdr:nvSpPr>
        <xdr:cNvPr id="460" name="円/楕円 459"/>
        <xdr:cNvSpPr/>
      </xdr:nvSpPr>
      <xdr:spPr>
        <a:xfrm>
          <a:off x="15240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23322</xdr:rowOff>
    </xdr:from>
    <xdr:ext cx="762000" cy="259045"/>
    <xdr:sp macro="" textlink="">
      <xdr:nvSpPr>
        <xdr:cNvPr id="461" name="テキスト ボックス 460"/>
        <xdr:cNvSpPr txBox="1"/>
      </xdr:nvSpPr>
      <xdr:spPr>
        <a:xfrm>
          <a:off x="14909800" y="259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826</xdr:rowOff>
    </xdr:from>
    <xdr:to>
      <xdr:col>21</xdr:col>
      <xdr:colOff>50800</xdr:colOff>
      <xdr:row>17</xdr:row>
      <xdr:rowOff>102426</xdr:rowOff>
    </xdr:to>
    <xdr:sp macro="" textlink="">
      <xdr:nvSpPr>
        <xdr:cNvPr id="462" name="円/楕円 461"/>
        <xdr:cNvSpPr/>
      </xdr:nvSpPr>
      <xdr:spPr>
        <a:xfrm>
          <a:off x="14351000" y="2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112603</xdr:rowOff>
    </xdr:from>
    <xdr:ext cx="762000" cy="259045"/>
    <xdr:sp macro="" textlink="">
      <xdr:nvSpPr>
        <xdr:cNvPr id="463" name="テキスト ボックス 462"/>
        <xdr:cNvSpPr txBox="1"/>
      </xdr:nvSpPr>
      <xdr:spPr>
        <a:xfrm>
          <a:off x="14020800" y="268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21939</xdr:rowOff>
    </xdr:from>
    <xdr:to>
      <xdr:col>19</xdr:col>
      <xdr:colOff>533400</xdr:colOff>
      <xdr:row>17</xdr:row>
      <xdr:rowOff>123539</xdr:rowOff>
    </xdr:to>
    <xdr:sp macro="" textlink="">
      <xdr:nvSpPr>
        <xdr:cNvPr id="464" name="円/楕円 463"/>
        <xdr:cNvSpPr/>
      </xdr:nvSpPr>
      <xdr:spPr>
        <a:xfrm>
          <a:off x="13462000" y="29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133716</xdr:rowOff>
    </xdr:from>
    <xdr:ext cx="762000" cy="259045"/>
    <xdr:sp macro="" textlink="">
      <xdr:nvSpPr>
        <xdr:cNvPr id="465" name="テキスト ボックス 464"/>
        <xdr:cNvSpPr txBox="1"/>
      </xdr:nvSpPr>
      <xdr:spPr>
        <a:xfrm>
          <a:off x="13131800" y="270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78,661
78,402
1,026.91
51,945,735
50,821,575
969,062
24,315,395
51,998,752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人件費</a:t>
          </a:r>
          <a:r>
            <a:rPr lang="ja-JP" altLang="ja-JP" sz="1100">
              <a:solidFill>
                <a:schemeClr val="dk1"/>
              </a:solidFill>
              <a:effectLst/>
              <a:latin typeface="+mn-ea"/>
              <a:ea typeface="+mn-ea"/>
              <a:cs typeface="+mn-cs"/>
            </a:rPr>
            <a:t>に係る経常収支比率は、</a:t>
          </a:r>
          <a:r>
            <a:rPr lang="ja-JP" altLang="ja-JP" sz="1100">
              <a:solidFill>
                <a:sysClr val="windowText" lastClr="000000"/>
              </a:solidFill>
              <a:effectLst/>
              <a:latin typeface="+mn-ea"/>
              <a:ea typeface="+mn-ea"/>
              <a:cs typeface="+mn-cs"/>
            </a:rPr>
            <a:t>新規採用の抑制等による職員数削減や各種手当の廃止</a:t>
          </a:r>
          <a:r>
            <a:rPr lang="ja-JP" altLang="en-US" sz="1100">
              <a:solidFill>
                <a:sysClr val="windowText" lastClr="000000"/>
              </a:solidFill>
              <a:effectLst/>
              <a:latin typeface="+mn-ea"/>
              <a:ea typeface="+mn-ea"/>
              <a:cs typeface="+mn-cs"/>
            </a:rPr>
            <a:t>及び</a:t>
          </a:r>
          <a:r>
            <a:rPr lang="ja-JP" altLang="ja-JP" sz="1100">
              <a:solidFill>
                <a:sysClr val="windowText" lastClr="000000"/>
              </a:solidFill>
              <a:effectLst/>
              <a:latin typeface="+mn-ea"/>
              <a:ea typeface="+mn-ea"/>
              <a:cs typeface="+mn-cs"/>
            </a:rPr>
            <a:t>見直し</a:t>
          </a:r>
          <a:r>
            <a:rPr lang="ja-JP" altLang="en-US" sz="1100">
              <a:solidFill>
                <a:sysClr val="windowText" lastClr="000000"/>
              </a:solidFill>
              <a:effectLst/>
              <a:latin typeface="+mn-ea"/>
              <a:ea typeface="+mn-ea"/>
              <a:cs typeface="+mn-cs"/>
            </a:rPr>
            <a:t>に加え</a:t>
          </a:r>
          <a:r>
            <a:rPr lang="ja-JP" altLang="ja-JP" sz="1100">
              <a:solidFill>
                <a:sysClr val="windowText" lastClr="000000"/>
              </a:solidFill>
              <a:effectLst/>
              <a:latin typeface="+mn-ea"/>
              <a:ea typeface="+mn-ea"/>
              <a:cs typeface="+mn-cs"/>
            </a:rPr>
            <a:t>、指定管理者制度の</a:t>
          </a:r>
          <a:r>
            <a:rPr lang="ja-JP" altLang="en-US" sz="1100">
              <a:solidFill>
                <a:sysClr val="windowText" lastClr="000000"/>
              </a:solidFill>
              <a:effectLst/>
              <a:latin typeface="+mn-ea"/>
              <a:ea typeface="+mn-ea"/>
              <a:cs typeface="+mn-cs"/>
            </a:rPr>
            <a:t>導入</a:t>
          </a:r>
          <a:r>
            <a:rPr lang="ja-JP" altLang="ja-JP" sz="1100">
              <a:solidFill>
                <a:sysClr val="windowText" lastClr="000000"/>
              </a:solidFill>
              <a:effectLst/>
              <a:latin typeface="+mn-ea"/>
              <a:ea typeface="+mn-ea"/>
              <a:cs typeface="+mn-cs"/>
            </a:rPr>
            <a:t>や直営業務の民間委託などの取組を進めるなど、人件費の削減に努めてい</a:t>
          </a:r>
          <a:r>
            <a:rPr lang="ja-JP" altLang="en-US" sz="1100">
              <a:solidFill>
                <a:sysClr val="windowText" lastClr="000000"/>
              </a:solidFill>
              <a:effectLst/>
              <a:latin typeface="+mn-ea"/>
              <a:ea typeface="+mn-ea"/>
              <a:cs typeface="+mn-cs"/>
            </a:rPr>
            <a:t>るが、</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a:t>
          </a:r>
          <a:r>
            <a:rPr lang="ja-JP" altLang="en-US" sz="1100">
              <a:solidFill>
                <a:sysClr val="windowText" lastClr="000000"/>
              </a:solidFill>
              <a:effectLst/>
              <a:latin typeface="+mn-ea"/>
              <a:ea typeface="+mn-ea"/>
              <a:cs typeface="+mn-cs"/>
            </a:rPr>
            <a:t>においては、</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25</a:t>
          </a:r>
          <a:r>
            <a:rPr lang="ja-JP" altLang="ja-JP" sz="1100">
              <a:solidFill>
                <a:sysClr val="windowText" lastClr="000000"/>
              </a:solidFill>
              <a:effectLst/>
              <a:latin typeface="+mn-ea"/>
              <a:ea typeface="+mn-ea"/>
              <a:cs typeface="+mn-cs"/>
            </a:rPr>
            <a:t>年度に実施した給与減額措置の終了や人事院勧告に伴う期末手当等の増加により人件費が増加したことから、前年度に比べ</a:t>
          </a:r>
          <a:r>
            <a:rPr lang="en-US" altLang="ja-JP" sz="1100">
              <a:solidFill>
                <a:sysClr val="windowText" lastClr="000000"/>
              </a:solidFill>
              <a:effectLst/>
              <a:latin typeface="+mn-ea"/>
              <a:ea typeface="+mn-ea"/>
              <a:cs typeface="+mn-cs"/>
            </a:rPr>
            <a:t>1.4</a:t>
          </a:r>
          <a:r>
            <a:rPr lang="ja-JP" altLang="ja-JP" sz="1100">
              <a:solidFill>
                <a:sysClr val="windowText" lastClr="000000"/>
              </a:solidFill>
              <a:effectLst/>
              <a:latin typeface="+mn-ea"/>
              <a:ea typeface="+mn-ea"/>
              <a:cs typeface="+mn-cs"/>
            </a:rPr>
            <a:t>％増加し</a:t>
          </a:r>
          <a:r>
            <a:rPr lang="en-US" altLang="ja-JP" sz="1100">
              <a:solidFill>
                <a:sysClr val="windowText" lastClr="000000"/>
              </a:solidFill>
              <a:effectLst/>
              <a:latin typeface="+mn-ea"/>
              <a:ea typeface="+mn-ea"/>
              <a:cs typeface="+mn-cs"/>
            </a:rPr>
            <a:t>25.1</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今後も引き続き、定員適正化計画</a:t>
          </a:r>
          <a:r>
            <a:rPr lang="ja-JP" altLang="en-US" sz="1100">
              <a:solidFill>
                <a:sysClr val="windowText" lastClr="000000"/>
              </a:solidFill>
              <a:effectLst/>
              <a:latin typeface="+mn-ea"/>
              <a:ea typeface="+mn-ea"/>
              <a:cs typeface="+mn-cs"/>
            </a:rPr>
            <a:t>等</a:t>
          </a:r>
          <a:r>
            <a:rPr lang="ja-JP" altLang="ja-JP" sz="1100">
              <a:solidFill>
                <a:sysClr val="windowText" lastClr="000000"/>
              </a:solidFill>
              <a:effectLst/>
              <a:latin typeface="+mn-ea"/>
              <a:ea typeface="+mn-ea"/>
              <a:cs typeface="+mn-cs"/>
            </a:rPr>
            <a:t>に基づき、人件費の</a:t>
          </a:r>
          <a:r>
            <a:rPr lang="ja-JP" altLang="en-US" sz="1100">
              <a:solidFill>
                <a:sysClr val="windowText" lastClr="000000"/>
              </a:solidFill>
              <a:effectLst/>
              <a:latin typeface="+mn-ea"/>
              <a:ea typeface="+mn-ea"/>
              <a:cs typeface="+mn-cs"/>
            </a:rPr>
            <a:t>抑制</a:t>
          </a:r>
          <a:r>
            <a:rPr lang="ja-JP" altLang="ja-JP" sz="1100">
              <a:solidFill>
                <a:sysClr val="windowText" lastClr="000000"/>
              </a:solidFill>
              <a:effectLst/>
              <a:latin typeface="+mn-ea"/>
              <a:ea typeface="+mn-ea"/>
              <a:cs typeface="+mn-cs"/>
            </a:rPr>
            <a:t>に努める。</a:t>
          </a:r>
          <a:endParaRPr lang="ja-JP" altLang="ja-JP" sz="14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77470</xdr:rowOff>
    </xdr:to>
    <xdr:cxnSp macro="">
      <xdr:nvCxnSpPr>
        <xdr:cNvPr id="64" name="直線コネクタ 63"/>
        <xdr:cNvCxnSpPr/>
      </xdr:nvCxnSpPr>
      <xdr:spPr>
        <a:xfrm>
          <a:off x="3987800" y="631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69850</xdr:rowOff>
    </xdr:to>
    <xdr:cxnSp macro="">
      <xdr:nvCxnSpPr>
        <xdr:cNvPr id="67" name="直線コネクタ 66"/>
        <xdr:cNvCxnSpPr/>
      </xdr:nvCxnSpPr>
      <xdr:spPr>
        <a:xfrm flipV="1">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107950</xdr:rowOff>
    </xdr:to>
    <xdr:cxnSp macro="">
      <xdr:nvCxnSpPr>
        <xdr:cNvPr id="70" name="直線コネクタ 69"/>
        <xdr:cNvCxnSpPr/>
      </xdr:nvCxnSpPr>
      <xdr:spPr>
        <a:xfrm flipV="1">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107950</xdr:rowOff>
    </xdr:to>
    <xdr:cxnSp macro="">
      <xdr:nvCxnSpPr>
        <xdr:cNvPr id="73" name="直線コネクタ 72"/>
        <xdr:cNvCxnSpPr/>
      </xdr:nvCxnSpPr>
      <xdr:spPr>
        <a:xfrm>
          <a:off x="1320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3" name="円/楕円 82"/>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4"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5" name="円/楕円 84"/>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6" name="テキスト ボックス 85"/>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0" name="テキスト ボックス 89"/>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1" name="円/楕円 90"/>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2" name="テキスト ボックス 91"/>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物件費に係る経常収支比率は、類似団体や全国平均と比較すると下回っている状況である</a:t>
          </a:r>
          <a:r>
            <a:rPr lang="ja-JP" altLang="en-US" sz="1100">
              <a:solidFill>
                <a:sysClr val="windowText" lastClr="000000"/>
              </a:solidFill>
              <a:effectLst/>
              <a:latin typeface="+mn-ea"/>
              <a:ea typeface="+mn-ea"/>
              <a:cs typeface="+mn-cs"/>
            </a:rPr>
            <a:t>が</a:t>
          </a:r>
          <a:r>
            <a:rPr lang="ja-JP"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近年の推移を見ると年々悪化している。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今後も引き続き、各施設における指定管理者制度の活用や民間委託などに取り組むなど、経費の削減に努める。</a:t>
          </a:r>
          <a:endParaRPr lang="ja-JP" altLang="ja-JP" sz="14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43180</xdr:rowOff>
    </xdr:to>
    <xdr:cxnSp macro="">
      <xdr:nvCxnSpPr>
        <xdr:cNvPr id="125" name="直線コネクタ 124"/>
        <xdr:cNvCxnSpPr/>
      </xdr:nvCxnSpPr>
      <xdr:spPr>
        <a:xfrm>
          <a:off x="15671800" y="272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153670</xdr:rowOff>
    </xdr:to>
    <xdr:cxnSp macro="">
      <xdr:nvCxnSpPr>
        <xdr:cNvPr id="128" name="直線コネクタ 127"/>
        <xdr:cNvCxnSpPr/>
      </xdr:nvCxnSpPr>
      <xdr:spPr>
        <a:xfrm>
          <a:off x="14782800" y="268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115570</xdr:rowOff>
    </xdr:to>
    <xdr:cxnSp macro="">
      <xdr:nvCxnSpPr>
        <xdr:cNvPr id="131" name="直線コネクタ 130"/>
        <xdr:cNvCxnSpPr/>
      </xdr:nvCxnSpPr>
      <xdr:spPr>
        <a:xfrm>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92710</xdr:rowOff>
    </xdr:to>
    <xdr:cxnSp macro="">
      <xdr:nvCxnSpPr>
        <xdr:cNvPr id="134" name="直線コネクタ 133"/>
        <xdr:cNvCxnSpPr/>
      </xdr:nvCxnSpPr>
      <xdr:spPr>
        <a:xfrm>
          <a:off x="13004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扶助費</a:t>
          </a:r>
          <a:r>
            <a:rPr lang="ja-JP" altLang="ja-JP" sz="1100">
              <a:solidFill>
                <a:schemeClr val="dk1"/>
              </a:solidFill>
              <a:effectLst/>
              <a:latin typeface="+mn-ea"/>
              <a:ea typeface="+mn-ea"/>
              <a:cs typeface="+mn-cs"/>
            </a:rPr>
            <a:t>に係る経常収支比率は、</a:t>
          </a:r>
          <a:r>
            <a:rPr lang="ja-JP" altLang="ja-JP" sz="1100">
              <a:solidFill>
                <a:sysClr val="windowText" lastClr="000000"/>
              </a:solidFill>
              <a:effectLst/>
              <a:latin typeface="+mn-ea"/>
              <a:ea typeface="+mn-ea"/>
              <a:cs typeface="+mn-cs"/>
            </a:rPr>
            <a:t>障害者自立支援給付</a:t>
          </a:r>
          <a:r>
            <a:rPr lang="ja-JP" altLang="en-US" sz="1100">
              <a:solidFill>
                <a:sysClr val="windowText" lastClr="000000"/>
              </a:solidFill>
              <a:effectLst/>
              <a:latin typeface="+mn-ea"/>
              <a:ea typeface="+mn-ea"/>
              <a:cs typeface="+mn-cs"/>
            </a:rPr>
            <a:t>費</a:t>
          </a:r>
          <a:r>
            <a:rPr lang="ja-JP" altLang="ja-JP" sz="1100">
              <a:solidFill>
                <a:sysClr val="windowText" lastClr="000000"/>
              </a:solidFill>
              <a:effectLst/>
              <a:latin typeface="+mn-ea"/>
              <a:ea typeface="+mn-ea"/>
              <a:cs typeface="+mn-cs"/>
            </a:rPr>
            <a:t>の増加や保護率上昇による生活保護費の増</a:t>
          </a:r>
          <a:r>
            <a:rPr lang="ja-JP" altLang="en-US" sz="1100">
              <a:solidFill>
                <a:sysClr val="windowText" lastClr="000000"/>
              </a:solidFill>
              <a:effectLst/>
              <a:latin typeface="+mn-ea"/>
              <a:ea typeface="+mn-ea"/>
              <a:cs typeface="+mn-cs"/>
            </a:rPr>
            <a:t>加</a:t>
          </a:r>
          <a:r>
            <a:rPr lang="ja-JP" altLang="ja-JP" sz="1100">
              <a:solidFill>
                <a:sysClr val="windowText" lastClr="000000"/>
              </a:solidFill>
              <a:effectLst/>
              <a:latin typeface="+mn-ea"/>
              <a:ea typeface="+mn-ea"/>
              <a:cs typeface="+mn-cs"/>
            </a:rPr>
            <a:t>など</a:t>
          </a:r>
          <a:r>
            <a:rPr lang="ja-JP" altLang="en-US" sz="1100">
              <a:solidFill>
                <a:sysClr val="windowText" lastClr="000000"/>
              </a:solidFill>
              <a:effectLst/>
              <a:latin typeface="+mn-ea"/>
              <a:ea typeface="+mn-ea"/>
              <a:cs typeface="+mn-cs"/>
            </a:rPr>
            <a:t>に伴い</a:t>
          </a:r>
          <a:r>
            <a:rPr lang="ja-JP" altLang="ja-JP" sz="1100">
              <a:solidFill>
                <a:sysClr val="windowText" lastClr="000000"/>
              </a:solidFill>
              <a:effectLst/>
              <a:latin typeface="+mn-ea"/>
              <a:ea typeface="+mn-ea"/>
              <a:cs typeface="+mn-cs"/>
            </a:rPr>
            <a:t>増加傾向にあ</a:t>
          </a:r>
          <a:r>
            <a:rPr lang="ja-JP" altLang="en-US" sz="1100">
              <a:solidFill>
                <a:sysClr val="windowText" lastClr="000000"/>
              </a:solidFill>
              <a:effectLst/>
              <a:latin typeface="+mn-ea"/>
              <a:ea typeface="+mn-ea"/>
              <a:cs typeface="+mn-cs"/>
            </a:rPr>
            <a:t>ったが</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a:t>
          </a:r>
          <a:r>
            <a:rPr lang="ja-JP" altLang="en-US" sz="1100">
              <a:solidFill>
                <a:sysClr val="windowText" lastClr="000000"/>
              </a:solidFill>
              <a:effectLst/>
              <a:latin typeface="+mn-ea"/>
              <a:ea typeface="+mn-ea"/>
              <a:cs typeface="+mn-cs"/>
            </a:rPr>
            <a:t>において</a:t>
          </a:r>
          <a:r>
            <a:rPr lang="ja-JP" altLang="ja-JP" sz="1100">
              <a:solidFill>
                <a:sysClr val="windowText" lastClr="000000"/>
              </a:solidFill>
              <a:effectLst/>
              <a:latin typeface="+mn-ea"/>
              <a:ea typeface="+mn-ea"/>
              <a:cs typeface="+mn-cs"/>
            </a:rPr>
            <a:t>は</a:t>
          </a:r>
          <a:r>
            <a:rPr lang="ja-JP" altLang="ja-JP" sz="1100">
              <a:solidFill>
                <a:schemeClr val="dk1"/>
              </a:solidFill>
              <a:effectLst/>
              <a:latin typeface="+mn-ea"/>
              <a:ea typeface="+mn-ea"/>
              <a:cs typeface="+mn-cs"/>
            </a:rPr>
            <a:t>、消費税増税の影響等から生活扶助費</a:t>
          </a:r>
          <a:r>
            <a:rPr lang="ja-JP" altLang="en-US" sz="1100">
              <a:solidFill>
                <a:schemeClr val="dk1"/>
              </a:solidFill>
              <a:effectLst/>
              <a:latin typeface="+mn-ea"/>
              <a:ea typeface="+mn-ea"/>
              <a:cs typeface="+mn-cs"/>
            </a:rPr>
            <a:t>が増加したものの、医療扶助費が減少したことなどから、</a:t>
          </a:r>
          <a:r>
            <a:rPr lang="ja-JP" altLang="ja-JP" sz="1100">
              <a:solidFill>
                <a:sysClr val="windowText" lastClr="000000"/>
              </a:solidFill>
              <a:effectLst/>
              <a:latin typeface="+mn-ea"/>
              <a:ea typeface="+mn-ea"/>
              <a:cs typeface="+mn-cs"/>
            </a:rPr>
            <a:t>前年度</a:t>
          </a:r>
          <a:r>
            <a:rPr lang="ja-JP" altLang="en-US" sz="1100">
              <a:solidFill>
                <a:sysClr val="windowText" lastClr="000000"/>
              </a:solidFill>
              <a:effectLst/>
              <a:latin typeface="+mn-ea"/>
              <a:ea typeface="+mn-ea"/>
              <a:cs typeface="+mn-cs"/>
            </a:rPr>
            <a:t>と同率の</a:t>
          </a:r>
          <a:r>
            <a:rPr lang="en-US" altLang="ja-JP" sz="1100">
              <a:solidFill>
                <a:sysClr val="windowText" lastClr="000000"/>
              </a:solidFill>
              <a:effectLst/>
              <a:latin typeface="+mn-ea"/>
              <a:ea typeface="+mn-ea"/>
              <a:cs typeface="+mn-cs"/>
            </a:rPr>
            <a:t>9.9</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今後においても、生活保護における状況把握や資格審査等の適正化などの検討を進めていくことで、財政を圧迫する上昇傾向を少しでも</a:t>
          </a:r>
          <a:r>
            <a:rPr lang="ja-JP" altLang="en-US" sz="1100">
              <a:solidFill>
                <a:sysClr val="windowText" lastClr="000000"/>
              </a:solidFill>
              <a:effectLst/>
              <a:latin typeface="+mn-ea"/>
              <a:ea typeface="+mn-ea"/>
              <a:cs typeface="+mn-cs"/>
            </a:rPr>
            <a:t>抑制でき</a:t>
          </a:r>
          <a:r>
            <a:rPr lang="ja-JP" altLang="ja-JP" sz="1100">
              <a:solidFill>
                <a:sysClr val="windowText" lastClr="000000"/>
              </a:solidFill>
              <a:effectLst/>
              <a:latin typeface="+mn-ea"/>
              <a:ea typeface="+mn-ea"/>
              <a:cs typeface="+mn-cs"/>
            </a:rPr>
            <a:t>るよう努める。</a:t>
          </a:r>
          <a:endParaRPr lang="ja-JP" altLang="ja-JP" sz="14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24130</xdr:rowOff>
    </xdr:to>
    <xdr:cxnSp macro="">
      <xdr:nvCxnSpPr>
        <xdr:cNvPr id="186" name="直線コネクタ 185"/>
        <xdr:cNvCxnSpPr/>
      </xdr:nvCxnSpPr>
      <xdr:spPr>
        <a:xfrm>
          <a:off x="3987800" y="945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24130</xdr:rowOff>
    </xdr:to>
    <xdr:cxnSp macro="">
      <xdr:nvCxnSpPr>
        <xdr:cNvPr id="189" name="直線コネクタ 188"/>
        <xdr:cNvCxnSpPr/>
      </xdr:nvCxnSpPr>
      <xdr:spPr>
        <a:xfrm>
          <a:off x="3098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xdr:rowOff>
    </xdr:to>
    <xdr:cxnSp macro="">
      <xdr:nvCxnSpPr>
        <xdr:cNvPr id="192" name="直線コネクタ 191"/>
        <xdr:cNvCxnSpPr/>
      </xdr:nvCxnSpPr>
      <xdr:spPr>
        <a:xfrm>
          <a:off x="2209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165100</xdr:rowOff>
    </xdr:to>
    <xdr:cxnSp macro="">
      <xdr:nvCxnSpPr>
        <xdr:cNvPr id="195" name="直線コネクタ 194"/>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5" name="円/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07" name="円/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59707</xdr:rowOff>
    </xdr:from>
    <xdr:ext cx="736600" cy="259045"/>
    <xdr:sp macro="" textlink="">
      <xdr:nvSpPr>
        <xdr:cNvPr id="208" name="テキスト ボックス 207"/>
        <xdr:cNvSpPr txBox="1"/>
      </xdr:nvSpPr>
      <xdr:spPr>
        <a:xfrm>
          <a:off x="3606800" y="94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9" name="円/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36847</xdr:rowOff>
    </xdr:from>
    <xdr:ext cx="762000" cy="259045"/>
    <xdr:sp macro="" textlink="">
      <xdr:nvSpPr>
        <xdr:cNvPr id="210" name="テキスト ボックス 209"/>
        <xdr:cNvSpPr txBox="1"/>
      </xdr:nvSpPr>
      <xdr:spPr>
        <a:xfrm>
          <a:off x="2717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4" name="テキスト ボックス 21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その他に係る経常収支比率は、維持補修費と繰出金が</a:t>
          </a:r>
          <a:r>
            <a:rPr lang="ja-JP" altLang="en-US" sz="1100">
              <a:solidFill>
                <a:sysClr val="windowText" lastClr="000000"/>
              </a:solidFill>
              <a:effectLst/>
              <a:latin typeface="+mn-ea"/>
              <a:ea typeface="+mn-ea"/>
              <a:cs typeface="+mn-cs"/>
            </a:rPr>
            <a:t>該当</a:t>
          </a:r>
          <a:r>
            <a:rPr lang="ja-JP" altLang="ja-JP" sz="1100">
              <a:solidFill>
                <a:sysClr val="windowText" lastClr="000000"/>
              </a:solidFill>
              <a:effectLst/>
              <a:latin typeface="+mn-ea"/>
              <a:ea typeface="+mn-ea"/>
              <a:cs typeface="+mn-cs"/>
            </a:rPr>
            <a:t>し、類似団体や全国平均と比較すると下回っている状況</a:t>
          </a:r>
          <a:r>
            <a:rPr lang="ja-JP" altLang="en-US" sz="1100">
              <a:solidFill>
                <a:sysClr val="windowText" lastClr="000000"/>
              </a:solidFill>
              <a:effectLst/>
              <a:latin typeface="+mn-ea"/>
              <a:ea typeface="+mn-ea"/>
              <a:cs typeface="+mn-cs"/>
            </a:rPr>
            <a:t>で</a:t>
          </a:r>
          <a:r>
            <a:rPr lang="ja-JP" altLang="ja-JP" sz="1100">
              <a:solidFill>
                <a:sysClr val="windowText" lastClr="000000"/>
              </a:solidFill>
              <a:effectLst/>
              <a:latin typeface="+mn-ea"/>
              <a:ea typeface="+mn-ea"/>
              <a:cs typeface="+mn-cs"/>
            </a:rPr>
            <a:t>ある</a:t>
          </a:r>
          <a:r>
            <a:rPr lang="ja-JP" altLang="en-US" sz="1100">
              <a:solidFill>
                <a:sysClr val="windowText" lastClr="000000"/>
              </a:solidFill>
              <a:effectLst/>
              <a:latin typeface="+mn-ea"/>
              <a:ea typeface="+mn-ea"/>
              <a:cs typeface="+mn-cs"/>
            </a:rPr>
            <a:t>が</a:t>
          </a:r>
          <a:r>
            <a:rPr lang="ja-JP" altLang="ja-JP" sz="1100">
              <a:solidFill>
                <a:sysClr val="windowText" lastClr="000000"/>
              </a:solidFill>
              <a:effectLst/>
              <a:latin typeface="+mn-ea"/>
              <a:ea typeface="+mn-ea"/>
              <a:cs typeface="+mn-cs"/>
            </a:rPr>
            <a:t>、介護保険事業特別会計や後期高齢者医療特別会計への繰出に対する割合が高</a:t>
          </a:r>
          <a:r>
            <a:rPr lang="ja-JP" altLang="en-US" sz="1100">
              <a:solidFill>
                <a:sysClr val="windowText" lastClr="000000"/>
              </a:solidFill>
              <a:effectLst/>
              <a:latin typeface="+mn-ea"/>
              <a:ea typeface="+mn-ea"/>
              <a:cs typeface="+mn-cs"/>
            </a:rPr>
            <a:t>いことから</a:t>
          </a:r>
          <a:r>
            <a:rPr lang="ja-JP" altLang="ja-JP" sz="1100">
              <a:solidFill>
                <a:sysClr val="windowText" lastClr="000000"/>
              </a:solidFill>
              <a:effectLst/>
              <a:latin typeface="+mn-ea"/>
              <a:ea typeface="+mn-ea"/>
              <a:cs typeface="+mn-cs"/>
            </a:rPr>
            <a:t>、今後においても、高齢化に伴い増加傾向となることが予想される。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また、公営企業会計への繰出において</a:t>
          </a:r>
          <a:r>
            <a:rPr lang="ja-JP" altLang="en-US" sz="1100">
              <a:solidFill>
                <a:sysClr val="windowText" lastClr="000000"/>
              </a:solidFill>
              <a:effectLst/>
              <a:latin typeface="+mn-ea"/>
              <a:ea typeface="+mn-ea"/>
              <a:cs typeface="+mn-cs"/>
            </a:rPr>
            <a:t>も</a:t>
          </a:r>
          <a:r>
            <a:rPr lang="ja-JP" altLang="ja-JP" sz="1100">
              <a:solidFill>
                <a:sysClr val="windowText" lastClr="000000"/>
              </a:solidFill>
              <a:effectLst/>
              <a:latin typeface="+mn-ea"/>
              <a:ea typeface="+mn-ea"/>
              <a:cs typeface="+mn-cs"/>
            </a:rPr>
            <a:t>、下水道施設等の維持管理経費の</a:t>
          </a:r>
          <a:r>
            <a:rPr lang="ja-JP" altLang="en-US" sz="1100">
              <a:solidFill>
                <a:sysClr val="windowText" lastClr="000000"/>
              </a:solidFill>
              <a:effectLst/>
              <a:latin typeface="+mn-ea"/>
              <a:ea typeface="+mn-ea"/>
              <a:cs typeface="+mn-cs"/>
            </a:rPr>
            <a:t>増加が見られることから、維持管理経費の削減や</a:t>
          </a:r>
          <a:r>
            <a:rPr lang="ja-JP" altLang="ja-JP" sz="1100">
              <a:solidFill>
                <a:sysClr val="windowText" lastClr="000000"/>
              </a:solidFill>
              <a:effectLst/>
              <a:latin typeface="+mn-ea"/>
              <a:ea typeface="+mn-ea"/>
              <a:cs typeface="+mn-cs"/>
            </a:rPr>
            <a:t>料金収入確保に向けた加入啓発・促進に取り組み、普通会計における負担の抑制に努める</a:t>
          </a:r>
          <a:r>
            <a:rPr lang="ja-JP" altLang="en-US" sz="1100">
              <a:solidFill>
                <a:sysClr val="windowText" lastClr="000000"/>
              </a:solidFill>
              <a:effectLst/>
              <a:latin typeface="+mn-ea"/>
              <a:ea typeface="+mn-ea"/>
              <a:cs typeface="+mn-cs"/>
            </a:rPr>
            <a:t>必要がある</a:t>
          </a:r>
          <a:r>
            <a:rPr lang="ja-JP" altLang="ja-JP" sz="11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73660</xdr:rowOff>
    </xdr:to>
    <xdr:cxnSp macro="">
      <xdr:nvCxnSpPr>
        <xdr:cNvPr id="247" name="直線コネクタ 246"/>
        <xdr:cNvCxnSpPr/>
      </xdr:nvCxnSpPr>
      <xdr:spPr>
        <a:xfrm>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66040</xdr:rowOff>
    </xdr:to>
    <xdr:cxnSp macro="">
      <xdr:nvCxnSpPr>
        <xdr:cNvPr id="250" name="直線コネクタ 249"/>
        <xdr:cNvCxnSpPr/>
      </xdr:nvCxnSpPr>
      <xdr:spPr>
        <a:xfrm>
          <a:off x="14782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43180</xdr:rowOff>
    </xdr:to>
    <xdr:cxnSp macro="">
      <xdr:nvCxnSpPr>
        <xdr:cNvPr id="253" name="直線コネクタ 252"/>
        <xdr:cNvCxnSpPr/>
      </xdr:nvCxnSpPr>
      <xdr:spPr>
        <a:xfrm>
          <a:off x="13893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56" name="直線コネクタ 255"/>
        <xdr:cNvCxnSpPr/>
      </xdr:nvCxnSpPr>
      <xdr:spPr>
        <a:xfrm>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2" name="円/楕円 271"/>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3" name="テキスト ボックス 272"/>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補助費等に係る経常収支比率は、類似団体や全国平均と比較すると下回っている状況であるため、今後も引き続き、各種団体への補助金等の見直しや廃止を検討し、</a:t>
          </a:r>
          <a:r>
            <a:rPr lang="ja-JP" altLang="en-US" sz="1100">
              <a:solidFill>
                <a:sysClr val="windowText" lastClr="000000"/>
              </a:solidFill>
              <a:effectLst/>
              <a:latin typeface="+mn-ea"/>
              <a:ea typeface="+mn-ea"/>
              <a:cs typeface="+mn-cs"/>
            </a:rPr>
            <a:t>補助金の</a:t>
          </a:r>
          <a:r>
            <a:rPr lang="ja-JP" altLang="ja-JP" sz="1100">
              <a:solidFill>
                <a:sysClr val="windowText" lastClr="000000"/>
              </a:solidFill>
              <a:effectLst/>
              <a:latin typeface="+mn-ea"/>
              <a:ea typeface="+mn-ea"/>
              <a:cs typeface="+mn-cs"/>
            </a:rPr>
            <a:t>適正な交付に努める。</a:t>
          </a:r>
          <a:endParaRPr lang="ja-JP" altLang="ja-JP" sz="14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92710</xdr:rowOff>
    </xdr:to>
    <xdr:cxnSp macro="">
      <xdr:nvCxnSpPr>
        <xdr:cNvPr id="305" name="直線コネクタ 304"/>
        <xdr:cNvCxnSpPr/>
      </xdr:nvCxnSpPr>
      <xdr:spPr>
        <a:xfrm flipV="1">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115570</xdr:rowOff>
    </xdr:to>
    <xdr:cxnSp macro="">
      <xdr:nvCxnSpPr>
        <xdr:cNvPr id="308" name="直線コネクタ 307"/>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115570</xdr:rowOff>
    </xdr:to>
    <xdr:cxnSp macro="">
      <xdr:nvCxnSpPr>
        <xdr:cNvPr id="311" name="直線コネクタ 310"/>
        <xdr:cNvCxnSpPr/>
      </xdr:nvCxnSpPr>
      <xdr:spPr>
        <a:xfrm>
          <a:off x="13893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124714</xdr:rowOff>
    </xdr:to>
    <xdr:cxnSp macro="">
      <xdr:nvCxnSpPr>
        <xdr:cNvPr id="314" name="直線コネクタ 313"/>
        <xdr:cNvCxnSpPr/>
      </xdr:nvCxnSpPr>
      <xdr:spPr>
        <a:xfrm flipV="1">
          <a:off x="13004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4" name="円/楕円 32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5"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6" name="円/楕円 325"/>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7" name="テキスト ボックス 32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8" name="円/楕円 327"/>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9" name="テキスト ボックス 328"/>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30" name="円/楕円 329"/>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31" name="テキスト ボックス 33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32" name="円/楕円 331"/>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3" name="テキスト ボックス 332"/>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公債費に係る経常収支比率は、ごみ処理関連施設や簡易水道施設などの生活基盤整備事業等の財源として発行した地方債の元利償還金が多額であること</a:t>
          </a:r>
          <a:r>
            <a:rPr lang="ja-JP" altLang="en-US" sz="1100">
              <a:solidFill>
                <a:sysClr val="windowText" lastClr="000000"/>
              </a:solidFill>
              <a:effectLst/>
              <a:latin typeface="+mn-ea"/>
              <a:ea typeface="+mn-ea"/>
              <a:cs typeface="+mn-cs"/>
            </a:rPr>
            <a:t>などから</a:t>
          </a:r>
          <a:r>
            <a:rPr lang="ja-JP" altLang="ja-JP" sz="1100">
              <a:solidFill>
                <a:sysClr val="windowText" lastClr="000000"/>
              </a:solidFill>
              <a:effectLst/>
              <a:latin typeface="+mn-ea"/>
              <a:ea typeface="+mn-ea"/>
              <a:cs typeface="+mn-cs"/>
            </a:rPr>
            <a:t>、類似団体や全国平均と比較して高率で推移していたが、補償金免除繰上償還制度の活用や民間資金の繰上償還の実施等により一定改善</a:t>
          </a:r>
          <a:r>
            <a:rPr lang="ja-JP" altLang="en-US" sz="1100">
              <a:solidFill>
                <a:sysClr val="windowText" lastClr="000000"/>
              </a:solidFill>
              <a:effectLst/>
              <a:latin typeface="+mn-ea"/>
              <a:ea typeface="+mn-ea"/>
              <a:cs typeface="+mn-cs"/>
            </a:rPr>
            <a:t>してきている</a:t>
          </a:r>
          <a:r>
            <a:rPr lang="ja-JP" altLang="ja-JP" sz="1100">
              <a:solidFill>
                <a:sysClr val="windowText" lastClr="000000"/>
              </a:solidFill>
              <a:effectLst/>
              <a:latin typeface="+mn-ea"/>
              <a:ea typeface="+mn-ea"/>
              <a:cs typeface="+mn-cs"/>
            </a:rPr>
            <a:t>。</a:t>
          </a:r>
          <a:endParaRPr lang="en-US" altLang="ja-JP" sz="1100">
            <a:solidFill>
              <a:sysClr val="windowText" lastClr="000000"/>
            </a:solidFill>
            <a:effectLst/>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cs typeface="+mn-cs"/>
            </a:rPr>
            <a:t>　</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年度においては、旧合併特例債や臨時財政対策債に係る償還の増加はあるものの、</a:t>
          </a:r>
          <a:r>
            <a:rPr lang="ja-JP" altLang="en-US" sz="1100">
              <a:solidFill>
                <a:schemeClr val="dk1"/>
              </a:solidFill>
              <a:effectLst/>
              <a:latin typeface="+mn-ea"/>
              <a:ea typeface="+mn-ea"/>
              <a:cs typeface="+mn-cs"/>
            </a:rPr>
            <a:t>地方道路等整備事業債や学校教育施設等整備事業債、県貸付金等の償還</a:t>
          </a:r>
          <a:r>
            <a:rPr lang="ja-JP" altLang="ja-JP" sz="1100">
              <a:solidFill>
                <a:schemeClr val="dk1"/>
              </a:solidFill>
              <a:effectLst/>
              <a:latin typeface="+mn-ea"/>
              <a:ea typeface="+mn-ea"/>
              <a:cs typeface="+mn-cs"/>
            </a:rPr>
            <a:t>が減少したことなどから、前年度と同率の</a:t>
          </a:r>
          <a:r>
            <a:rPr lang="en-US" altLang="ja-JP" sz="1100">
              <a:solidFill>
                <a:schemeClr val="dk1"/>
              </a:solidFill>
              <a:effectLst/>
              <a:latin typeface="+mn-ea"/>
              <a:ea typeface="+mn-ea"/>
              <a:cs typeface="+mn-cs"/>
            </a:rPr>
            <a:t>22.9</a:t>
          </a:r>
          <a:r>
            <a:rPr lang="ja-JP" altLang="ja-JP" sz="1100">
              <a:solidFill>
                <a:schemeClr val="dk1"/>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fontAlgn="base"/>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a:t>
          </a:r>
          <a:r>
            <a:rPr lang="ja-JP" altLang="en-US" sz="1100">
              <a:solidFill>
                <a:sysClr val="windowText" lastClr="000000"/>
              </a:solidFill>
              <a:effectLst/>
              <a:latin typeface="+mn-ea"/>
              <a:ea typeface="+mn-ea"/>
              <a:cs typeface="+mn-cs"/>
            </a:rPr>
            <a:t>比率の</a:t>
          </a:r>
          <a:r>
            <a:rPr lang="ja-JP" altLang="ja-JP" sz="1100">
              <a:solidFill>
                <a:sysClr val="windowText" lastClr="000000"/>
              </a:solidFill>
              <a:effectLst/>
              <a:latin typeface="+mn-ea"/>
              <a:ea typeface="+mn-ea"/>
              <a:cs typeface="+mn-cs"/>
            </a:rPr>
            <a:t>更なる改善に向け</a:t>
          </a:r>
          <a:r>
            <a:rPr lang="ja-JP" altLang="en-US" sz="1100">
              <a:solidFill>
                <a:sysClr val="windowText" lastClr="000000"/>
              </a:solidFill>
              <a:effectLst/>
              <a:latin typeface="+mn-ea"/>
              <a:ea typeface="+mn-ea"/>
              <a:cs typeface="+mn-cs"/>
            </a:rPr>
            <a:t>、適正な</a:t>
          </a:r>
          <a:r>
            <a:rPr lang="ja-JP" altLang="ja-JP" sz="1100">
              <a:solidFill>
                <a:sysClr val="windowText" lastClr="000000"/>
              </a:solidFill>
              <a:effectLst/>
              <a:latin typeface="+mn-ea"/>
              <a:ea typeface="+mn-ea"/>
              <a:cs typeface="+mn-cs"/>
            </a:rPr>
            <a:t>地方債の発行に努める。</a:t>
          </a:r>
          <a:endParaRPr lang="ja-JP" altLang="ja-JP" sz="1400">
            <a:solidFill>
              <a:sysClr val="windowText" lastClr="000000"/>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79</xdr:row>
      <xdr:rowOff>88137</xdr:rowOff>
    </xdr:to>
    <xdr:cxnSp macro="">
      <xdr:nvCxnSpPr>
        <xdr:cNvPr id="363" name="直線コネクタ 362"/>
        <xdr:cNvCxnSpPr/>
      </xdr:nvCxnSpPr>
      <xdr:spPr>
        <a:xfrm>
          <a:off x="3987800" y="13632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79</xdr:row>
      <xdr:rowOff>120142</xdr:rowOff>
    </xdr:to>
    <xdr:cxnSp macro="">
      <xdr:nvCxnSpPr>
        <xdr:cNvPr id="366" name="直線コネクタ 365"/>
        <xdr:cNvCxnSpPr/>
      </xdr:nvCxnSpPr>
      <xdr:spPr>
        <a:xfrm flipV="1">
          <a:off x="3098800" y="136326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120142</xdr:rowOff>
    </xdr:to>
    <xdr:cxnSp macro="">
      <xdr:nvCxnSpPr>
        <xdr:cNvPr id="369" name="直線コネクタ 368"/>
        <xdr:cNvCxnSpPr/>
      </xdr:nvCxnSpPr>
      <xdr:spPr>
        <a:xfrm>
          <a:off x="2209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110998</xdr:rowOff>
    </xdr:to>
    <xdr:cxnSp macro="">
      <xdr:nvCxnSpPr>
        <xdr:cNvPr id="372" name="直線コネクタ 371"/>
        <xdr:cNvCxnSpPr/>
      </xdr:nvCxnSpPr>
      <xdr:spPr>
        <a:xfrm flipV="1">
          <a:off x="1320800" y="136144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2" name="円/楕円 381"/>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83"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84" name="円/楕円 383"/>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85" name="テキスト ボックス 384"/>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86" name="円/楕円 385"/>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87" name="テキスト ボックス 386"/>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88" name="円/楕円 38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89" name="テキスト ボックス 38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0" name="円/楕円 389"/>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1" name="テキスト ボックス 390"/>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公債費を除く経常収支比率については、類似団体や全国平均と比較すると下回っている状況にある。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今後も扶助費の増加等が見込まれることから、経常経費の削減</a:t>
          </a:r>
          <a:r>
            <a:rPr lang="ja-JP" altLang="en-US" sz="1100">
              <a:solidFill>
                <a:sysClr val="windowText" lastClr="000000"/>
              </a:solidFill>
              <a:effectLst/>
              <a:latin typeface="+mn-ea"/>
              <a:ea typeface="+mn-ea"/>
              <a:cs typeface="+mn-cs"/>
            </a:rPr>
            <a:t>に取り組む</a:t>
          </a:r>
          <a:r>
            <a:rPr lang="ja-JP" altLang="ja-JP" sz="1100">
              <a:solidFill>
                <a:sysClr val="windowText" lastClr="000000"/>
              </a:solidFill>
              <a:effectLst/>
              <a:latin typeface="+mn-ea"/>
              <a:ea typeface="+mn-ea"/>
              <a:cs typeface="+mn-cs"/>
            </a:rPr>
            <a:t>とともに、徴収率の向上、自主財源の確保</a:t>
          </a:r>
          <a:r>
            <a:rPr lang="ja-JP" altLang="en-US" sz="1100">
              <a:solidFill>
                <a:sysClr val="windowText" lastClr="000000"/>
              </a:solidFill>
              <a:effectLst/>
              <a:latin typeface="+mn-ea"/>
              <a:ea typeface="+mn-ea"/>
              <a:cs typeface="+mn-cs"/>
            </a:rPr>
            <a:t>など</a:t>
          </a:r>
          <a:r>
            <a:rPr lang="ja-JP" altLang="ja-JP" sz="1100">
              <a:solidFill>
                <a:sysClr val="windowText" lastClr="000000"/>
              </a:solidFill>
              <a:effectLst/>
              <a:latin typeface="+mn-ea"/>
              <a:ea typeface="+mn-ea"/>
              <a:cs typeface="+mn-cs"/>
            </a:rPr>
            <a:t>に向け、積極的に取り組む。</a:t>
          </a:r>
          <a:endParaRPr lang="ja-JP" altLang="ja-JP" sz="14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46990</xdr:rowOff>
    </xdr:from>
    <xdr:to>
      <xdr:col>24</xdr:col>
      <xdr:colOff>31750</xdr:colOff>
      <xdr:row>74</xdr:row>
      <xdr:rowOff>115570</xdr:rowOff>
    </xdr:to>
    <xdr:cxnSp macro="">
      <xdr:nvCxnSpPr>
        <xdr:cNvPr id="424" name="直線コネクタ 423"/>
        <xdr:cNvCxnSpPr/>
      </xdr:nvCxnSpPr>
      <xdr:spPr>
        <a:xfrm>
          <a:off x="15671800" y="127342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46990</xdr:rowOff>
    </xdr:from>
    <xdr:to>
      <xdr:col>22</xdr:col>
      <xdr:colOff>565150</xdr:colOff>
      <xdr:row>74</xdr:row>
      <xdr:rowOff>73660</xdr:rowOff>
    </xdr:to>
    <xdr:cxnSp macro="">
      <xdr:nvCxnSpPr>
        <xdr:cNvPr id="427" name="直線コネクタ 426"/>
        <xdr:cNvCxnSpPr/>
      </xdr:nvCxnSpPr>
      <xdr:spPr>
        <a:xfrm flipV="1">
          <a:off x="14782800" y="12734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73660</xdr:rowOff>
    </xdr:to>
    <xdr:cxnSp macro="">
      <xdr:nvCxnSpPr>
        <xdr:cNvPr id="430" name="直線コネクタ 429"/>
        <xdr:cNvCxnSpPr/>
      </xdr:nvCxnSpPr>
      <xdr:spPr>
        <a:xfrm>
          <a:off x="13893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35560</xdr:rowOff>
    </xdr:to>
    <xdr:cxnSp macro="">
      <xdr:nvCxnSpPr>
        <xdr:cNvPr id="433" name="直線コネクタ 432"/>
        <xdr:cNvCxnSpPr/>
      </xdr:nvCxnSpPr>
      <xdr:spPr>
        <a:xfrm>
          <a:off x="13004800" y="12665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64770</xdr:rowOff>
    </xdr:from>
    <xdr:to>
      <xdr:col>24</xdr:col>
      <xdr:colOff>82550</xdr:colOff>
      <xdr:row>74</xdr:row>
      <xdr:rowOff>166370</xdr:rowOff>
    </xdr:to>
    <xdr:sp macro="" textlink="">
      <xdr:nvSpPr>
        <xdr:cNvPr id="443" name="円/楕円 442"/>
        <xdr:cNvSpPr/>
      </xdr:nvSpPr>
      <xdr:spPr>
        <a:xfrm>
          <a:off x="16459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81297</xdr:rowOff>
    </xdr:from>
    <xdr:ext cx="762000" cy="259045"/>
    <xdr:sp macro="" textlink="">
      <xdr:nvSpPr>
        <xdr:cNvPr id="444" name="公債費以外該当値テキスト"/>
        <xdr:cNvSpPr txBox="1"/>
      </xdr:nvSpPr>
      <xdr:spPr>
        <a:xfrm>
          <a:off x="16598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167640</xdr:rowOff>
    </xdr:from>
    <xdr:to>
      <xdr:col>22</xdr:col>
      <xdr:colOff>615950</xdr:colOff>
      <xdr:row>74</xdr:row>
      <xdr:rowOff>97790</xdr:rowOff>
    </xdr:to>
    <xdr:sp macro="" textlink="">
      <xdr:nvSpPr>
        <xdr:cNvPr id="445" name="円/楕円 444"/>
        <xdr:cNvSpPr/>
      </xdr:nvSpPr>
      <xdr:spPr>
        <a:xfrm>
          <a:off x="15621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107967</xdr:rowOff>
    </xdr:from>
    <xdr:ext cx="736600" cy="259045"/>
    <xdr:sp macro="" textlink="">
      <xdr:nvSpPr>
        <xdr:cNvPr id="446" name="テキスト ボックス 445"/>
        <xdr:cNvSpPr txBox="1"/>
      </xdr:nvSpPr>
      <xdr:spPr>
        <a:xfrm>
          <a:off x="15290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22860</xdr:rowOff>
    </xdr:from>
    <xdr:to>
      <xdr:col>21</xdr:col>
      <xdr:colOff>412750</xdr:colOff>
      <xdr:row>74</xdr:row>
      <xdr:rowOff>124460</xdr:rowOff>
    </xdr:to>
    <xdr:sp macro="" textlink="">
      <xdr:nvSpPr>
        <xdr:cNvPr id="447" name="円/楕円 446"/>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134637</xdr:rowOff>
    </xdr:from>
    <xdr:ext cx="762000" cy="259045"/>
    <xdr:sp macro="" textlink="">
      <xdr:nvSpPr>
        <xdr:cNvPr id="448" name="テキスト ボックス 447"/>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49" name="円/楕円 448"/>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50" name="テキスト ボックス 449"/>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1" name="円/楕円 450"/>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2" name="テキスト ボックス 451"/>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28403</xdr:rowOff>
    </xdr:from>
    <xdr:to>
      <xdr:col>4</xdr:col>
      <xdr:colOff>1117600</xdr:colOff>
      <xdr:row>15</xdr:row>
      <xdr:rowOff>113017</xdr:rowOff>
    </xdr:to>
    <xdr:cxnSp macro="">
      <xdr:nvCxnSpPr>
        <xdr:cNvPr id="52" name="直線コネクタ 51"/>
        <xdr:cNvCxnSpPr/>
      </xdr:nvCxnSpPr>
      <xdr:spPr bwMode="auto">
        <a:xfrm flipV="1">
          <a:off x="5003800" y="2647778"/>
          <a:ext cx="647700" cy="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85732</xdr:rowOff>
    </xdr:from>
    <xdr:to>
      <xdr:col>4</xdr:col>
      <xdr:colOff>469900</xdr:colOff>
      <xdr:row>15</xdr:row>
      <xdr:rowOff>113017</xdr:rowOff>
    </xdr:to>
    <xdr:cxnSp macro="">
      <xdr:nvCxnSpPr>
        <xdr:cNvPr id="55" name="直線コネクタ 54"/>
        <xdr:cNvCxnSpPr/>
      </xdr:nvCxnSpPr>
      <xdr:spPr bwMode="auto">
        <a:xfrm>
          <a:off x="4305300" y="2705107"/>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53924</xdr:rowOff>
    </xdr:from>
    <xdr:to>
      <xdr:col>3</xdr:col>
      <xdr:colOff>904875</xdr:colOff>
      <xdr:row>15</xdr:row>
      <xdr:rowOff>85732</xdr:rowOff>
    </xdr:to>
    <xdr:cxnSp macro="">
      <xdr:nvCxnSpPr>
        <xdr:cNvPr id="58" name="直線コネクタ 57"/>
        <xdr:cNvCxnSpPr/>
      </xdr:nvCxnSpPr>
      <xdr:spPr bwMode="auto">
        <a:xfrm>
          <a:off x="3606800" y="2673299"/>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53924</xdr:rowOff>
    </xdr:from>
    <xdr:to>
      <xdr:col>3</xdr:col>
      <xdr:colOff>206375</xdr:colOff>
      <xdr:row>15</xdr:row>
      <xdr:rowOff>93701</xdr:rowOff>
    </xdr:to>
    <xdr:cxnSp macro="">
      <xdr:nvCxnSpPr>
        <xdr:cNvPr id="61" name="直線コネクタ 60"/>
        <xdr:cNvCxnSpPr/>
      </xdr:nvCxnSpPr>
      <xdr:spPr bwMode="auto">
        <a:xfrm flipV="1">
          <a:off x="2908300" y="2673299"/>
          <a:ext cx="698500" cy="3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149053</xdr:rowOff>
    </xdr:from>
    <xdr:to>
      <xdr:col>5</xdr:col>
      <xdr:colOff>34925</xdr:colOff>
      <xdr:row>15</xdr:row>
      <xdr:rowOff>79203</xdr:rowOff>
    </xdr:to>
    <xdr:sp macro="" textlink="">
      <xdr:nvSpPr>
        <xdr:cNvPr id="71" name="円/楕円 70"/>
        <xdr:cNvSpPr/>
      </xdr:nvSpPr>
      <xdr:spPr bwMode="auto">
        <a:xfrm>
          <a:off x="56007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165580</xdr:rowOff>
    </xdr:from>
    <xdr:ext cx="762000" cy="259045"/>
    <xdr:sp macro="" textlink="">
      <xdr:nvSpPr>
        <xdr:cNvPr id="72" name="人口1人当たり決算額の推移該当値テキスト130"/>
        <xdr:cNvSpPr txBox="1"/>
      </xdr:nvSpPr>
      <xdr:spPr>
        <a:xfrm>
          <a:off x="5740400" y="24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98,955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62217</xdr:rowOff>
    </xdr:from>
    <xdr:to>
      <xdr:col>4</xdr:col>
      <xdr:colOff>520700</xdr:colOff>
      <xdr:row>15</xdr:row>
      <xdr:rowOff>163817</xdr:rowOff>
    </xdr:to>
    <xdr:sp macro="" textlink="">
      <xdr:nvSpPr>
        <xdr:cNvPr id="73" name="円/楕円 72"/>
        <xdr:cNvSpPr/>
      </xdr:nvSpPr>
      <xdr:spPr bwMode="auto">
        <a:xfrm>
          <a:off x="4953000" y="26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2544</xdr:rowOff>
    </xdr:from>
    <xdr:ext cx="736600" cy="259045"/>
    <xdr:sp macro="" textlink="">
      <xdr:nvSpPr>
        <xdr:cNvPr id="74" name="テキスト ボックス 73"/>
        <xdr:cNvSpPr txBox="1"/>
      </xdr:nvSpPr>
      <xdr:spPr>
        <a:xfrm>
          <a:off x="4622800" y="245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34932</xdr:rowOff>
    </xdr:from>
    <xdr:to>
      <xdr:col>3</xdr:col>
      <xdr:colOff>955675</xdr:colOff>
      <xdr:row>15</xdr:row>
      <xdr:rowOff>136532</xdr:rowOff>
    </xdr:to>
    <xdr:sp macro="" textlink="">
      <xdr:nvSpPr>
        <xdr:cNvPr id="75" name="円/楕円 74"/>
        <xdr:cNvSpPr/>
      </xdr:nvSpPr>
      <xdr:spPr bwMode="auto">
        <a:xfrm>
          <a:off x="4254500" y="265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146709</xdr:rowOff>
    </xdr:from>
    <xdr:ext cx="762000" cy="259045"/>
    <xdr:sp macro="" textlink="">
      <xdr:nvSpPr>
        <xdr:cNvPr id="76" name="テキスト ボックス 75"/>
        <xdr:cNvSpPr txBox="1"/>
      </xdr:nvSpPr>
      <xdr:spPr>
        <a:xfrm>
          <a:off x="3924300" y="24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3124</xdr:rowOff>
    </xdr:from>
    <xdr:to>
      <xdr:col>3</xdr:col>
      <xdr:colOff>257175</xdr:colOff>
      <xdr:row>15</xdr:row>
      <xdr:rowOff>104724</xdr:rowOff>
    </xdr:to>
    <xdr:sp macro="" textlink="">
      <xdr:nvSpPr>
        <xdr:cNvPr id="77" name="円/楕円 76"/>
        <xdr:cNvSpPr/>
      </xdr:nvSpPr>
      <xdr:spPr bwMode="auto">
        <a:xfrm>
          <a:off x="3556000" y="262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114901</xdr:rowOff>
    </xdr:from>
    <xdr:ext cx="762000" cy="259045"/>
    <xdr:sp macro="" textlink="">
      <xdr:nvSpPr>
        <xdr:cNvPr id="78" name="テキスト ボックス 77"/>
        <xdr:cNvSpPr txBox="1"/>
      </xdr:nvSpPr>
      <xdr:spPr>
        <a:xfrm>
          <a:off x="3225800" y="23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42901</xdr:rowOff>
    </xdr:from>
    <xdr:to>
      <xdr:col>2</xdr:col>
      <xdr:colOff>692150</xdr:colOff>
      <xdr:row>15</xdr:row>
      <xdr:rowOff>144501</xdr:rowOff>
    </xdr:to>
    <xdr:sp macro="" textlink="">
      <xdr:nvSpPr>
        <xdr:cNvPr id="79" name="円/楕円 78"/>
        <xdr:cNvSpPr/>
      </xdr:nvSpPr>
      <xdr:spPr bwMode="auto">
        <a:xfrm>
          <a:off x="2857500" y="266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154678</xdr:rowOff>
    </xdr:from>
    <xdr:ext cx="762000" cy="259045"/>
    <xdr:sp macro="" textlink="">
      <xdr:nvSpPr>
        <xdr:cNvPr id="80" name="テキスト ボックス 79"/>
        <xdr:cNvSpPr txBox="1"/>
      </xdr:nvSpPr>
      <xdr:spPr>
        <a:xfrm>
          <a:off x="2527300" y="2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44514</xdr:rowOff>
    </xdr:from>
    <xdr:to>
      <xdr:col>4</xdr:col>
      <xdr:colOff>1117600</xdr:colOff>
      <xdr:row>35</xdr:row>
      <xdr:rowOff>125514</xdr:rowOff>
    </xdr:to>
    <xdr:cxnSp macro="">
      <xdr:nvCxnSpPr>
        <xdr:cNvPr id="113" name="直線コネクタ 112"/>
        <xdr:cNvCxnSpPr/>
      </xdr:nvCxnSpPr>
      <xdr:spPr bwMode="auto">
        <a:xfrm>
          <a:off x="5003800" y="6654864"/>
          <a:ext cx="647700" cy="8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338093</xdr:rowOff>
    </xdr:from>
    <xdr:to>
      <xdr:col>4</xdr:col>
      <xdr:colOff>469900</xdr:colOff>
      <xdr:row>35</xdr:row>
      <xdr:rowOff>44514</xdr:rowOff>
    </xdr:to>
    <xdr:cxnSp macro="">
      <xdr:nvCxnSpPr>
        <xdr:cNvPr id="116" name="直線コネクタ 115"/>
        <xdr:cNvCxnSpPr/>
      </xdr:nvCxnSpPr>
      <xdr:spPr bwMode="auto">
        <a:xfrm>
          <a:off x="4305300" y="6605543"/>
          <a:ext cx="698500" cy="4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338093</xdr:rowOff>
    </xdr:from>
    <xdr:to>
      <xdr:col>3</xdr:col>
      <xdr:colOff>904875</xdr:colOff>
      <xdr:row>35</xdr:row>
      <xdr:rowOff>13748</xdr:rowOff>
    </xdr:to>
    <xdr:cxnSp macro="">
      <xdr:nvCxnSpPr>
        <xdr:cNvPr id="119" name="直線コネクタ 118"/>
        <xdr:cNvCxnSpPr/>
      </xdr:nvCxnSpPr>
      <xdr:spPr bwMode="auto">
        <a:xfrm flipV="1">
          <a:off x="3606800" y="6605543"/>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278657</xdr:rowOff>
    </xdr:from>
    <xdr:to>
      <xdr:col>3</xdr:col>
      <xdr:colOff>206375</xdr:colOff>
      <xdr:row>35</xdr:row>
      <xdr:rowOff>13748</xdr:rowOff>
    </xdr:to>
    <xdr:cxnSp macro="">
      <xdr:nvCxnSpPr>
        <xdr:cNvPr id="122" name="直線コネクタ 121"/>
        <xdr:cNvCxnSpPr/>
      </xdr:nvCxnSpPr>
      <xdr:spPr bwMode="auto">
        <a:xfrm>
          <a:off x="2908300" y="6546107"/>
          <a:ext cx="698500" cy="7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74714</xdr:rowOff>
    </xdr:from>
    <xdr:to>
      <xdr:col>5</xdr:col>
      <xdr:colOff>34925</xdr:colOff>
      <xdr:row>35</xdr:row>
      <xdr:rowOff>176314</xdr:rowOff>
    </xdr:to>
    <xdr:sp macro="" textlink="">
      <xdr:nvSpPr>
        <xdr:cNvPr id="132" name="円/楕円 131"/>
        <xdr:cNvSpPr/>
      </xdr:nvSpPr>
      <xdr:spPr bwMode="auto">
        <a:xfrm>
          <a:off x="5600700" y="66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262691</xdr:rowOff>
    </xdr:from>
    <xdr:ext cx="762000" cy="259045"/>
    <xdr:sp macro="" textlink="">
      <xdr:nvSpPr>
        <xdr:cNvPr id="133" name="人口1人当たり決算額の推移該当値テキスト445"/>
        <xdr:cNvSpPr txBox="1"/>
      </xdr:nvSpPr>
      <xdr:spPr>
        <a:xfrm>
          <a:off x="5740400" y="65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336614</xdr:rowOff>
    </xdr:from>
    <xdr:to>
      <xdr:col>4</xdr:col>
      <xdr:colOff>520700</xdr:colOff>
      <xdr:row>35</xdr:row>
      <xdr:rowOff>95314</xdr:rowOff>
    </xdr:to>
    <xdr:sp macro="" textlink="">
      <xdr:nvSpPr>
        <xdr:cNvPr id="134" name="円/楕円 133"/>
        <xdr:cNvSpPr/>
      </xdr:nvSpPr>
      <xdr:spPr bwMode="auto">
        <a:xfrm>
          <a:off x="4953000" y="660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105491</xdr:rowOff>
    </xdr:from>
    <xdr:ext cx="736600" cy="259045"/>
    <xdr:sp macro="" textlink="">
      <xdr:nvSpPr>
        <xdr:cNvPr id="135" name="テキスト ボックス 134"/>
        <xdr:cNvSpPr txBox="1"/>
      </xdr:nvSpPr>
      <xdr:spPr>
        <a:xfrm>
          <a:off x="4622800" y="63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287293</xdr:rowOff>
    </xdr:from>
    <xdr:to>
      <xdr:col>3</xdr:col>
      <xdr:colOff>955675</xdr:colOff>
      <xdr:row>35</xdr:row>
      <xdr:rowOff>45993</xdr:rowOff>
    </xdr:to>
    <xdr:sp macro="" textlink="">
      <xdr:nvSpPr>
        <xdr:cNvPr id="136" name="円/楕円 135"/>
        <xdr:cNvSpPr/>
      </xdr:nvSpPr>
      <xdr:spPr bwMode="auto">
        <a:xfrm>
          <a:off x="4254500" y="655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56170</xdr:rowOff>
    </xdr:from>
    <xdr:ext cx="762000" cy="259045"/>
    <xdr:sp macro="" textlink="">
      <xdr:nvSpPr>
        <xdr:cNvPr id="137" name="テキスト ボックス 136"/>
        <xdr:cNvSpPr txBox="1"/>
      </xdr:nvSpPr>
      <xdr:spPr>
        <a:xfrm>
          <a:off x="3924300" y="632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305848</xdr:rowOff>
    </xdr:from>
    <xdr:to>
      <xdr:col>3</xdr:col>
      <xdr:colOff>257175</xdr:colOff>
      <xdr:row>35</xdr:row>
      <xdr:rowOff>64548</xdr:rowOff>
    </xdr:to>
    <xdr:sp macro="" textlink="">
      <xdr:nvSpPr>
        <xdr:cNvPr id="138" name="円/楕円 137"/>
        <xdr:cNvSpPr/>
      </xdr:nvSpPr>
      <xdr:spPr bwMode="auto">
        <a:xfrm>
          <a:off x="3556000" y="657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74725</xdr:rowOff>
    </xdr:from>
    <xdr:ext cx="762000" cy="259045"/>
    <xdr:sp macro="" textlink="">
      <xdr:nvSpPr>
        <xdr:cNvPr id="139" name="テキスト ボックス 138"/>
        <xdr:cNvSpPr txBox="1"/>
      </xdr:nvSpPr>
      <xdr:spPr>
        <a:xfrm>
          <a:off x="3225800" y="6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227857</xdr:rowOff>
    </xdr:from>
    <xdr:to>
      <xdr:col>2</xdr:col>
      <xdr:colOff>692150</xdr:colOff>
      <xdr:row>34</xdr:row>
      <xdr:rowOff>329457</xdr:rowOff>
    </xdr:to>
    <xdr:sp macro="" textlink="">
      <xdr:nvSpPr>
        <xdr:cNvPr id="140" name="円/楕円 139"/>
        <xdr:cNvSpPr/>
      </xdr:nvSpPr>
      <xdr:spPr bwMode="auto">
        <a:xfrm>
          <a:off x="2857500" y="649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339634</xdr:rowOff>
    </xdr:from>
    <xdr:ext cx="762000" cy="259045"/>
    <xdr:sp macro="" textlink="">
      <xdr:nvSpPr>
        <xdr:cNvPr id="141" name="テキスト ボックス 140"/>
        <xdr:cNvSpPr txBox="1"/>
      </xdr:nvSpPr>
      <xdr:spPr>
        <a:xfrm>
          <a:off x="2527300" y="626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財政調整基金については、平成</a:t>
          </a:r>
          <a:r>
            <a:rPr lang="en-US" altLang="ja-JP" sz="1100">
              <a:solidFill>
                <a:sysClr val="windowText" lastClr="000000"/>
              </a:solidFill>
              <a:effectLst/>
              <a:latin typeface="+mn-ea"/>
              <a:ea typeface="+mn-ea"/>
              <a:cs typeface="+mn-cs"/>
            </a:rPr>
            <a:t>21</a:t>
          </a:r>
          <a:r>
            <a:rPr lang="ja-JP" altLang="ja-JP" sz="1100">
              <a:solidFill>
                <a:sysClr val="windowText" lastClr="000000"/>
              </a:solidFill>
              <a:effectLst/>
              <a:latin typeface="+mn-ea"/>
              <a:ea typeface="+mn-ea"/>
              <a:cs typeface="+mn-cs"/>
            </a:rPr>
            <a:t>年度から</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国の経済対策関連臨時交付金等により財源確保が図れたことなどから、平成</a:t>
          </a:r>
          <a:r>
            <a:rPr lang="en-US" altLang="ja-JP" sz="1100">
              <a:solidFill>
                <a:sysClr val="windowText" lastClr="000000"/>
              </a:solidFill>
              <a:effectLst/>
              <a:latin typeface="+mn-ea"/>
              <a:ea typeface="+mn-ea"/>
              <a:cs typeface="+mn-cs"/>
            </a:rPr>
            <a:t>21</a:t>
          </a:r>
          <a:r>
            <a:rPr lang="ja-JP" altLang="ja-JP" sz="1100">
              <a:solidFill>
                <a:sysClr val="windowText" lastClr="000000"/>
              </a:solidFill>
              <a:effectLst/>
              <a:latin typeface="+mn-ea"/>
              <a:ea typeface="+mn-ea"/>
              <a:cs typeface="+mn-cs"/>
            </a:rPr>
            <a:t>年度、平成</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年度及び平成</a:t>
          </a:r>
          <a:r>
            <a:rPr lang="en-US" altLang="ja-JP" sz="1100">
              <a:solidFill>
                <a:sysClr val="windowText" lastClr="000000"/>
              </a:solidFill>
              <a:effectLst/>
              <a:latin typeface="+mn-ea"/>
              <a:ea typeface="+mn-ea"/>
              <a:cs typeface="+mn-cs"/>
            </a:rPr>
            <a:t>24</a:t>
          </a:r>
          <a:r>
            <a:rPr lang="ja-JP" altLang="ja-JP" sz="1100">
              <a:solidFill>
                <a:sysClr val="windowText" lastClr="000000"/>
              </a:solidFill>
              <a:effectLst/>
              <a:latin typeface="+mn-ea"/>
              <a:ea typeface="+mn-ea"/>
              <a:cs typeface="+mn-cs"/>
            </a:rPr>
            <a:t>年度には積立を</a:t>
          </a:r>
          <a:r>
            <a:rPr lang="ja-JP" altLang="en-US" sz="1100">
              <a:solidFill>
                <a:sysClr val="windowText" lastClr="000000"/>
              </a:solidFill>
              <a:effectLst/>
              <a:latin typeface="+mn-ea"/>
              <a:ea typeface="+mn-ea"/>
              <a:cs typeface="+mn-cs"/>
            </a:rPr>
            <a:t>行い</a:t>
          </a:r>
          <a:r>
            <a:rPr lang="ja-JP" altLang="ja-JP" sz="1100">
              <a:solidFill>
                <a:sysClr val="windowText" lastClr="000000"/>
              </a:solidFill>
              <a:effectLst/>
              <a:latin typeface="+mn-ea"/>
              <a:ea typeface="+mn-ea"/>
              <a:cs typeface="+mn-cs"/>
            </a:rPr>
            <a:t>、</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26</a:t>
          </a:r>
          <a:r>
            <a:rPr lang="ja-JP" altLang="en-US" sz="1100">
              <a:solidFill>
                <a:sysClr val="windowText" lastClr="000000"/>
              </a:solidFill>
              <a:effectLst/>
              <a:latin typeface="+mn-ea"/>
              <a:ea typeface="+mn-ea"/>
              <a:cs typeface="+mn-cs"/>
            </a:rPr>
            <a:t>年度は地域基盤整備基金の廃止に伴い取崩した金額を平成</a:t>
          </a:r>
          <a:r>
            <a:rPr lang="en-US" altLang="ja-JP" sz="1100">
              <a:solidFill>
                <a:sysClr val="windowText" lastClr="000000"/>
              </a:solidFill>
              <a:effectLst/>
              <a:latin typeface="+mn-ea"/>
              <a:ea typeface="+mn-ea"/>
              <a:cs typeface="+mn-cs"/>
            </a:rPr>
            <a:t>27</a:t>
          </a:r>
          <a:r>
            <a:rPr lang="ja-JP" altLang="en-US" sz="1100">
              <a:solidFill>
                <a:sysClr val="windowText" lastClr="000000"/>
              </a:solidFill>
              <a:effectLst/>
              <a:latin typeface="+mn-ea"/>
              <a:ea typeface="+mn-ea"/>
              <a:cs typeface="+mn-cs"/>
            </a:rPr>
            <a:t>年度からの新基金造成のために積替えたことなどから、</a:t>
          </a:r>
          <a:r>
            <a:rPr lang="ja-JP" altLang="ja-JP" sz="1100">
              <a:solidFill>
                <a:sysClr val="windowText" lastClr="000000"/>
              </a:solidFill>
              <a:effectLst/>
              <a:latin typeface="+mn-ea"/>
              <a:ea typeface="+mn-ea"/>
              <a:cs typeface="+mn-cs"/>
            </a:rPr>
            <a:t>財政調整基金残高は</a:t>
          </a:r>
          <a:r>
            <a:rPr lang="en-US" altLang="ja-JP" sz="1100">
              <a:solidFill>
                <a:sysClr val="windowText" lastClr="000000"/>
              </a:solidFill>
              <a:effectLst/>
              <a:latin typeface="+mn-ea"/>
              <a:ea typeface="+mn-ea"/>
              <a:cs typeface="+mn-cs"/>
            </a:rPr>
            <a:t>18.53</a:t>
          </a:r>
          <a:r>
            <a:rPr lang="ja-JP" altLang="ja-JP" sz="1100">
              <a:solidFill>
                <a:sysClr val="windowText" lastClr="000000"/>
              </a:solidFill>
              <a:effectLst/>
              <a:latin typeface="+mn-ea"/>
              <a:ea typeface="+mn-ea"/>
              <a:cs typeface="+mn-cs"/>
            </a:rPr>
            <a:t>％となっている</a:t>
          </a:r>
          <a:r>
            <a:rPr lang="ja-JP" altLang="en-US" sz="1100">
              <a:solidFill>
                <a:sysClr val="windowText" lastClr="000000"/>
              </a:solidFill>
              <a:effectLst/>
              <a:latin typeface="+mn-ea"/>
              <a:ea typeface="+mn-ea"/>
              <a:cs typeface="+mn-cs"/>
            </a:rPr>
            <a:t>。　</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実質単年度収支は、平成</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年度は基金積立や繰上償還</a:t>
          </a:r>
          <a:r>
            <a:rPr lang="ja-JP" altLang="en-US" sz="1100">
              <a:solidFill>
                <a:sysClr val="windowText" lastClr="000000"/>
              </a:solidFill>
              <a:effectLst/>
              <a:latin typeface="+mn-ea"/>
              <a:ea typeface="+mn-ea"/>
              <a:cs typeface="+mn-cs"/>
            </a:rPr>
            <a:t>を</a:t>
          </a:r>
          <a:r>
            <a:rPr lang="ja-JP" altLang="ja-JP" sz="1100">
              <a:solidFill>
                <a:sysClr val="windowText" lastClr="000000"/>
              </a:solidFill>
              <a:effectLst/>
              <a:latin typeface="+mn-ea"/>
              <a:ea typeface="+mn-ea"/>
              <a:cs typeface="+mn-cs"/>
            </a:rPr>
            <a:t>実施</a:t>
          </a:r>
          <a:r>
            <a:rPr lang="ja-JP" altLang="en-US" sz="1100">
              <a:solidFill>
                <a:sysClr val="windowText" lastClr="000000"/>
              </a:solidFill>
              <a:effectLst/>
              <a:latin typeface="+mn-ea"/>
              <a:ea typeface="+mn-ea"/>
              <a:cs typeface="+mn-cs"/>
            </a:rPr>
            <a:t>した</a:t>
          </a:r>
          <a:r>
            <a:rPr lang="ja-JP" altLang="ja-JP" sz="1100">
              <a:solidFill>
                <a:sysClr val="windowText" lastClr="000000"/>
              </a:solidFill>
              <a:effectLst/>
              <a:latin typeface="+mn-ea"/>
              <a:ea typeface="+mn-ea"/>
              <a:cs typeface="+mn-cs"/>
            </a:rPr>
            <a:t>影響等から</a:t>
          </a:r>
          <a:r>
            <a:rPr lang="en-US" altLang="ja-JP" sz="1100">
              <a:solidFill>
                <a:sysClr val="windowText" lastClr="000000"/>
              </a:solidFill>
              <a:effectLst/>
              <a:latin typeface="+mn-ea"/>
              <a:ea typeface="+mn-ea"/>
              <a:cs typeface="+mn-cs"/>
            </a:rPr>
            <a:t>9.47</a:t>
          </a:r>
          <a:r>
            <a:rPr lang="ja-JP" altLang="ja-JP" sz="1100">
              <a:solidFill>
                <a:sysClr val="windowText" lastClr="000000"/>
              </a:solidFill>
              <a:effectLst/>
              <a:latin typeface="+mn-ea"/>
              <a:ea typeface="+mn-ea"/>
              <a:cs typeface="+mn-cs"/>
            </a:rPr>
            <a:t>％となったが、平成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a:t>
          </a:r>
          <a:r>
            <a:rPr lang="ja-JP" altLang="en-US" sz="1100">
              <a:solidFill>
                <a:sysClr val="windowText" lastClr="000000"/>
              </a:solidFill>
              <a:effectLst/>
              <a:latin typeface="+mn-ea"/>
              <a:ea typeface="+mn-ea"/>
              <a:cs typeface="+mn-cs"/>
            </a:rPr>
            <a:t>は財政調整基金への積立に伴い</a:t>
          </a:r>
          <a:r>
            <a:rPr lang="en-US" altLang="ja-JP" sz="1100">
              <a:solidFill>
                <a:sysClr val="windowText" lastClr="000000"/>
              </a:solidFill>
              <a:effectLst/>
              <a:latin typeface="+mn-ea"/>
              <a:ea typeface="+mn-ea"/>
              <a:cs typeface="+mn-cs"/>
            </a:rPr>
            <a:t>4.26</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今後においては、</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28</a:t>
          </a:r>
          <a:r>
            <a:rPr lang="ja-JP" altLang="ja-JP" sz="1100">
              <a:solidFill>
                <a:sysClr val="windowText" lastClr="000000"/>
              </a:solidFill>
              <a:effectLst/>
              <a:latin typeface="+mn-ea"/>
              <a:ea typeface="+mn-ea"/>
              <a:cs typeface="+mn-cs"/>
            </a:rPr>
            <a:t>年度以降における普通交付税の合併算定替えの段階的縮減などにより、さらに厳しい財政運営となることが予想されるため、各種基金の運用、人件費</a:t>
          </a:r>
          <a:r>
            <a:rPr lang="ja-JP" altLang="en-US" sz="1100">
              <a:solidFill>
                <a:sysClr val="windowText" lastClr="000000"/>
              </a:solidFill>
              <a:effectLst/>
              <a:latin typeface="+mn-ea"/>
              <a:ea typeface="+mn-ea"/>
              <a:cs typeface="+mn-cs"/>
            </a:rPr>
            <a:t>や</a:t>
          </a:r>
          <a:r>
            <a:rPr lang="ja-JP" altLang="ja-JP" sz="1100">
              <a:solidFill>
                <a:sysClr val="windowText" lastClr="000000"/>
              </a:solidFill>
              <a:effectLst/>
              <a:latin typeface="+mn-ea"/>
              <a:ea typeface="+mn-ea"/>
              <a:cs typeface="+mn-cs"/>
            </a:rPr>
            <a:t>公債費等の抑制など、更なる財政健全化に</a:t>
          </a:r>
          <a:r>
            <a:rPr lang="ja-JP" altLang="en-US" sz="1100">
              <a:solidFill>
                <a:sysClr val="windowText" lastClr="000000"/>
              </a:solidFill>
              <a:effectLst/>
              <a:latin typeface="+mn-ea"/>
              <a:ea typeface="+mn-ea"/>
              <a:cs typeface="+mn-cs"/>
            </a:rPr>
            <a:t>取り組んで</a:t>
          </a:r>
          <a:r>
            <a:rPr lang="ja-JP" altLang="ja-JP" sz="1100">
              <a:solidFill>
                <a:sysClr val="windowText" lastClr="000000"/>
              </a:solidFill>
              <a:effectLst/>
              <a:latin typeface="+mn-ea"/>
              <a:ea typeface="+mn-ea"/>
              <a:cs typeface="+mn-cs"/>
            </a:rPr>
            <a:t>いく必要がある。</a:t>
          </a:r>
          <a:endParaRPr lang="ja-JP" altLang="ja-JP" sz="11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連結実質赤字比率については、同和対策住宅資金等貸付事業特別会計、駐車場事業特別会計及び木材加工事業特別会計</a:t>
          </a:r>
          <a:r>
            <a:rPr lang="ja-JP" altLang="en-US" sz="1100">
              <a:solidFill>
                <a:sysClr val="windowText" lastClr="000000"/>
              </a:solidFill>
              <a:effectLst/>
              <a:latin typeface="+mn-ea"/>
              <a:ea typeface="+mn-ea"/>
              <a:cs typeface="+mn-cs"/>
            </a:rPr>
            <a:t>で</a:t>
          </a:r>
          <a:r>
            <a:rPr lang="ja-JP" altLang="ja-JP" sz="1100">
              <a:solidFill>
                <a:sysClr val="windowText" lastClr="000000"/>
              </a:solidFill>
              <a:effectLst/>
              <a:latin typeface="+mn-ea"/>
              <a:ea typeface="+mn-ea"/>
              <a:cs typeface="+mn-cs"/>
            </a:rPr>
            <a:t>赤字推移</a:t>
          </a:r>
          <a:r>
            <a:rPr lang="ja-JP" altLang="en-US" sz="1100">
              <a:solidFill>
                <a:sysClr val="windowText" lastClr="000000"/>
              </a:solidFill>
              <a:effectLst/>
              <a:latin typeface="+mn-ea"/>
              <a:ea typeface="+mn-ea"/>
              <a:cs typeface="+mn-cs"/>
            </a:rPr>
            <a:t>となって</a:t>
          </a:r>
          <a:r>
            <a:rPr lang="ja-JP" altLang="ja-JP" sz="1100">
              <a:solidFill>
                <a:sysClr val="windowText" lastClr="000000"/>
              </a:solidFill>
              <a:effectLst/>
              <a:latin typeface="+mn-ea"/>
              <a:ea typeface="+mn-ea"/>
              <a:cs typeface="+mn-cs"/>
            </a:rPr>
            <a:t>おり、水道事業会計</a:t>
          </a:r>
          <a:r>
            <a:rPr lang="ja-JP" altLang="en-US" sz="1100">
              <a:solidFill>
                <a:sysClr val="windowText" lastClr="000000"/>
              </a:solidFill>
              <a:effectLst/>
              <a:latin typeface="+mn-ea"/>
              <a:ea typeface="+mn-ea"/>
              <a:cs typeface="+mn-cs"/>
            </a:rPr>
            <a:t>や</a:t>
          </a:r>
          <a:r>
            <a:rPr lang="ja-JP" altLang="ja-JP" sz="1100">
              <a:solidFill>
                <a:sysClr val="windowText" lastClr="000000"/>
              </a:solidFill>
              <a:effectLst/>
              <a:latin typeface="+mn-ea"/>
              <a:ea typeface="+mn-ea"/>
              <a:cs typeface="+mn-cs"/>
            </a:rPr>
            <a:t>一般会計等</a:t>
          </a:r>
          <a:r>
            <a:rPr lang="ja-JP" altLang="en-US" sz="1100">
              <a:solidFill>
                <a:sysClr val="windowText" lastClr="000000"/>
              </a:solidFill>
              <a:effectLst/>
              <a:latin typeface="+mn-ea"/>
              <a:ea typeface="+mn-ea"/>
              <a:cs typeface="+mn-cs"/>
            </a:rPr>
            <a:t>のその他の会計で</a:t>
          </a:r>
          <a:r>
            <a:rPr lang="ja-JP" altLang="ja-JP" sz="1100">
              <a:solidFill>
                <a:sysClr val="windowText" lastClr="000000"/>
              </a:solidFill>
              <a:effectLst/>
              <a:latin typeface="+mn-ea"/>
              <a:ea typeface="+mn-ea"/>
              <a:cs typeface="+mn-cs"/>
            </a:rPr>
            <a:t>は黒字</a:t>
          </a:r>
          <a:r>
            <a:rPr lang="ja-JP" altLang="en-US" sz="1100">
              <a:solidFill>
                <a:sysClr val="windowText" lastClr="000000"/>
              </a:solidFill>
              <a:effectLst/>
              <a:latin typeface="+mn-ea"/>
              <a:ea typeface="+mn-ea"/>
              <a:cs typeface="+mn-cs"/>
            </a:rPr>
            <a:t>で推移している</a:t>
          </a:r>
          <a:r>
            <a:rPr lang="ja-JP" altLang="ja-JP" sz="1100">
              <a:solidFill>
                <a:sysClr val="windowText" lastClr="000000"/>
              </a:solidFill>
              <a:effectLst/>
              <a:latin typeface="+mn-ea"/>
              <a:ea typeface="+mn-ea"/>
              <a:cs typeface="+mn-cs"/>
            </a:rPr>
            <a:t>。</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財源確保や歳出節減など地方財政改革を推進することが求められる中、今後においても厳しい財政運営となることが予想されるため、安定財源の確保など</a:t>
          </a:r>
          <a:r>
            <a:rPr lang="ja-JP" altLang="en-US" sz="1100">
              <a:solidFill>
                <a:sysClr val="windowText" lastClr="000000"/>
              </a:solidFill>
              <a:effectLst/>
              <a:latin typeface="+mn-ea"/>
              <a:ea typeface="+mn-ea"/>
              <a:cs typeface="+mn-cs"/>
            </a:rPr>
            <a:t>更なる</a:t>
          </a:r>
          <a:r>
            <a:rPr lang="ja-JP" altLang="ja-JP" sz="1100">
              <a:solidFill>
                <a:sysClr val="windowText" lastClr="000000"/>
              </a:solidFill>
              <a:effectLst/>
              <a:latin typeface="+mn-ea"/>
              <a:ea typeface="+mn-ea"/>
              <a:cs typeface="+mn-cs"/>
            </a:rPr>
            <a:t>財政基盤の強化に向け</a:t>
          </a:r>
          <a:r>
            <a:rPr lang="ja-JP" altLang="en-US" sz="1100">
              <a:solidFill>
                <a:sysClr val="windowText" lastClr="000000"/>
              </a:solidFill>
              <a:effectLst/>
              <a:latin typeface="+mn-ea"/>
              <a:ea typeface="+mn-ea"/>
              <a:cs typeface="+mn-cs"/>
            </a:rPr>
            <a:t>た</a:t>
          </a:r>
          <a:r>
            <a:rPr lang="ja-JP" altLang="ja-JP" sz="1100">
              <a:solidFill>
                <a:sysClr val="windowText" lastClr="000000"/>
              </a:solidFill>
              <a:effectLst/>
              <a:latin typeface="+mn-ea"/>
              <a:ea typeface="+mn-ea"/>
              <a:cs typeface="+mn-cs"/>
            </a:rPr>
            <a:t>積極的な取組が必要である。</a:t>
          </a:r>
          <a:endParaRPr lang="ja-JP" altLang="ja-JP" sz="14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元利償還金は、繰上償還の実施、地域総合整備事業債及び過疎対策事業債等に係る定期償還額の減少などから減少傾向にあり、公営企業債の元利償還金に対する繰入金は、簡易水道事業や</a:t>
          </a:r>
          <a:r>
            <a:rPr lang="ja-JP" altLang="en-US" sz="1100">
              <a:solidFill>
                <a:sysClr val="windowText" lastClr="000000"/>
              </a:solidFill>
              <a:effectLst/>
              <a:latin typeface="+mn-ea"/>
              <a:ea typeface="+mn-ea"/>
              <a:cs typeface="+mn-cs"/>
            </a:rPr>
            <a:t>特定環境保全公共下水道</a:t>
          </a:r>
          <a:r>
            <a:rPr lang="ja-JP" altLang="ja-JP" sz="1100">
              <a:solidFill>
                <a:sysClr val="windowText" lastClr="000000"/>
              </a:solidFill>
              <a:effectLst/>
              <a:latin typeface="+mn-ea"/>
              <a:ea typeface="+mn-ea"/>
              <a:cs typeface="+mn-cs"/>
            </a:rPr>
            <a:t>事業の</a:t>
          </a:r>
          <a:r>
            <a:rPr lang="ja-JP" altLang="en-US" sz="1100">
              <a:solidFill>
                <a:sysClr val="windowText" lastClr="000000"/>
              </a:solidFill>
              <a:effectLst/>
              <a:latin typeface="+mn-ea"/>
              <a:ea typeface="+mn-ea"/>
              <a:cs typeface="+mn-cs"/>
            </a:rPr>
            <a:t>元利償還金の減少等</a:t>
          </a:r>
          <a:r>
            <a:rPr lang="ja-JP" altLang="ja-JP" sz="1100">
              <a:solidFill>
                <a:sysClr val="windowText" lastClr="000000"/>
              </a:solidFill>
              <a:effectLst/>
              <a:latin typeface="+mn-ea"/>
              <a:ea typeface="+mn-ea"/>
              <a:cs typeface="+mn-cs"/>
            </a:rPr>
            <a:t>により</a:t>
          </a:r>
          <a:r>
            <a:rPr lang="ja-JP" altLang="en-US" sz="1100">
              <a:solidFill>
                <a:sysClr val="windowText" lastClr="000000"/>
              </a:solidFill>
              <a:effectLst/>
              <a:latin typeface="+mn-ea"/>
              <a:ea typeface="+mn-ea"/>
              <a:cs typeface="+mn-cs"/>
            </a:rPr>
            <a:t>微減となっている。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組合等が起こした地方債の元利償還金に対する負担金等は、</a:t>
          </a:r>
          <a:r>
            <a:rPr lang="ja-JP" altLang="en-US" sz="1100">
              <a:solidFill>
                <a:sysClr val="windowText" lastClr="000000"/>
              </a:solidFill>
              <a:effectLst/>
              <a:latin typeface="+mn-ea"/>
              <a:ea typeface="+mn-ea"/>
              <a:cs typeface="+mn-cs"/>
            </a:rPr>
            <a:t>公立</a:t>
          </a:r>
          <a:r>
            <a:rPr lang="ja-JP" altLang="ja-JP" sz="1100">
              <a:solidFill>
                <a:sysClr val="windowText" lastClr="000000"/>
              </a:solidFill>
              <a:effectLst/>
              <a:latin typeface="+mn-ea"/>
              <a:ea typeface="+mn-ea"/>
              <a:cs typeface="+mn-cs"/>
            </a:rPr>
            <a:t>紀南病院</a:t>
          </a:r>
          <a:r>
            <a:rPr lang="ja-JP" altLang="en-US" sz="1100">
              <a:solidFill>
                <a:sysClr val="windowText" lastClr="000000"/>
              </a:solidFill>
              <a:effectLst/>
              <a:latin typeface="+mn-ea"/>
              <a:ea typeface="+mn-ea"/>
              <a:cs typeface="+mn-cs"/>
            </a:rPr>
            <a:t>組合</a:t>
          </a:r>
          <a:r>
            <a:rPr lang="ja-JP" altLang="ja-JP" sz="1100">
              <a:solidFill>
                <a:sysClr val="windowText" lastClr="000000"/>
              </a:solidFill>
              <a:effectLst/>
              <a:latin typeface="+mn-ea"/>
              <a:ea typeface="+mn-ea"/>
              <a:cs typeface="+mn-cs"/>
            </a:rPr>
            <a:t>の</a:t>
          </a:r>
          <a:r>
            <a:rPr lang="ja-JP" altLang="en-US" sz="1100">
              <a:solidFill>
                <a:sysClr val="windowText" lastClr="000000"/>
              </a:solidFill>
              <a:effectLst/>
              <a:latin typeface="+mn-ea"/>
              <a:ea typeface="+mn-ea"/>
              <a:cs typeface="+mn-cs"/>
            </a:rPr>
            <a:t>新病院用地等に係る起債が平成</a:t>
          </a:r>
          <a:r>
            <a:rPr lang="en-US" altLang="ja-JP" sz="1100">
              <a:solidFill>
                <a:sysClr val="windowText" lastClr="000000"/>
              </a:solidFill>
              <a:effectLst/>
              <a:latin typeface="+mn-ea"/>
              <a:ea typeface="+mn-ea"/>
              <a:cs typeface="+mn-cs"/>
            </a:rPr>
            <a:t>23</a:t>
          </a:r>
          <a:r>
            <a:rPr lang="ja-JP" altLang="en-US" sz="1100">
              <a:solidFill>
                <a:sysClr val="windowText" lastClr="000000"/>
              </a:solidFill>
              <a:effectLst/>
              <a:latin typeface="+mn-ea"/>
              <a:ea typeface="+mn-ea"/>
              <a:cs typeface="+mn-cs"/>
            </a:rPr>
            <a:t>年度に償還終了</a:t>
          </a:r>
          <a:r>
            <a:rPr lang="ja-JP" altLang="ja-JP" sz="1100">
              <a:solidFill>
                <a:sysClr val="windowText" lastClr="000000"/>
              </a:solidFill>
              <a:effectLst/>
              <a:latin typeface="+mn-ea"/>
              <a:ea typeface="+mn-ea"/>
              <a:cs typeface="+mn-cs"/>
            </a:rPr>
            <a:t>、田辺市周辺衛生施設組合の</a:t>
          </a:r>
          <a:r>
            <a:rPr lang="ja-JP" altLang="en-US" sz="1100">
              <a:solidFill>
                <a:sysClr val="windowText" lastClr="000000"/>
              </a:solidFill>
              <a:effectLst/>
              <a:latin typeface="+mn-ea"/>
              <a:ea typeface="+mn-ea"/>
              <a:cs typeface="+mn-cs"/>
            </a:rPr>
            <a:t>起債が平成</a:t>
          </a:r>
          <a:r>
            <a:rPr lang="en-US" altLang="ja-JP" sz="1100">
              <a:solidFill>
                <a:sysClr val="windowText" lastClr="000000"/>
              </a:solidFill>
              <a:effectLst/>
              <a:latin typeface="+mn-ea"/>
              <a:ea typeface="+mn-ea"/>
              <a:cs typeface="+mn-cs"/>
            </a:rPr>
            <a:t>25</a:t>
          </a:r>
          <a:r>
            <a:rPr lang="ja-JP" altLang="en-US" sz="1100">
              <a:solidFill>
                <a:sysClr val="windowText" lastClr="000000"/>
              </a:solidFill>
              <a:effectLst/>
              <a:latin typeface="+mn-ea"/>
              <a:ea typeface="+mn-ea"/>
              <a:cs typeface="+mn-cs"/>
            </a:rPr>
            <a:t>年度に償還終了したことなどから</a:t>
          </a:r>
          <a:r>
            <a:rPr lang="ja-JP" altLang="ja-JP" sz="1100">
              <a:solidFill>
                <a:sysClr val="windowText" lastClr="000000"/>
              </a:solidFill>
              <a:effectLst/>
              <a:latin typeface="+mn-ea"/>
              <a:ea typeface="+mn-ea"/>
              <a:cs typeface="+mn-cs"/>
            </a:rPr>
            <a:t>減少となっている。</a:t>
          </a:r>
          <a:endParaRPr lang="ja-JP" altLang="ja-JP" sz="1100">
            <a:solidFill>
              <a:sysClr val="windowText" lastClr="000000"/>
            </a:solidFill>
            <a:effectLst/>
            <a:latin typeface="+mn-ea"/>
            <a:ea typeface="+mn-ea"/>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算入公債費等は、</a:t>
          </a:r>
          <a:r>
            <a:rPr lang="ja-JP" altLang="en-US" sz="1100">
              <a:solidFill>
                <a:sysClr val="windowText" lastClr="000000"/>
              </a:solidFill>
              <a:effectLst/>
              <a:latin typeface="+mn-ea"/>
              <a:ea typeface="+mn-ea"/>
              <a:cs typeface="+mn-cs"/>
            </a:rPr>
            <a:t>道路橋りょう費等の償還金の減少はあるものの、</a:t>
          </a:r>
          <a:r>
            <a:rPr lang="ja-JP" altLang="ja-JP" sz="1100">
              <a:solidFill>
                <a:sysClr val="windowText" lastClr="000000"/>
              </a:solidFill>
              <a:effectLst/>
              <a:latin typeface="+mn-ea"/>
              <a:ea typeface="+mn-ea"/>
              <a:cs typeface="+mn-cs"/>
            </a:rPr>
            <a:t>臨時財政対策債</a:t>
          </a:r>
          <a:r>
            <a:rPr lang="ja-JP" altLang="en-US" sz="1100">
              <a:solidFill>
                <a:sysClr val="windowText" lastClr="000000"/>
              </a:solidFill>
              <a:effectLst/>
              <a:latin typeface="+mn-ea"/>
              <a:ea typeface="+mn-ea"/>
              <a:cs typeface="+mn-cs"/>
            </a:rPr>
            <a:t>や合併特例債等の</a:t>
          </a:r>
          <a:r>
            <a:rPr lang="ja-JP" altLang="ja-JP" sz="1100">
              <a:solidFill>
                <a:sysClr val="windowText" lastClr="000000"/>
              </a:solidFill>
              <a:effectLst/>
              <a:latin typeface="+mn-ea"/>
              <a:ea typeface="+mn-ea"/>
              <a:cs typeface="+mn-cs"/>
            </a:rPr>
            <a:t>元利償還金の増加に</a:t>
          </a:r>
          <a:r>
            <a:rPr lang="ja-JP" altLang="en-US" sz="1100">
              <a:solidFill>
                <a:sysClr val="windowText" lastClr="000000"/>
              </a:solidFill>
              <a:effectLst/>
              <a:latin typeface="+mn-ea"/>
              <a:ea typeface="+mn-ea"/>
              <a:cs typeface="+mn-cs"/>
            </a:rPr>
            <a:t>伴い増加</a:t>
          </a:r>
          <a:r>
            <a:rPr lang="ja-JP" altLang="ja-JP" sz="1100">
              <a:solidFill>
                <a:sysClr val="windowText" lastClr="000000"/>
              </a:solidFill>
              <a:effectLst/>
              <a:latin typeface="+mn-ea"/>
              <a:ea typeface="+mn-ea"/>
              <a:cs typeface="+mn-cs"/>
            </a:rPr>
            <a:t>となっている。</a:t>
          </a:r>
          <a:endParaRPr lang="ja-JP" altLang="ja-JP" sz="1100">
            <a:solidFill>
              <a:sysClr val="windowText" lastClr="000000"/>
            </a:solidFill>
            <a:effectLst/>
            <a:latin typeface="+mn-ea"/>
            <a:ea typeface="+mn-ea"/>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このため、実質公債費比率</a:t>
          </a:r>
          <a:r>
            <a:rPr lang="ja-JP" altLang="en-US" sz="1100">
              <a:solidFill>
                <a:sysClr val="windowText" lastClr="000000"/>
              </a:solidFill>
              <a:effectLst/>
              <a:latin typeface="+mn-ea"/>
              <a:ea typeface="+mn-ea"/>
              <a:cs typeface="+mn-cs"/>
            </a:rPr>
            <a:t>は単年度比で</a:t>
          </a:r>
          <a:r>
            <a:rPr lang="en-US" altLang="ja-JP" sz="1100">
              <a:solidFill>
                <a:sysClr val="windowText" lastClr="000000"/>
              </a:solidFill>
              <a:effectLst/>
              <a:latin typeface="+mn-ea"/>
              <a:ea typeface="+mn-ea"/>
              <a:cs typeface="+mn-cs"/>
            </a:rPr>
            <a:t>1.7</a:t>
          </a:r>
          <a:r>
            <a:rPr lang="ja-JP" altLang="en-US" sz="1100">
              <a:solidFill>
                <a:sysClr val="windowText" lastClr="000000"/>
              </a:solidFill>
              <a:effectLst/>
              <a:latin typeface="+mn-ea"/>
              <a:ea typeface="+mn-ea"/>
              <a:cs typeface="+mn-cs"/>
            </a:rPr>
            <a:t>％改善し</a:t>
          </a:r>
          <a:r>
            <a:rPr lang="en-US" altLang="ja-JP" sz="1100">
              <a:solidFill>
                <a:sysClr val="windowText" lastClr="000000"/>
              </a:solidFill>
              <a:effectLst/>
              <a:latin typeface="+mn-ea"/>
              <a:ea typeface="+mn-ea"/>
              <a:cs typeface="+mn-cs"/>
            </a:rPr>
            <a:t>9.1</a:t>
          </a:r>
          <a:r>
            <a:rPr lang="ja-JP"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３ヶ</a:t>
          </a:r>
          <a:r>
            <a:rPr lang="ja-JP" altLang="ja-JP" sz="1100">
              <a:solidFill>
                <a:sysClr val="windowText" lastClr="000000"/>
              </a:solidFill>
              <a:effectLst/>
              <a:latin typeface="+mn-ea"/>
              <a:ea typeface="+mn-ea"/>
              <a:cs typeface="+mn-cs"/>
            </a:rPr>
            <a:t>年平均では</a:t>
          </a:r>
          <a:r>
            <a:rPr lang="en-US" altLang="ja-JP" sz="1100">
              <a:solidFill>
                <a:sysClr val="windowText" lastClr="000000"/>
              </a:solidFill>
              <a:effectLst/>
              <a:latin typeface="+mn-ea"/>
              <a:ea typeface="+mn-ea"/>
              <a:cs typeface="+mn-cs"/>
            </a:rPr>
            <a:t>0.8</a:t>
          </a:r>
          <a:r>
            <a:rPr lang="ja-JP" altLang="ja-JP" sz="1100">
              <a:solidFill>
                <a:sysClr val="windowText" lastClr="000000"/>
              </a:solidFill>
              <a:effectLst/>
              <a:latin typeface="+mn-ea"/>
              <a:ea typeface="+mn-ea"/>
              <a:cs typeface="+mn-cs"/>
            </a:rPr>
            <a:t>％改善し</a:t>
          </a:r>
          <a:r>
            <a:rPr lang="en-US" altLang="ja-JP" sz="1100">
              <a:solidFill>
                <a:sysClr val="windowText" lastClr="000000"/>
              </a:solidFill>
              <a:effectLst/>
              <a:latin typeface="+mn-ea"/>
              <a:ea typeface="+mn-ea"/>
              <a:cs typeface="+mn-cs"/>
            </a:rPr>
            <a:t>10.6</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今後においても、地方債の発行について</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、交付税措置のある</a:t>
          </a:r>
          <a:r>
            <a:rPr lang="ja-JP" altLang="en-US" sz="1100">
              <a:solidFill>
                <a:sysClr val="windowText" lastClr="000000"/>
              </a:solidFill>
              <a:effectLst/>
              <a:latin typeface="+mn-ea"/>
              <a:ea typeface="+mn-ea"/>
              <a:cs typeface="+mn-cs"/>
            </a:rPr>
            <a:t>有利な起債</a:t>
          </a:r>
          <a:r>
            <a:rPr lang="ja-JP" altLang="ja-JP" sz="1100">
              <a:solidFill>
                <a:sysClr val="windowText" lastClr="000000"/>
              </a:solidFill>
              <a:effectLst/>
              <a:latin typeface="+mn-ea"/>
              <a:ea typeface="+mn-ea"/>
              <a:cs typeface="+mn-cs"/>
            </a:rPr>
            <a:t>を活用し、計画的な発行に努める。</a:t>
          </a:r>
          <a:endParaRPr lang="ja-JP" altLang="ja-JP" sz="11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一般会計等に係る地方債の現在高は、これまでの生活基盤に係る各種大型事業等の実施に</a:t>
          </a:r>
          <a:r>
            <a:rPr lang="ja-JP" altLang="en-US" sz="1100">
              <a:solidFill>
                <a:sysClr val="windowText" lastClr="000000"/>
              </a:solidFill>
              <a:effectLst/>
              <a:latin typeface="+mn-ea"/>
              <a:ea typeface="+mn-ea"/>
              <a:cs typeface="+mn-cs"/>
            </a:rPr>
            <a:t>伴い</a:t>
          </a:r>
          <a:r>
            <a:rPr lang="ja-JP" altLang="ja-JP" sz="1100">
              <a:solidFill>
                <a:sysClr val="windowText" lastClr="000000"/>
              </a:solidFill>
              <a:effectLst/>
              <a:latin typeface="+mn-ea"/>
              <a:ea typeface="+mn-ea"/>
              <a:cs typeface="+mn-cs"/>
            </a:rPr>
            <a:t>高額となっていたが、平成</a:t>
          </a:r>
          <a:r>
            <a:rPr lang="en-US" altLang="ja-JP" sz="1100">
              <a:solidFill>
                <a:sysClr val="windowText" lastClr="000000"/>
              </a:solidFill>
              <a:effectLst/>
              <a:latin typeface="+mn-ea"/>
              <a:ea typeface="+mn-ea"/>
              <a:cs typeface="+mn-cs"/>
            </a:rPr>
            <a:t>22</a:t>
          </a:r>
          <a:r>
            <a:rPr lang="ja-JP" altLang="ja-JP" sz="1100">
              <a:solidFill>
                <a:sysClr val="windowText" lastClr="000000"/>
              </a:solidFill>
              <a:effectLst/>
              <a:latin typeface="+mn-ea"/>
              <a:ea typeface="+mn-ea"/>
              <a:cs typeface="+mn-cs"/>
            </a:rPr>
            <a:t>年度の民間資金の繰上償還の実施等により残高は減少傾向であったが、平成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年度は臨時財政対策債</a:t>
          </a:r>
          <a:r>
            <a:rPr lang="ja-JP" altLang="en-US" sz="1100">
              <a:solidFill>
                <a:sysClr val="windowText" lastClr="000000"/>
              </a:solidFill>
              <a:effectLst/>
              <a:latin typeface="+mn-ea"/>
              <a:ea typeface="+mn-ea"/>
              <a:cs typeface="+mn-cs"/>
            </a:rPr>
            <a:t>や緊急防災・減災事業債</a:t>
          </a:r>
          <a:r>
            <a:rPr lang="ja-JP" altLang="ja-JP" sz="1100">
              <a:solidFill>
                <a:sysClr val="windowText" lastClr="000000"/>
              </a:solidFill>
              <a:effectLst/>
              <a:latin typeface="+mn-ea"/>
              <a:ea typeface="+mn-ea"/>
              <a:cs typeface="+mn-cs"/>
            </a:rPr>
            <a:t>の増加等により</a:t>
          </a:r>
          <a:r>
            <a:rPr lang="ja-JP" altLang="en-US" sz="1100">
              <a:solidFill>
                <a:sysClr val="windowText" lastClr="000000"/>
              </a:solidFill>
              <a:effectLst/>
              <a:latin typeface="+mn-ea"/>
              <a:ea typeface="+mn-ea"/>
              <a:cs typeface="+mn-cs"/>
            </a:rPr>
            <a:t>、全体では</a:t>
          </a:r>
          <a:r>
            <a:rPr lang="en-US" altLang="ja-JP" sz="1100">
              <a:solidFill>
                <a:sysClr val="windowText" lastClr="000000"/>
              </a:solidFill>
              <a:effectLst/>
              <a:latin typeface="+mn-ea"/>
              <a:ea typeface="+mn-ea"/>
              <a:cs typeface="+mn-cs"/>
            </a:rPr>
            <a:t>683</a:t>
          </a:r>
          <a:r>
            <a:rPr lang="ja-JP" altLang="en-US" sz="1100">
              <a:solidFill>
                <a:sysClr val="windowText" lastClr="000000"/>
              </a:solidFill>
              <a:effectLst/>
              <a:latin typeface="+mn-ea"/>
              <a:ea typeface="+mn-ea"/>
              <a:cs typeface="+mn-cs"/>
            </a:rPr>
            <a:t>百万円の増加</a:t>
          </a:r>
          <a:r>
            <a:rPr lang="ja-JP" altLang="ja-JP" sz="1100">
              <a:solidFill>
                <a:sysClr val="windowText" lastClr="000000"/>
              </a:solidFill>
              <a:effectLst/>
              <a:latin typeface="+mn-ea"/>
              <a:ea typeface="+mn-ea"/>
              <a:cs typeface="+mn-cs"/>
            </a:rPr>
            <a:t>となった。</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債務負担行為に基づく支出予定額は、平成</a:t>
          </a:r>
          <a:r>
            <a:rPr lang="en-US" altLang="ja-JP" sz="1100">
              <a:solidFill>
                <a:sysClr val="windowText" lastClr="000000"/>
              </a:solidFill>
              <a:effectLst/>
              <a:latin typeface="+mn-ea"/>
              <a:ea typeface="+mn-ea"/>
              <a:cs typeface="+mn-cs"/>
            </a:rPr>
            <a:t>24</a:t>
          </a:r>
          <a:r>
            <a:rPr lang="ja-JP" altLang="ja-JP" sz="1100">
              <a:solidFill>
                <a:sysClr val="windowText" lastClr="000000"/>
              </a:solidFill>
              <a:effectLst/>
              <a:latin typeface="+mn-ea"/>
              <a:ea typeface="+mn-ea"/>
              <a:cs typeface="+mn-cs"/>
            </a:rPr>
            <a:t>年度で国営南紀用水事業負担金が終了したことにより減少している。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公営企業債等繰入見込額は、主に簡易水道事業、農業集落排水事業、漁業集落排水事業であり、</a:t>
          </a:r>
          <a:r>
            <a:rPr lang="ja-JP" altLang="en-US" sz="1100">
              <a:solidFill>
                <a:sysClr val="windowText" lastClr="000000"/>
              </a:solidFill>
              <a:effectLst/>
              <a:latin typeface="+mn-ea"/>
              <a:ea typeface="+mn-ea"/>
              <a:cs typeface="+mn-cs"/>
            </a:rPr>
            <a:t>簡易水道事業以外は</a:t>
          </a:r>
          <a:r>
            <a:rPr lang="ja-JP" altLang="ja-JP" sz="1100">
              <a:solidFill>
                <a:sysClr val="windowText" lastClr="000000"/>
              </a:solidFill>
              <a:effectLst/>
              <a:latin typeface="+mn-ea"/>
              <a:ea typeface="+mn-ea"/>
              <a:cs typeface="+mn-cs"/>
            </a:rPr>
            <a:t>施設整備が一定完了している</a:t>
          </a:r>
          <a:r>
            <a:rPr lang="ja-JP" altLang="en-US" sz="1100">
              <a:solidFill>
                <a:sysClr val="windowText" lastClr="000000"/>
              </a:solidFill>
              <a:effectLst/>
              <a:latin typeface="+mn-ea"/>
              <a:ea typeface="+mn-ea"/>
              <a:cs typeface="+mn-cs"/>
            </a:rPr>
            <a:t>こと</a:t>
          </a:r>
          <a:r>
            <a:rPr lang="ja-JP" altLang="ja-JP" sz="1100">
              <a:solidFill>
                <a:sysClr val="windowText" lastClr="000000"/>
              </a:solidFill>
              <a:effectLst/>
              <a:latin typeface="+mn-ea"/>
              <a:ea typeface="+mn-ea"/>
              <a:cs typeface="+mn-cs"/>
            </a:rPr>
            <a:t>から、今後も残債は減少する</a:t>
          </a:r>
          <a:r>
            <a:rPr lang="ja-JP" altLang="en-US" sz="1100">
              <a:solidFill>
                <a:sysClr val="windowText" lastClr="000000"/>
              </a:solidFill>
              <a:effectLst/>
              <a:latin typeface="+mn-ea"/>
              <a:ea typeface="+mn-ea"/>
              <a:cs typeface="+mn-cs"/>
            </a:rPr>
            <a:t>見通し</a:t>
          </a:r>
          <a:r>
            <a:rPr lang="ja-JP" altLang="ja-JP" sz="1100">
              <a:solidFill>
                <a:sysClr val="windowText" lastClr="000000"/>
              </a:solidFill>
              <a:effectLst/>
              <a:latin typeface="+mn-ea"/>
              <a:ea typeface="+mn-ea"/>
              <a:cs typeface="+mn-cs"/>
            </a:rPr>
            <a:t>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組合等負担等見込額は、平成</a:t>
          </a:r>
          <a:r>
            <a:rPr lang="en-US" altLang="ja-JP" sz="1100">
              <a:solidFill>
                <a:sysClr val="windowText" lastClr="000000"/>
              </a:solidFill>
              <a:effectLst/>
              <a:latin typeface="+mn-ea"/>
              <a:ea typeface="+mn-ea"/>
              <a:cs typeface="+mn-cs"/>
            </a:rPr>
            <a:t>25</a:t>
          </a:r>
          <a:r>
            <a:rPr lang="ja-JP" altLang="ja-JP" sz="1100">
              <a:solidFill>
                <a:sysClr val="windowText" lastClr="000000"/>
              </a:solidFill>
              <a:effectLst/>
              <a:latin typeface="+mn-ea"/>
              <a:ea typeface="+mn-ea"/>
              <a:cs typeface="+mn-cs"/>
            </a:rPr>
            <a:t>年度で田辺市周辺衛生施設組合</a:t>
          </a:r>
          <a:r>
            <a:rPr lang="ja-JP" altLang="en-US" sz="1100">
              <a:solidFill>
                <a:sysClr val="windowText" lastClr="000000"/>
              </a:solidFill>
              <a:effectLst/>
              <a:latin typeface="+mn-ea"/>
              <a:ea typeface="+mn-ea"/>
              <a:cs typeface="+mn-cs"/>
            </a:rPr>
            <a:t>の起債の償還が終了したことや、</a:t>
          </a:r>
          <a:r>
            <a:rPr lang="ja-JP" altLang="ja-JP" sz="1100">
              <a:solidFill>
                <a:sysClr val="windowText" lastClr="000000"/>
              </a:solidFill>
              <a:effectLst/>
              <a:latin typeface="+mn-ea"/>
              <a:ea typeface="+mn-ea"/>
              <a:cs typeface="+mn-cs"/>
            </a:rPr>
            <a:t>公立紀南病院組合における残債が減少したことに伴い、将来負担は減少している。</a:t>
          </a:r>
          <a:endParaRPr lang="ja-JP" altLang="ja-JP" sz="1100">
            <a:solidFill>
              <a:sysClr val="windowText" lastClr="000000"/>
            </a:solidFill>
            <a:effectLst/>
            <a:latin typeface="+mn-ea"/>
            <a:ea typeface="+mn-ea"/>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充当可能基金は、平成</a:t>
          </a:r>
          <a:r>
            <a:rPr lang="en-US" altLang="ja-JP" sz="1100">
              <a:solidFill>
                <a:sysClr val="windowText" lastClr="000000"/>
              </a:solidFill>
              <a:effectLst/>
              <a:latin typeface="+mn-ea"/>
              <a:ea typeface="+mn-ea"/>
              <a:cs typeface="+mn-cs"/>
            </a:rPr>
            <a:t>26</a:t>
          </a:r>
          <a:r>
            <a:rPr lang="ja-JP" altLang="ja-JP" sz="1100">
              <a:solidFill>
                <a:sysClr val="windowText" lastClr="000000"/>
              </a:solidFill>
              <a:effectLst/>
              <a:latin typeface="+mn-ea"/>
              <a:ea typeface="+mn-ea"/>
              <a:cs typeface="+mn-cs"/>
            </a:rPr>
            <a:t>年度に</a:t>
          </a:r>
          <a:r>
            <a:rPr lang="ja-JP" altLang="en-US" sz="1100">
              <a:solidFill>
                <a:sysClr val="windowText" lastClr="000000"/>
              </a:solidFill>
              <a:effectLst/>
              <a:latin typeface="+mn-ea"/>
              <a:ea typeface="+mn-ea"/>
              <a:cs typeface="+mn-cs"/>
            </a:rPr>
            <a:t>財政調整基金、</a:t>
          </a:r>
          <a:r>
            <a:rPr lang="ja-JP" altLang="ja-JP" sz="1100">
              <a:solidFill>
                <a:sysClr val="windowText" lastClr="000000"/>
              </a:solidFill>
              <a:effectLst/>
              <a:latin typeface="+mn-ea"/>
              <a:ea typeface="+mn-ea"/>
              <a:cs typeface="+mn-cs"/>
            </a:rPr>
            <a:t>減債基金</a:t>
          </a:r>
          <a:r>
            <a:rPr lang="ja-JP" altLang="en-US" sz="1100">
              <a:solidFill>
                <a:sysClr val="windowText" lastClr="000000"/>
              </a:solidFill>
              <a:effectLst/>
              <a:latin typeface="+mn-ea"/>
              <a:ea typeface="+mn-ea"/>
              <a:cs typeface="+mn-cs"/>
            </a:rPr>
            <a:t>及び</a:t>
          </a:r>
          <a:r>
            <a:rPr lang="ja-JP" altLang="ja-JP" sz="1100">
              <a:solidFill>
                <a:sysClr val="windowText" lastClr="000000"/>
              </a:solidFill>
              <a:effectLst/>
              <a:latin typeface="+mn-ea"/>
              <a:ea typeface="+mn-ea"/>
              <a:cs typeface="+mn-cs"/>
            </a:rPr>
            <a:t>三四六総合運動公園整備事業基金への積立の実施</a:t>
          </a:r>
          <a:r>
            <a:rPr lang="ja-JP" altLang="en-US" sz="1100">
              <a:solidFill>
                <a:sysClr val="windowText" lastClr="000000"/>
              </a:solidFill>
              <a:effectLst/>
              <a:latin typeface="+mn-ea"/>
              <a:ea typeface="+mn-ea"/>
              <a:cs typeface="+mn-cs"/>
            </a:rPr>
            <a:t>など</a:t>
          </a:r>
          <a:r>
            <a:rPr lang="ja-JP" altLang="ja-JP" sz="1100">
              <a:solidFill>
                <a:sysClr val="windowText" lastClr="000000"/>
              </a:solidFill>
              <a:effectLst/>
              <a:latin typeface="+mn-ea"/>
              <a:ea typeface="+mn-ea"/>
              <a:cs typeface="+mn-cs"/>
            </a:rPr>
            <a:t>により</a:t>
          </a:r>
          <a:r>
            <a:rPr lang="ja-JP" altLang="en-US" sz="1100">
              <a:solidFill>
                <a:sysClr val="windowText" lastClr="000000"/>
              </a:solidFill>
              <a:effectLst/>
              <a:latin typeface="+mn-ea"/>
              <a:ea typeface="+mn-ea"/>
              <a:cs typeface="+mn-cs"/>
            </a:rPr>
            <a:t>、前年度と比べて</a:t>
          </a:r>
          <a:r>
            <a:rPr lang="en-US" altLang="ja-JP" sz="1100">
              <a:solidFill>
                <a:sysClr val="windowText" lastClr="000000"/>
              </a:solidFill>
              <a:effectLst/>
              <a:latin typeface="+mn-ea"/>
              <a:ea typeface="+mn-ea"/>
              <a:cs typeface="+mn-cs"/>
            </a:rPr>
            <a:t>2,033</a:t>
          </a:r>
          <a:r>
            <a:rPr lang="ja-JP" altLang="en-US" sz="1100">
              <a:solidFill>
                <a:sysClr val="windowText" lastClr="000000"/>
              </a:solidFill>
              <a:effectLst/>
              <a:latin typeface="+mn-ea"/>
              <a:ea typeface="+mn-ea"/>
              <a:cs typeface="+mn-cs"/>
            </a:rPr>
            <a:t>百万円増加し</a:t>
          </a:r>
          <a:r>
            <a:rPr lang="en-US" altLang="ja-JP" sz="1100">
              <a:solidFill>
                <a:sysClr val="windowText" lastClr="000000"/>
              </a:solidFill>
              <a:effectLst/>
              <a:latin typeface="+mn-ea"/>
              <a:ea typeface="+mn-ea"/>
              <a:cs typeface="+mn-cs"/>
            </a:rPr>
            <a:t>18,696</a:t>
          </a:r>
          <a:r>
            <a:rPr lang="ja-JP" altLang="ja-JP" sz="1100">
              <a:solidFill>
                <a:sysClr val="windowText" lastClr="000000"/>
              </a:solidFill>
              <a:effectLst/>
              <a:latin typeface="+mn-ea"/>
              <a:ea typeface="+mn-ea"/>
              <a:cs typeface="+mn-cs"/>
            </a:rPr>
            <a:t>百万円となっている。</a:t>
          </a:r>
          <a:endParaRPr lang="en-US" altLang="ja-JP" sz="1100">
            <a:solidFill>
              <a:sysClr val="windowText" lastClr="000000"/>
            </a:solidFill>
            <a:effectLst/>
            <a:latin typeface="+mn-ea"/>
            <a:ea typeface="+mn-ea"/>
            <a:cs typeface="+mn-cs"/>
          </a:endParaRPr>
        </a:p>
        <a:p>
          <a:pPr rtl="0" eaLnBrk="1" fontAlgn="auto" latinLnBrk="0" hangingPunct="1"/>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充当可能特定歳入は、都市計画事業</a:t>
          </a:r>
          <a:r>
            <a:rPr lang="ja-JP" altLang="en-US" sz="1100">
              <a:solidFill>
                <a:sysClr val="windowText" lastClr="000000"/>
              </a:solidFill>
              <a:effectLst/>
              <a:latin typeface="+mn-ea"/>
              <a:ea typeface="+mn-ea"/>
              <a:cs typeface="+mn-cs"/>
            </a:rPr>
            <a:t>及び</a:t>
          </a:r>
          <a:r>
            <a:rPr lang="ja-JP" altLang="ja-JP" sz="1100">
              <a:solidFill>
                <a:sysClr val="windowText" lastClr="000000"/>
              </a:solidFill>
              <a:effectLst/>
              <a:latin typeface="+mn-ea"/>
              <a:ea typeface="+mn-ea"/>
              <a:cs typeface="+mn-cs"/>
            </a:rPr>
            <a:t>公営住宅建設事業</a:t>
          </a:r>
          <a:r>
            <a:rPr lang="ja-JP" altLang="en-US" sz="1100">
              <a:solidFill>
                <a:sysClr val="windowText" lastClr="000000"/>
              </a:solidFill>
              <a:effectLst/>
              <a:latin typeface="+mn-ea"/>
              <a:ea typeface="+mn-ea"/>
              <a:cs typeface="+mn-cs"/>
            </a:rPr>
            <a:t>の残債の</a:t>
          </a:r>
          <a:r>
            <a:rPr lang="ja-JP" altLang="ja-JP" sz="1100">
              <a:solidFill>
                <a:sysClr val="windowText" lastClr="000000"/>
              </a:solidFill>
              <a:effectLst/>
              <a:latin typeface="+mn-ea"/>
              <a:ea typeface="+mn-ea"/>
              <a:cs typeface="+mn-cs"/>
            </a:rPr>
            <a:t>減少に</a:t>
          </a:r>
          <a:r>
            <a:rPr lang="ja-JP" altLang="en-US" sz="1100">
              <a:solidFill>
                <a:sysClr val="windowText" lastClr="000000"/>
              </a:solidFill>
              <a:effectLst/>
              <a:latin typeface="+mn-ea"/>
              <a:ea typeface="+mn-ea"/>
              <a:cs typeface="+mn-cs"/>
            </a:rPr>
            <a:t>伴い減少傾向</a:t>
          </a:r>
          <a:r>
            <a:rPr lang="ja-JP" altLang="ja-JP" sz="1100">
              <a:solidFill>
                <a:sysClr val="windowText" lastClr="000000"/>
              </a:solidFill>
              <a:effectLst/>
              <a:latin typeface="+mn-ea"/>
              <a:ea typeface="+mn-ea"/>
              <a:cs typeface="+mn-cs"/>
            </a:rPr>
            <a:t>となって</a:t>
          </a:r>
          <a:r>
            <a:rPr lang="ja-JP" altLang="en-US" sz="1100">
              <a:solidFill>
                <a:sysClr val="windowText" lastClr="000000"/>
              </a:solidFill>
              <a:effectLst/>
              <a:latin typeface="+mn-ea"/>
              <a:ea typeface="+mn-ea"/>
              <a:cs typeface="+mn-cs"/>
            </a:rPr>
            <a:t>おり、今後も減少する見通しとなっている</a:t>
          </a:r>
          <a:r>
            <a:rPr lang="ja-JP" altLang="ja-JP" sz="1100">
              <a:solidFill>
                <a:sysClr val="windowText" lastClr="000000"/>
              </a:solidFill>
              <a:effectLst/>
              <a:latin typeface="+mn-ea"/>
              <a:ea typeface="+mn-ea"/>
              <a:cs typeface="+mn-cs"/>
            </a:rPr>
            <a:t>。</a:t>
          </a:r>
          <a:endParaRPr lang="ja-JP" altLang="ja-JP" sz="1100">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将来負担比率の分子</a:t>
          </a:r>
          <a:r>
            <a:rPr lang="ja-JP" altLang="en-US" sz="1100">
              <a:solidFill>
                <a:sysClr val="windowText" lastClr="000000"/>
              </a:solidFill>
              <a:effectLst/>
              <a:latin typeface="+mn-ea"/>
              <a:ea typeface="+mn-ea"/>
              <a:cs typeface="+mn-cs"/>
            </a:rPr>
            <a:t>について</a:t>
          </a:r>
          <a:r>
            <a:rPr lang="ja-JP" altLang="ja-JP" sz="1100">
              <a:solidFill>
                <a:sysClr val="windowText" lastClr="000000"/>
              </a:solidFill>
              <a:effectLst/>
              <a:latin typeface="+mn-ea"/>
              <a:ea typeface="+mn-ea"/>
              <a:cs typeface="+mn-cs"/>
            </a:rPr>
            <a:t>は、充当可能基金の増加等により、減少傾向となっている。</a:t>
          </a:r>
          <a:endParaRPr lang="ja-JP" altLang="ja-JP" sz="1100">
            <a:solidFill>
              <a:sysClr val="windowText" lastClr="000000"/>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election activeCell="AY10" sqref="AY10:BM1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51945735</v>
      </c>
      <c r="BO4" s="379"/>
      <c r="BP4" s="379"/>
      <c r="BQ4" s="379"/>
      <c r="BR4" s="379"/>
      <c r="BS4" s="379"/>
      <c r="BT4" s="379"/>
      <c r="BU4" s="380"/>
      <c r="BV4" s="378">
        <v>51619511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50821575</v>
      </c>
      <c r="BO5" s="384"/>
      <c r="BP5" s="384"/>
      <c r="BQ5" s="384"/>
      <c r="BR5" s="384"/>
      <c r="BS5" s="384"/>
      <c r="BT5" s="384"/>
      <c r="BU5" s="385"/>
      <c r="BV5" s="383">
        <v>49966441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90.6</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1124160</v>
      </c>
      <c r="BO6" s="384"/>
      <c r="BP6" s="384"/>
      <c r="BQ6" s="384"/>
      <c r="BR6" s="384"/>
      <c r="BS6" s="384"/>
      <c r="BT6" s="384"/>
      <c r="BU6" s="385"/>
      <c r="BV6" s="383">
        <v>1653070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96.7</v>
      </c>
      <c r="CU6" s="530"/>
      <c r="CV6" s="530"/>
      <c r="CW6" s="530"/>
      <c r="CX6" s="530"/>
      <c r="CY6" s="530"/>
      <c r="CZ6" s="530"/>
      <c r="DA6" s="531"/>
      <c r="DB6" s="529">
        <v>95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155098</v>
      </c>
      <c r="BO7" s="384"/>
      <c r="BP7" s="384"/>
      <c r="BQ7" s="384"/>
      <c r="BR7" s="384"/>
      <c r="BS7" s="384"/>
      <c r="BT7" s="384"/>
      <c r="BU7" s="385"/>
      <c r="BV7" s="383">
        <v>583093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24315395</v>
      </c>
      <c r="CU7" s="384"/>
      <c r="CV7" s="384"/>
      <c r="CW7" s="384"/>
      <c r="CX7" s="384"/>
      <c r="CY7" s="384"/>
      <c r="CZ7" s="384"/>
      <c r="DA7" s="385"/>
      <c r="DB7" s="383">
        <v>24473770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969062</v>
      </c>
      <c r="BO8" s="384"/>
      <c r="BP8" s="384"/>
      <c r="BQ8" s="384"/>
      <c r="BR8" s="384"/>
      <c r="BS8" s="384"/>
      <c r="BT8" s="384"/>
      <c r="BU8" s="385"/>
      <c r="BV8" s="383">
        <v>1069977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0.38</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79119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-100915</v>
      </c>
      <c r="BO9" s="384"/>
      <c r="BP9" s="384"/>
      <c r="BQ9" s="384"/>
      <c r="BR9" s="384"/>
      <c r="BS9" s="384"/>
      <c r="BT9" s="384"/>
      <c r="BU9" s="385"/>
      <c r="BV9" s="383">
        <v>87876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18.8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82499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1132219</v>
      </c>
      <c r="BO10" s="384"/>
      <c r="BP10" s="384"/>
      <c r="BQ10" s="384"/>
      <c r="BR10" s="384"/>
      <c r="BS10" s="384"/>
      <c r="BT10" s="384"/>
      <c r="BU10" s="385"/>
      <c r="BV10" s="383">
        <v>805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3600</v>
      </c>
      <c r="BO11" s="384"/>
      <c r="BP11" s="384"/>
      <c r="BQ11" s="384"/>
      <c r="BR11" s="384"/>
      <c r="BS11" s="384"/>
      <c r="BT11" s="384"/>
      <c r="BU11" s="385"/>
      <c r="BV11" s="383">
        <v>11228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78661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78402</v>
      </c>
      <c r="S13" s="485"/>
      <c r="T13" s="485"/>
      <c r="U13" s="485"/>
      <c r="V13" s="486"/>
      <c r="W13" s="472" t="s">
        <v>124</v>
      </c>
      <c r="X13" s="398"/>
      <c r="Y13" s="398"/>
      <c r="Z13" s="398"/>
      <c r="AA13" s="398"/>
      <c r="AB13" s="399"/>
      <c r="AC13" s="359">
        <v>4807</v>
      </c>
      <c r="AD13" s="360"/>
      <c r="AE13" s="360"/>
      <c r="AF13" s="360"/>
      <c r="AG13" s="361"/>
      <c r="AH13" s="359">
        <v>5705</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1034904</v>
      </c>
      <c r="BO13" s="384"/>
      <c r="BP13" s="384"/>
      <c r="BQ13" s="384"/>
      <c r="BR13" s="384"/>
      <c r="BS13" s="384"/>
      <c r="BT13" s="384"/>
      <c r="BU13" s="385"/>
      <c r="BV13" s="383">
        <v>99909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79631</v>
      </c>
      <c r="S14" s="485"/>
      <c r="T14" s="485"/>
      <c r="U14" s="485"/>
      <c r="V14" s="486"/>
      <c r="W14" s="487"/>
      <c r="X14" s="401"/>
      <c r="Y14" s="401"/>
      <c r="Z14" s="401"/>
      <c r="AA14" s="401"/>
      <c r="AB14" s="402"/>
      <c r="AC14" s="477">
        <v>13.3</v>
      </c>
      <c r="AD14" s="478"/>
      <c r="AE14" s="478"/>
      <c r="AF14" s="478"/>
      <c r="AG14" s="479"/>
      <c r="AH14" s="477">
        <v>14.5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25.8</v>
      </c>
      <c r="CU14" s="456"/>
      <c r="CV14" s="456"/>
      <c r="CW14" s="456"/>
      <c r="CX14" s="456"/>
      <c r="CY14" s="456"/>
      <c r="CZ14" s="456"/>
      <c r="DA14" s="457"/>
      <c r="DB14" s="488">
        <v>39.700000000000003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79371</v>
      </c>
      <c r="S15" s="485"/>
      <c r="T15" s="485"/>
      <c r="U15" s="485"/>
      <c r="V15" s="486"/>
      <c r="W15" s="472" t="s">
        <v>130</v>
      </c>
      <c r="X15" s="398"/>
      <c r="Y15" s="398"/>
      <c r="Z15" s="398"/>
      <c r="AA15" s="398"/>
      <c r="AB15" s="399"/>
      <c r="AC15" s="359">
        <v>6917</v>
      </c>
      <c r="AD15" s="360"/>
      <c r="AE15" s="360"/>
      <c r="AF15" s="360"/>
      <c r="AG15" s="361"/>
      <c r="AH15" s="359">
        <v>8055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7152381</v>
      </c>
      <c r="BO15" s="379"/>
      <c r="BP15" s="379"/>
      <c r="BQ15" s="379"/>
      <c r="BR15" s="379"/>
      <c r="BS15" s="379"/>
      <c r="BT15" s="379"/>
      <c r="BU15" s="380"/>
      <c r="BV15" s="378">
        <v>6994442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19.100000000000001</v>
      </c>
      <c r="AD16" s="478"/>
      <c r="AE16" s="478"/>
      <c r="AF16" s="478"/>
      <c r="AG16" s="479"/>
      <c r="AH16" s="477">
        <v>20.399999999999999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18672591</v>
      </c>
      <c r="BO16" s="384"/>
      <c r="BP16" s="384"/>
      <c r="BQ16" s="384"/>
      <c r="BR16" s="384"/>
      <c r="BS16" s="384"/>
      <c r="BT16" s="384"/>
      <c r="BU16" s="385"/>
      <c r="BV16" s="383">
        <v>18431450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8"/>
      <c r="Y17" s="398"/>
      <c r="Z17" s="398"/>
      <c r="AA17" s="398"/>
      <c r="AB17" s="399"/>
      <c r="AC17" s="359">
        <v>24408</v>
      </c>
      <c r="AD17" s="360"/>
      <c r="AE17" s="360"/>
      <c r="AF17" s="360"/>
      <c r="AG17" s="361"/>
      <c r="AH17" s="359">
        <v>25280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9187427</v>
      </c>
      <c r="BO17" s="384"/>
      <c r="BP17" s="384"/>
      <c r="BQ17" s="384"/>
      <c r="BR17" s="384"/>
      <c r="BS17" s="384"/>
      <c r="BT17" s="384"/>
      <c r="BU17" s="385"/>
      <c r="BV17" s="383">
        <v>9010530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1026.9100000000001</v>
      </c>
      <c r="M18" s="448"/>
      <c r="N18" s="448"/>
      <c r="O18" s="448"/>
      <c r="P18" s="448"/>
      <c r="Q18" s="448"/>
      <c r="R18" s="449"/>
      <c r="S18" s="449"/>
      <c r="T18" s="449"/>
      <c r="U18" s="449"/>
      <c r="V18" s="450"/>
      <c r="W18" s="464"/>
      <c r="X18" s="465"/>
      <c r="Y18" s="465"/>
      <c r="Z18" s="465"/>
      <c r="AA18" s="465"/>
      <c r="AB18" s="473"/>
      <c r="AC18" s="347">
        <v>67.599999999999994</v>
      </c>
      <c r="AD18" s="348"/>
      <c r="AE18" s="348"/>
      <c r="AF18" s="348"/>
      <c r="AG18" s="451"/>
      <c r="AH18" s="347">
        <v>64.099999999999994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22207599</v>
      </c>
      <c r="BO18" s="384"/>
      <c r="BP18" s="384"/>
      <c r="BQ18" s="384"/>
      <c r="BR18" s="384"/>
      <c r="BS18" s="384"/>
      <c r="BT18" s="384"/>
      <c r="BU18" s="385"/>
      <c r="BV18" s="383">
        <v>21985281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30303172</v>
      </c>
      <c r="BO19" s="384"/>
      <c r="BP19" s="384"/>
      <c r="BQ19" s="384"/>
      <c r="BR19" s="384"/>
      <c r="BS19" s="384"/>
      <c r="BT19" s="384"/>
      <c r="BU19" s="385"/>
      <c r="BV19" s="383">
        <v>30271794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32693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51998752</v>
      </c>
      <c r="BO23" s="384"/>
      <c r="BP23" s="384"/>
      <c r="BQ23" s="384"/>
      <c r="BR23" s="384"/>
      <c r="BS23" s="384"/>
      <c r="BT23" s="384"/>
      <c r="BU23" s="385"/>
      <c r="BV23" s="383">
        <v>51316055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152</v>
      </c>
      <c r="F24" s="357"/>
      <c r="G24" s="357"/>
      <c r="H24" s="357"/>
      <c r="I24" s="357"/>
      <c r="J24" s="357"/>
      <c r="K24" s="358"/>
      <c r="L24" s="359">
        <v>1</v>
      </c>
      <c r="M24" s="360"/>
      <c r="N24" s="360"/>
      <c r="O24" s="360"/>
      <c r="P24" s="361"/>
      <c r="Q24" s="359">
        <v>8300</v>
      </c>
      <c r="R24" s="360"/>
      <c r="S24" s="360"/>
      <c r="T24" s="360"/>
      <c r="U24" s="360"/>
      <c r="V24" s="361"/>
      <c r="W24" s="427"/>
      <c r="X24" s="418"/>
      <c r="Y24" s="419"/>
      <c r="Z24" s="356" t="s">
        <v>153</v>
      </c>
      <c r="AA24" s="357"/>
      <c r="AB24" s="357"/>
      <c r="AC24" s="357"/>
      <c r="AD24" s="357"/>
      <c r="AE24" s="357"/>
      <c r="AF24" s="357"/>
      <c r="AG24" s="358"/>
      <c r="AH24" s="359">
        <v>751</v>
      </c>
      <c r="AI24" s="360"/>
      <c r="AJ24" s="360"/>
      <c r="AK24" s="360"/>
      <c r="AL24" s="361"/>
      <c r="AM24" s="359">
        <v>2469288</v>
      </c>
      <c r="AN24" s="360"/>
      <c r="AO24" s="360"/>
      <c r="AP24" s="360"/>
      <c r="AQ24" s="360"/>
      <c r="AR24" s="361"/>
      <c r="AS24" s="359">
        <v>3288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35995762</v>
      </c>
      <c r="BO24" s="384"/>
      <c r="BP24" s="384"/>
      <c r="BQ24" s="384"/>
      <c r="BR24" s="384"/>
      <c r="BS24" s="384"/>
      <c r="BT24" s="384"/>
      <c r="BU24" s="385"/>
      <c r="BV24" s="383">
        <v>34713504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155</v>
      </c>
      <c r="F25" s="357"/>
      <c r="G25" s="357"/>
      <c r="H25" s="357"/>
      <c r="I25" s="357"/>
      <c r="J25" s="357"/>
      <c r="K25" s="358"/>
      <c r="L25" s="359">
        <v>2</v>
      </c>
      <c r="M25" s="360"/>
      <c r="N25" s="360"/>
      <c r="O25" s="360"/>
      <c r="P25" s="361"/>
      <c r="Q25" s="359">
        <v>7000</v>
      </c>
      <c r="R25" s="360"/>
      <c r="S25" s="360"/>
      <c r="T25" s="360"/>
      <c r="U25" s="360"/>
      <c r="V25" s="361"/>
      <c r="W25" s="427"/>
      <c r="X25" s="418"/>
      <c r="Y25" s="419"/>
      <c r="Z25" s="356" t="s">
        <v>156</v>
      </c>
      <c r="AA25" s="357"/>
      <c r="AB25" s="357"/>
      <c r="AC25" s="357"/>
      <c r="AD25" s="357"/>
      <c r="AE25" s="357"/>
      <c r="AF25" s="357"/>
      <c r="AG25" s="358"/>
      <c r="AH25" s="359">
        <v>147</v>
      </c>
      <c r="AI25" s="360"/>
      <c r="AJ25" s="360"/>
      <c r="AK25" s="360"/>
      <c r="AL25" s="361"/>
      <c r="AM25" s="359">
        <v>458934</v>
      </c>
      <c r="AN25" s="360"/>
      <c r="AO25" s="360"/>
      <c r="AP25" s="360"/>
      <c r="AQ25" s="360"/>
      <c r="AR25" s="361"/>
      <c r="AS25" s="359">
        <v>3122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6673913</v>
      </c>
      <c r="BO25" s="379"/>
      <c r="BP25" s="379"/>
      <c r="BQ25" s="379"/>
      <c r="BR25" s="379"/>
      <c r="BS25" s="379"/>
      <c r="BT25" s="379"/>
      <c r="BU25" s="380"/>
      <c r="BV25" s="378">
        <v>7888203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158</v>
      </c>
      <c r="F26" s="357"/>
      <c r="G26" s="357"/>
      <c r="H26" s="357"/>
      <c r="I26" s="357"/>
      <c r="J26" s="357"/>
      <c r="K26" s="358"/>
      <c r="L26" s="359">
        <v>1</v>
      </c>
      <c r="M26" s="360"/>
      <c r="N26" s="360"/>
      <c r="O26" s="360"/>
      <c r="P26" s="361"/>
      <c r="Q26" s="359">
        <v>6300</v>
      </c>
      <c r="R26" s="360"/>
      <c r="S26" s="360"/>
      <c r="T26" s="360"/>
      <c r="U26" s="360"/>
      <c r="V26" s="361"/>
      <c r="W26" s="427"/>
      <c r="X26" s="418"/>
      <c r="Y26" s="419"/>
      <c r="Z26" s="356" t="s">
        <v>159</v>
      </c>
      <c r="AA26" s="395"/>
      <c r="AB26" s="395"/>
      <c r="AC26" s="395"/>
      <c r="AD26" s="395"/>
      <c r="AE26" s="395"/>
      <c r="AF26" s="395"/>
      <c r="AG26" s="396"/>
      <c r="AH26" s="359">
        <v>17</v>
      </c>
      <c r="AI26" s="360"/>
      <c r="AJ26" s="360"/>
      <c r="AK26" s="360"/>
      <c r="AL26" s="361"/>
      <c r="AM26" s="359">
        <v>61047</v>
      </c>
      <c r="AN26" s="360"/>
      <c r="AO26" s="360"/>
      <c r="AP26" s="360"/>
      <c r="AQ26" s="360"/>
      <c r="AR26" s="361"/>
      <c r="AS26" s="359">
        <v>3591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161</v>
      </c>
      <c r="F27" s="357"/>
      <c r="G27" s="357"/>
      <c r="H27" s="357"/>
      <c r="I27" s="357"/>
      <c r="J27" s="357"/>
      <c r="K27" s="358"/>
      <c r="L27" s="359">
        <v>1</v>
      </c>
      <c r="M27" s="360"/>
      <c r="N27" s="360"/>
      <c r="O27" s="360"/>
      <c r="P27" s="361"/>
      <c r="Q27" s="359">
        <v>5350</v>
      </c>
      <c r="R27" s="360"/>
      <c r="S27" s="360"/>
      <c r="T27" s="360"/>
      <c r="U27" s="360"/>
      <c r="V27" s="361"/>
      <c r="W27" s="427"/>
      <c r="X27" s="418"/>
      <c r="Y27" s="419"/>
      <c r="Z27" s="356" t="s">
        <v>162</v>
      </c>
      <c r="AA27" s="357"/>
      <c r="AB27" s="357"/>
      <c r="AC27" s="357"/>
      <c r="AD27" s="357"/>
      <c r="AE27" s="357"/>
      <c r="AF27" s="357"/>
      <c r="AG27" s="358"/>
      <c r="AH27" s="359">
        <v>25</v>
      </c>
      <c r="AI27" s="360"/>
      <c r="AJ27" s="360"/>
      <c r="AK27" s="360"/>
      <c r="AL27" s="361"/>
      <c r="AM27" s="359">
        <v>85210</v>
      </c>
      <c r="AN27" s="360"/>
      <c r="AO27" s="360"/>
      <c r="AP27" s="360"/>
      <c r="AQ27" s="360"/>
      <c r="AR27" s="361"/>
      <c r="AS27" s="359">
        <v>3408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306630</v>
      </c>
      <c r="BO27" s="387"/>
      <c r="BP27" s="387"/>
      <c r="BQ27" s="387"/>
      <c r="BR27" s="387"/>
      <c r="BS27" s="387"/>
      <c r="BT27" s="387"/>
      <c r="BU27" s="388"/>
      <c r="BV27" s="386">
        <v>306072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164</v>
      </c>
      <c r="F28" s="357"/>
      <c r="G28" s="357"/>
      <c r="H28" s="357"/>
      <c r="I28" s="357"/>
      <c r="J28" s="357"/>
      <c r="K28" s="358"/>
      <c r="L28" s="359">
        <v>1</v>
      </c>
      <c r="M28" s="360"/>
      <c r="N28" s="360"/>
      <c r="O28" s="360"/>
      <c r="P28" s="361"/>
      <c r="Q28" s="359">
        <v>4750</v>
      </c>
      <c r="R28" s="360"/>
      <c r="S28" s="360"/>
      <c r="T28" s="360"/>
      <c r="U28" s="360"/>
      <c r="V28" s="361"/>
      <c r="W28" s="427"/>
      <c r="X28" s="418"/>
      <c r="Y28" s="419"/>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4505188</v>
      </c>
      <c r="BO28" s="379"/>
      <c r="BP28" s="379"/>
      <c r="BQ28" s="379"/>
      <c r="BR28" s="379"/>
      <c r="BS28" s="379"/>
      <c r="BT28" s="379"/>
      <c r="BU28" s="380"/>
      <c r="BV28" s="378">
        <v>3372969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168</v>
      </c>
      <c r="F29" s="357"/>
      <c r="G29" s="357"/>
      <c r="H29" s="357"/>
      <c r="I29" s="357"/>
      <c r="J29" s="357"/>
      <c r="K29" s="358"/>
      <c r="L29" s="359">
        <v>20</v>
      </c>
      <c r="M29" s="360"/>
      <c r="N29" s="360"/>
      <c r="O29" s="360"/>
      <c r="P29" s="361"/>
      <c r="Q29" s="359">
        <v>4300</v>
      </c>
      <c r="R29" s="360"/>
      <c r="S29" s="360"/>
      <c r="T29" s="360"/>
      <c r="U29" s="360"/>
      <c r="V29" s="361"/>
      <c r="W29" s="428"/>
      <c r="X29" s="429"/>
      <c r="Y29" s="430"/>
      <c r="Z29" s="356" t="s">
        <v>169</v>
      </c>
      <c r="AA29" s="357"/>
      <c r="AB29" s="357"/>
      <c r="AC29" s="357"/>
      <c r="AD29" s="357"/>
      <c r="AE29" s="357"/>
      <c r="AF29" s="357"/>
      <c r="AG29" s="358"/>
      <c r="AH29" s="359">
        <v>776</v>
      </c>
      <c r="AI29" s="360"/>
      <c r="AJ29" s="360"/>
      <c r="AK29" s="360"/>
      <c r="AL29" s="361"/>
      <c r="AM29" s="359">
        <v>2554498</v>
      </c>
      <c r="AN29" s="360"/>
      <c r="AO29" s="360"/>
      <c r="AP29" s="360"/>
      <c r="AQ29" s="360"/>
      <c r="AR29" s="361"/>
      <c r="AS29" s="359">
        <v>3292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7512540</v>
      </c>
      <c r="BO29" s="384"/>
      <c r="BP29" s="384"/>
      <c r="BQ29" s="384"/>
      <c r="BR29" s="384"/>
      <c r="BS29" s="384"/>
      <c r="BT29" s="384"/>
      <c r="BU29" s="385"/>
      <c r="BV29" s="383">
        <v>6149522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8023260</v>
      </c>
      <c r="BO30" s="387"/>
      <c r="BP30" s="387"/>
      <c r="BQ30" s="387"/>
      <c r="BR30" s="387"/>
      <c r="BS30" s="387"/>
      <c r="BT30" s="387"/>
      <c r="BU30" s="388"/>
      <c r="BV30" s="386">
        <v>8607080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公立紀南病院組合</v>
      </c>
      <c r="BZ34" s="342"/>
      <c r="CA34" s="342"/>
      <c r="CB34" s="342"/>
      <c r="CC34" s="342"/>
      <c r="CD34" s="342"/>
      <c r="CE34" s="342"/>
      <c r="CF34" s="342"/>
      <c r="CG34" s="342"/>
      <c r="CH34" s="342"/>
      <c r="CI34" s="342"/>
      <c r="CJ34" s="342"/>
      <c r="CK34" s="342"/>
      <c r="CL34" s="342"/>
      <c r="CM34" s="342"/>
      <c r="CN34" s="165"/>
      <c r="CO34" s="343">
        <f>IF(CQ34="","",MAX(C34:D43,U34:V43,AM34:AN43,BE34:BF43,BW34:BX43)+1)</f>
        <v>29</v>
      </c>
      <c r="CP34" s="343"/>
      <c r="CQ34" s="342" t="str">
        <f>IF('各会計、関係団体の財政状況及び健全化判断比率'!BS7="","",'各会計、関係団体の財政状況及び健全化判断比率'!BS7)</f>
        <v>南紀みらい（株）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同和対策住宅資金等貸付事業特別会計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国民健康保険事業特別会計（直営診療施設勘定）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紀南地方老人福祉施設組合（普通会計）</v>
      </c>
      <c r="BZ35" s="342"/>
      <c r="CA35" s="342"/>
      <c r="CB35" s="342"/>
      <c r="CC35" s="342"/>
      <c r="CD35" s="342"/>
      <c r="CE35" s="342"/>
      <c r="CF35" s="342"/>
      <c r="CG35" s="342"/>
      <c r="CH35" s="342"/>
      <c r="CI35" s="342"/>
      <c r="CJ35" s="342"/>
      <c r="CK35" s="342"/>
      <c r="CL35" s="342"/>
      <c r="CM35" s="342"/>
      <c r="CN35" s="165"/>
      <c r="CO35" s="343">
        <f t="shared" ref="CO35:CO43" si="3">IF(CQ35="","",CO34+1)</f>
        <v>30</v>
      </c>
      <c r="CP35" s="343"/>
      <c r="CQ35" s="342" t="str">
        <f>IF('各会計、関係団体の財政状況及び健全化判断比率'!BS8="","",'各会計、関係団体の財政状況及び健全化判断比率'!BS8)</f>
        <v>田辺市土地開発公社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診療所事業特別会計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林業集落排水事業特別会計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紀南地方老人福祉施設組合（公営企業会計）</v>
      </c>
      <c r="BZ36" s="342"/>
      <c r="CA36" s="342"/>
      <c r="CB36" s="342"/>
      <c r="CC36" s="342"/>
      <c r="CD36" s="342"/>
      <c r="CE36" s="342"/>
      <c r="CF36" s="342"/>
      <c r="CG36" s="342"/>
      <c r="CH36" s="342"/>
      <c r="CI36" s="342"/>
      <c r="CJ36" s="342"/>
      <c r="CK36" s="342"/>
      <c r="CL36" s="342"/>
      <c r="CM36" s="342"/>
      <c r="CN36" s="165"/>
      <c r="CO36" s="343">
        <f t="shared" si="3"/>
        <v>31</v>
      </c>
      <c r="CP36" s="343"/>
      <c r="CQ36" s="342" t="str">
        <f>IF('各会計、関係団体の財政状況及び健全化判断比率'!BS9="","",'各会計、関係団体の財政状況及び健全化判断比率'!BS9)</f>
        <v>（一財）龍神村開発公社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木材加工事業特別会計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IF('各会計、関係団体の財政状況及び健全化判断比率'!B37="","",'各会計、関係団体の財政状況及び健全化判断比率'!B37)</f>
        <v>漁業集落排水事業特別会計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和歌山県市町村総合事務組合</v>
      </c>
      <c r="BZ37" s="342"/>
      <c r="CA37" s="342"/>
      <c r="CB37" s="342"/>
      <c r="CC37" s="342"/>
      <c r="CD37" s="342"/>
      <c r="CE37" s="342"/>
      <c r="CF37" s="342"/>
      <c r="CG37" s="342"/>
      <c r="CH37" s="342"/>
      <c r="CI37" s="342"/>
      <c r="CJ37" s="342"/>
      <c r="CK37" s="342"/>
      <c r="CL37" s="342"/>
      <c r="CM37" s="342"/>
      <c r="CN37" s="165"/>
      <c r="CO37" s="343">
        <f t="shared" si="3"/>
        <v>32</v>
      </c>
      <c r="CP37" s="343"/>
      <c r="CQ37" s="342" t="str">
        <f>IF('各会計、関係団体の財政状況及び健全化判断比率'!BS10="","",'各会計、関係団体の財政状況及び健全化判断比率'!BS10)</f>
        <v>（有）龍神温泉元湯</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公共用地先行取得事業特別会計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IF('各会計、関係団体の財政状況及び健全化判断比率'!B38="","",'各会計、関係団体の財政状況及び健全化判断比率'!B38)</f>
        <v>特定環境保全公共下水道事業特別会計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和歌山地方税回収機構</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IF('各会計、関係団体の財政状況及び健全化判断比率'!B39="","",'各会計、関係団体の財政状況及び健全化判断比率'!B39)</f>
        <v>戸別排水処理事業特別会計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田辺周辺広域市町村圏組合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IF('各会計、関係団体の財政状況及び健全化判断比率'!B40="","",'各会計、関係団体の財政状況及び健全化判断比率'!B40)</f>
        <v>分譲宅地造成事業特別会計</v>
      </c>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紀南地方児童福祉施設組合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紀南学園事務組合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27</v>
      </c>
      <c r="BX42" s="343"/>
      <c r="BY42" s="342" t="str">
        <f>IF('各会計、関係団体の財政状況及び健全化判断比率'!B76="","",'各会計、関係団体の財政状況及び健全化判断比率'!B76)</f>
        <v>和歌山県後期高齢者医療広域連合（普通会計）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28</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K44" sqref="K44:N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1" t="s">
        <v>24</v>
      </c>
      <c r="C41" s="1182"/>
      <c r="D41" s="81"/>
      <c r="E41" s="1183" t="s">
        <v>25</v>
      </c>
      <c r="F41" s="1183"/>
      <c r="G41" s="1183"/>
      <c r="H41" s="1184"/>
      <c r="I41" s="82">
        <v>52082</v>
      </c>
      <c r="J41" s="83">
        <v>52094</v>
      </c>
      <c r="K41" s="83">
        <v>51139</v>
      </c>
      <c r="L41" s="83">
        <v>51316</v>
      </c>
      <c r="M41" s="84">
        <v>51999</v>
      </c>
    </row>
    <row r="42" spans="2:13" ht="27.75" customHeight="1" x14ac:dyDescent="0.15">
      <c r="B42" s="1171"/>
      <c r="C42" s="1172"/>
      <c r="D42" s="85"/>
      <c r="E42" s="1175" t="s">
        <v>26</v>
      </c>
      <c r="F42" s="1175"/>
      <c r="G42" s="1175"/>
      <c r="H42" s="1176"/>
      <c r="I42" s="86">
        <v>220</v>
      </c>
      <c r="J42" s="87">
        <v>116</v>
      </c>
      <c r="K42" s="87">
        <v>9</v>
      </c>
      <c r="L42" s="87">
        <v>5</v>
      </c>
      <c r="M42" s="88" t="s">
        <v>486</v>
      </c>
    </row>
    <row r="43" spans="2:13" ht="27.75" customHeight="1" x14ac:dyDescent="0.15">
      <c r="B43" s="1171"/>
      <c r="C43" s="1172"/>
      <c r="D43" s="85"/>
      <c r="E43" s="1175" t="s">
        <v>27</v>
      </c>
      <c r="F43" s="1175"/>
      <c r="G43" s="1175"/>
      <c r="H43" s="1176"/>
      <c r="I43" s="86">
        <v>6782</v>
      </c>
      <c r="J43" s="87">
        <v>6239</v>
      </c>
      <c r="K43" s="87">
        <v>6180</v>
      </c>
      <c r="L43" s="87">
        <v>6042</v>
      </c>
      <c r="M43" s="88">
        <v>5697</v>
      </c>
    </row>
    <row r="44" spans="2:13" ht="27.75" customHeight="1" x14ac:dyDescent="0.15">
      <c r="B44" s="1171"/>
      <c r="C44" s="1172"/>
      <c r="D44" s="85"/>
      <c r="E44" s="1175" t="s">
        <v>28</v>
      </c>
      <c r="F44" s="1175"/>
      <c r="G44" s="1175"/>
      <c r="H44" s="1176"/>
      <c r="I44" s="86">
        <v>3960</v>
      </c>
      <c r="J44" s="87">
        <v>3551</v>
      </c>
      <c r="K44" s="87">
        <v>3190</v>
      </c>
      <c r="L44" s="87">
        <v>3492</v>
      </c>
      <c r="M44" s="88">
        <v>3338</v>
      </c>
    </row>
    <row r="45" spans="2:13" ht="27.75" customHeight="1" x14ac:dyDescent="0.15">
      <c r="B45" s="1171"/>
      <c r="C45" s="1172"/>
      <c r="D45" s="85"/>
      <c r="E45" s="1175" t="s">
        <v>29</v>
      </c>
      <c r="F45" s="1175"/>
      <c r="G45" s="1175"/>
      <c r="H45" s="1176"/>
      <c r="I45" s="86">
        <v>8857</v>
      </c>
      <c r="J45" s="87">
        <v>8672</v>
      </c>
      <c r="K45" s="87">
        <v>8483</v>
      </c>
      <c r="L45" s="87">
        <v>8099</v>
      </c>
      <c r="M45" s="88">
        <v>7411</v>
      </c>
    </row>
    <row r="46" spans="2:13" ht="27.75" customHeight="1" x14ac:dyDescent="0.15">
      <c r="B46" s="1171"/>
      <c r="C46" s="1172"/>
      <c r="D46" s="85"/>
      <c r="E46" s="1175" t="s">
        <v>30</v>
      </c>
      <c r="F46" s="1175"/>
      <c r="G46" s="1175"/>
      <c r="H46" s="1176"/>
      <c r="I46" s="86">
        <v>67</v>
      </c>
      <c r="J46" s="87">
        <v>286</v>
      </c>
      <c r="K46" s="87">
        <v>243</v>
      </c>
      <c r="L46" s="87">
        <v>243</v>
      </c>
      <c r="M46" s="88">
        <v>229</v>
      </c>
    </row>
    <row r="47" spans="2:13" ht="27.75" customHeight="1" x14ac:dyDescent="0.15">
      <c r="B47" s="1171"/>
      <c r="C47" s="1172"/>
      <c r="D47" s="85"/>
      <c r="E47" s="1175" t="s">
        <v>31</v>
      </c>
      <c r="F47" s="1175"/>
      <c r="G47" s="1175"/>
      <c r="H47" s="1176"/>
      <c r="I47" s="86" t="s">
        <v>486</v>
      </c>
      <c r="J47" s="87" t="s">
        <v>486</v>
      </c>
      <c r="K47" s="87" t="s">
        <v>486</v>
      </c>
      <c r="L47" s="87" t="s">
        <v>486</v>
      </c>
      <c r="M47" s="88" t="s">
        <v>486</v>
      </c>
    </row>
    <row r="48" spans="2:13" ht="27.75" customHeight="1" x14ac:dyDescent="0.15">
      <c r="B48" s="1173"/>
      <c r="C48" s="1174"/>
      <c r="D48" s="85"/>
      <c r="E48" s="1175" t="s">
        <v>32</v>
      </c>
      <c r="F48" s="1175"/>
      <c r="G48" s="1175"/>
      <c r="H48" s="1176"/>
      <c r="I48" s="86" t="s">
        <v>486</v>
      </c>
      <c r="J48" s="87" t="s">
        <v>486</v>
      </c>
      <c r="K48" s="87" t="s">
        <v>486</v>
      </c>
      <c r="L48" s="87" t="s">
        <v>486</v>
      </c>
      <c r="M48" s="88" t="s">
        <v>486</v>
      </c>
    </row>
    <row r="49" spans="2:13" ht="27.75" customHeight="1" x14ac:dyDescent="0.15">
      <c r="B49" s="1169" t="s">
        <v>33</v>
      </c>
      <c r="C49" s="1170"/>
      <c r="D49" s="89"/>
      <c r="E49" s="1175" t="s">
        <v>34</v>
      </c>
      <c r="F49" s="1175"/>
      <c r="G49" s="1175"/>
      <c r="H49" s="1176"/>
      <c r="I49" s="86">
        <v>13243</v>
      </c>
      <c r="J49" s="87">
        <v>13369</v>
      </c>
      <c r="K49" s="87">
        <v>14263</v>
      </c>
      <c r="L49" s="87">
        <v>16663</v>
      </c>
      <c r="M49" s="88">
        <v>18696</v>
      </c>
    </row>
    <row r="50" spans="2:13" ht="27.75" customHeight="1" x14ac:dyDescent="0.15">
      <c r="B50" s="1171"/>
      <c r="C50" s="1172"/>
      <c r="D50" s="85"/>
      <c r="E50" s="1175" t="s">
        <v>35</v>
      </c>
      <c r="F50" s="1175"/>
      <c r="G50" s="1175"/>
      <c r="H50" s="1176"/>
      <c r="I50" s="86">
        <v>2945</v>
      </c>
      <c r="J50" s="87">
        <v>2617</v>
      </c>
      <c r="K50" s="87">
        <v>2254</v>
      </c>
      <c r="L50" s="87">
        <v>1860</v>
      </c>
      <c r="M50" s="88">
        <v>1732</v>
      </c>
    </row>
    <row r="51" spans="2:13" ht="27.75" customHeight="1" x14ac:dyDescent="0.15">
      <c r="B51" s="1173"/>
      <c r="C51" s="1174"/>
      <c r="D51" s="85"/>
      <c r="E51" s="1175" t="s">
        <v>36</v>
      </c>
      <c r="F51" s="1175"/>
      <c r="G51" s="1175"/>
      <c r="H51" s="1176"/>
      <c r="I51" s="86">
        <v>41608</v>
      </c>
      <c r="J51" s="87">
        <v>41760</v>
      </c>
      <c r="K51" s="87">
        <v>42532</v>
      </c>
      <c r="L51" s="87">
        <v>42647</v>
      </c>
      <c r="M51" s="88">
        <v>43113</v>
      </c>
    </row>
    <row r="52" spans="2:13" ht="27.75" customHeight="1" thickBot="1" x14ac:dyDescent="0.2">
      <c r="B52" s="1177" t="s">
        <v>37</v>
      </c>
      <c r="C52" s="1178"/>
      <c r="D52" s="90"/>
      <c r="E52" s="1179" t="s">
        <v>38</v>
      </c>
      <c r="F52" s="1179"/>
      <c r="G52" s="1179"/>
      <c r="H52" s="1180"/>
      <c r="I52" s="91">
        <v>14173</v>
      </c>
      <c r="J52" s="92">
        <v>13212</v>
      </c>
      <c r="K52" s="92">
        <v>10195</v>
      </c>
      <c r="L52" s="92">
        <v>8026</v>
      </c>
      <c r="M52" s="93">
        <v>5133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70931</v>
      </c>
      <c r="E3" s="116"/>
      <c r="F3" s="117">
        <v>61882</v>
      </c>
      <c r="G3" s="118"/>
      <c r="H3" s="119"/>
    </row>
    <row r="4" spans="1:8" x14ac:dyDescent="0.15">
      <c r="A4" s="120"/>
      <c r="B4" s="121"/>
      <c r="C4" s="122"/>
      <c r="D4" s="123">
        <v>42441</v>
      </c>
      <c r="E4" s="124"/>
      <c r="F4" s="125">
        <v>32175</v>
      </c>
      <c r="G4" s="126"/>
      <c r="H4" s="127"/>
    </row>
    <row r="5" spans="1:8" x14ac:dyDescent="0.15">
      <c r="A5" s="108" t="s">
        <v>519</v>
      </c>
      <c r="B5" s="113"/>
      <c r="C5" s="114"/>
      <c r="D5" s="115">
        <v>78368</v>
      </c>
      <c r="E5" s="116"/>
      <c r="F5" s="117">
        <v>47569</v>
      </c>
      <c r="G5" s="118"/>
      <c r="H5" s="119"/>
    </row>
    <row r="6" spans="1:8" x14ac:dyDescent="0.15">
      <c r="A6" s="120"/>
      <c r="B6" s="121"/>
      <c r="C6" s="122"/>
      <c r="D6" s="123">
        <v>46487</v>
      </c>
      <c r="E6" s="124"/>
      <c r="F6" s="125">
        <v>26255</v>
      </c>
      <c r="G6" s="126"/>
      <c r="H6" s="127"/>
    </row>
    <row r="7" spans="1:8" x14ac:dyDescent="0.15">
      <c r="A7" s="108" t="s">
        <v>520</v>
      </c>
      <c r="B7" s="113"/>
      <c r="C7" s="114"/>
      <c r="D7" s="115">
        <v>61966</v>
      </c>
      <c r="E7" s="116"/>
      <c r="F7" s="117">
        <v>50880</v>
      </c>
      <c r="G7" s="118"/>
      <c r="H7" s="119"/>
    </row>
    <row r="8" spans="1:8" x14ac:dyDescent="0.15">
      <c r="A8" s="120"/>
      <c r="B8" s="121"/>
      <c r="C8" s="122"/>
      <c r="D8" s="123">
        <v>24704</v>
      </c>
      <c r="E8" s="124"/>
      <c r="F8" s="125">
        <v>26879</v>
      </c>
      <c r="G8" s="126"/>
      <c r="H8" s="127"/>
    </row>
    <row r="9" spans="1:8" x14ac:dyDescent="0.15">
      <c r="A9" s="108" t="s">
        <v>521</v>
      </c>
      <c r="B9" s="113"/>
      <c r="C9" s="114"/>
      <c r="D9" s="115">
        <v>108647</v>
      </c>
      <c r="E9" s="116"/>
      <c r="F9" s="117">
        <v>63956</v>
      </c>
      <c r="G9" s="118"/>
      <c r="H9" s="119"/>
    </row>
    <row r="10" spans="1:8" x14ac:dyDescent="0.15">
      <c r="A10" s="120"/>
      <c r="B10" s="121"/>
      <c r="C10" s="122"/>
      <c r="D10" s="123">
        <v>27692</v>
      </c>
      <c r="E10" s="124"/>
      <c r="F10" s="125">
        <v>29239</v>
      </c>
      <c r="G10" s="126"/>
      <c r="H10" s="127"/>
    </row>
    <row r="11" spans="1:8" x14ac:dyDescent="0.15">
      <c r="A11" s="108" t="s">
        <v>522</v>
      </c>
      <c r="B11" s="113"/>
      <c r="C11" s="114"/>
      <c r="D11" s="115">
        <v>126822</v>
      </c>
      <c r="E11" s="116"/>
      <c r="F11" s="117">
        <v>66255</v>
      </c>
      <c r="G11" s="118"/>
      <c r="H11" s="119"/>
    </row>
    <row r="12" spans="1:8" x14ac:dyDescent="0.15">
      <c r="A12" s="120"/>
      <c r="B12" s="121"/>
      <c r="C12" s="128"/>
      <c r="D12" s="123">
        <v>40300</v>
      </c>
      <c r="E12" s="124"/>
      <c r="F12" s="125">
        <v>31822</v>
      </c>
      <c r="G12" s="126"/>
      <c r="H12" s="127"/>
    </row>
    <row r="13" spans="1:8" x14ac:dyDescent="0.15">
      <c r="A13" s="108"/>
      <c r="B13" s="113"/>
      <c r="C13" s="129"/>
      <c r="D13" s="130">
        <v>89347</v>
      </c>
      <c r="E13" s="131"/>
      <c r="F13" s="132">
        <v>58108</v>
      </c>
      <c r="G13" s="133"/>
      <c r="H13" s="119"/>
    </row>
    <row r="14" spans="1:8" x14ac:dyDescent="0.15">
      <c r="A14" s="120"/>
      <c r="B14" s="121"/>
      <c r="C14" s="122"/>
      <c r="D14" s="123">
        <v>36325</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2.15</v>
      </c>
      <c r="C19" s="134">
        <f>ROUND(VALUE(SUBSTITUTE(実質収支比率等に係る経年分析!G$48,"▲","-")),2)</f>
        <v>3.1</v>
      </c>
      <c r="D19" s="134">
        <f>ROUND(VALUE(SUBSTITUTE(実質収支比率等に係る経年分析!H$48,"▲","-")),2)</f>
        <v>4.03</v>
      </c>
      <c r="E19" s="134">
        <f>ROUND(VALUE(SUBSTITUTE(実質収支比率等に係る経年分析!I$48,"▲","-")),2)</f>
        <v>4.37</v>
      </c>
      <c r="F19" s="134">
        <f>ROUND(VALUE(SUBSTITUTE(実質収支比率等に係る経年分析!J$48,"▲","-")),2)</f>
        <v>3.99</v>
      </c>
    </row>
    <row r="20" spans="1:11" x14ac:dyDescent="0.15">
      <c r="A20" s="134" t="s">
        <v>43</v>
      </c>
      <c r="B20" s="134">
        <f>ROUND(VALUE(SUBSTITUTE(実質収支比率等に係る経年分析!F$47,"▲","-")),2)</f>
        <v>12.07</v>
      </c>
      <c r="C20" s="134">
        <f>ROUND(VALUE(SUBSTITUTE(実質収支比率等に係る経年分析!G$47,"▲","-")),2)</f>
        <v>12.24</v>
      </c>
      <c r="D20" s="134">
        <f>ROUND(VALUE(SUBSTITUTE(実質収支比率等に係る経年分析!H$47,"▲","-")),2)</f>
        <v>13.84</v>
      </c>
      <c r="E20" s="134">
        <f>ROUND(VALUE(SUBSTITUTE(実質収支比率等に係る経年分析!I$47,"▲","-")),2)</f>
        <v>13.78</v>
      </c>
      <c r="F20" s="134">
        <f>ROUND(VALUE(SUBSTITUTE(実質収支比率等に係る経年分析!J$47,"▲","-")),2)</f>
        <v>18.53</v>
      </c>
    </row>
    <row r="21" spans="1:11" x14ac:dyDescent="0.15">
      <c r="A21" s="134" t="s">
        <v>44</v>
      </c>
      <c r="B21" s="134">
        <f>IF(ISNUMBER(VALUE(SUBSTITUTE(実質収支比率等に係る経年分析!F$49,"▲","-"))),ROUND(VALUE(SUBSTITUTE(実質収支比率等に係る経年分析!F$49,"▲","-")),2),NA())</f>
        <v>9.4700000000000006</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4.26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1.29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0.28999999999999998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x14ac:dyDescent="0.15">
      <c r="A31" s="135" t="str">
        <f>IF(連結実質赤字比率に係る赤字・黒字の構成分析!C$39="",NA(),連結実質赤字比率に係る赤字・黒字の構成分析!C$39)</f>
        <v>分譲宅地造成事業特別会計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6.27</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8.7799999999999994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7.15</v>
      </c>
    </row>
    <row r="34" spans="1:16" x14ac:dyDescent="0.15">
      <c r="A34" s="135" t="str">
        <f>IF(連結実質赤字比率に係る赤字・黒字の構成分析!C$36="",NA(),連結実質赤字比率に係る赤字・黒字の構成分析!C$36)</f>
        <v>木材加工事業特別会計</v>
      </c>
      <c r="B34" s="135">
        <f>IF(ROUND(VALUE(SUBSTITUTE(連結実質赤字比率に係る赤字・黒字の構成分析!F$36,"▲", "-")), 2) &lt; 0, ABS(ROUND(VALUE(SUBSTITUTE(連結実質赤字比率に係る赤字・黒字の構成分析!F$36,"▲", "-")), 2)), NA())</f>
        <v>0.15</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0.19</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0.17</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0.16</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0.19</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1.55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1.55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1.57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1.53</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同和対策住宅資金等貸付事業特別会計</v>
      </c>
      <c r="B36" s="135">
        <f>IF(ROUND(VALUE(SUBSTITUTE(連結実質赤字比率に係る赤字・黒字の構成分析!F$34,"▲", "-")), 2) &lt; 0, ABS(ROUND(VALUE(SUBSTITUTE(連結実質赤字比率に係る赤字・黒字の構成分析!F$34,"▲", "-")), 2)), NA())</f>
        <v>2.06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2.0499999999999998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2.0699999999999998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2.11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4573</v>
      </c>
      <c r="E42" s="136"/>
      <c r="F42" s="136"/>
      <c r="G42" s="136">
        <f>'実質公債費比率（分子）の構造'!L$52</f>
        <v>4505</v>
      </c>
      <c r="H42" s="136"/>
      <c r="I42" s="136"/>
      <c r="J42" s="136">
        <f>'実質公債費比率（分子）の構造'!M$52</f>
        <v>4609</v>
      </c>
      <c r="K42" s="136"/>
      <c r="L42" s="136"/>
      <c r="M42" s="136">
        <f>'実質公債費比率（分子）の構造'!N$52</f>
        <v>4633</v>
      </c>
      <c r="N42" s="136"/>
      <c r="O42" s="136"/>
      <c r="P42" s="136">
        <f>'実質公債費比率（分子）の構造'!O$52</f>
        <v>4803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v>
      </c>
      <c r="C44" s="136"/>
      <c r="D44" s="136"/>
      <c r="E44" s="136">
        <f>'実質公債費比率（分子）の構造'!L$50</f>
        <v>123</v>
      </c>
      <c r="F44" s="136"/>
      <c r="G44" s="136"/>
      <c r="H44" s="136">
        <f>'実質公債費比率（分子）の構造'!M$50</f>
        <v>120</v>
      </c>
      <c r="I44" s="136"/>
      <c r="J44" s="136"/>
      <c r="K44" s="136">
        <f>'実質公債費比率（分子）の構造'!N$50</f>
        <v>18</v>
      </c>
      <c r="L44" s="136"/>
      <c r="M44" s="136"/>
      <c r="N44" s="136">
        <f>'実質公債費比率（分子）の構造'!O$50</f>
        <v>16</v>
      </c>
      <c r="O44" s="136"/>
      <c r="P44" s="136"/>
    </row>
    <row r="45" spans="1:16" x14ac:dyDescent="0.15">
      <c r="A45" s="136" t="s">
        <v>54</v>
      </c>
      <c r="B45" s="136">
        <f>'実質公債費比率（分子）の構造'!K$49</f>
        <v>593</v>
      </c>
      <c r="C45" s="136"/>
      <c r="D45" s="136"/>
      <c r="E45" s="136">
        <f>'実質公債費比率（分子）の構造'!L$49</f>
        <v>467</v>
      </c>
      <c r="F45" s="136"/>
      <c r="G45" s="136"/>
      <c r="H45" s="136">
        <f>'実質公債費比率（分子）の構造'!M$49</f>
        <v>424</v>
      </c>
      <c r="I45" s="136"/>
      <c r="J45" s="136"/>
      <c r="K45" s="136">
        <f>'実質公債費比率（分子）の構造'!N$49</f>
        <v>427</v>
      </c>
      <c r="L45" s="136"/>
      <c r="M45" s="136"/>
      <c r="N45" s="136">
        <f>'実質公債費比率（分子）の構造'!O$49</f>
        <v>303</v>
      </c>
      <c r="O45" s="136"/>
      <c r="P45" s="136"/>
    </row>
    <row r="46" spans="1:16" x14ac:dyDescent="0.15">
      <c r="A46" s="136" t="s">
        <v>55</v>
      </c>
      <c r="B46" s="136">
        <f>'実質公債費比率（分子）の構造'!K$48</f>
        <v>519</v>
      </c>
      <c r="C46" s="136"/>
      <c r="D46" s="136"/>
      <c r="E46" s="136">
        <f>'実質公債費比率（分子）の構造'!L$48</f>
        <v>575</v>
      </c>
      <c r="F46" s="136"/>
      <c r="G46" s="136"/>
      <c r="H46" s="136">
        <f>'実質公債費比率（分子）の構造'!M$48</f>
        <v>552</v>
      </c>
      <c r="I46" s="136"/>
      <c r="J46" s="136"/>
      <c r="K46" s="136">
        <f>'実質公債費比率（分子）の構造'!N$48</f>
        <v>576</v>
      </c>
      <c r="L46" s="136"/>
      <c r="M46" s="136"/>
      <c r="N46" s="136">
        <f>'実質公債費比率（分子）の構造'!O$48</f>
        <v>573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6124</v>
      </c>
      <c r="C49" s="136"/>
      <c r="D49" s="136"/>
      <c r="E49" s="136">
        <f>'実質公債費比率（分子）の構造'!L$45</f>
        <v>5670</v>
      </c>
      <c r="F49" s="136"/>
      <c r="G49" s="136"/>
      <c r="H49" s="136">
        <f>'実質公債費比率（分子）の構造'!M$45</f>
        <v>5909</v>
      </c>
      <c r="I49" s="136"/>
      <c r="J49" s="136"/>
      <c r="K49" s="136">
        <f>'実質公債費比率（分子）の構造'!N$45</f>
        <v>5789</v>
      </c>
      <c r="L49" s="136"/>
      <c r="M49" s="136"/>
      <c r="N49" s="136">
        <f>'実質公債費比率（分子）の構造'!O$45</f>
        <v>5726</v>
      </c>
      <c r="O49" s="136"/>
      <c r="P49" s="136"/>
    </row>
    <row r="50" spans="1:16" x14ac:dyDescent="0.15">
      <c r="A50" s="136" t="s">
        <v>59</v>
      </c>
      <c r="B50" s="136" t="e">
        <f>NA()</f>
        <v>#N/A</v>
      </c>
      <c r="C50" s="136">
        <f>IF(ISNUMBER('実質公債費比率（分子）の構造'!K$53),'実質公債費比率（分子）の構造'!K$53,NA())</f>
        <v>2682</v>
      </c>
      <c r="D50" s="136" t="e">
        <f>NA()</f>
        <v>#N/A</v>
      </c>
      <c r="E50" s="136" t="e">
        <f>NA()</f>
        <v>#N/A</v>
      </c>
      <c r="F50" s="136">
        <f>IF(ISNUMBER('実質公債費比率（分子）の構造'!L$53),'実質公債費比率（分子）の構造'!L$53,NA())</f>
        <v>2330</v>
      </c>
      <c r="G50" s="136" t="e">
        <f>NA()</f>
        <v>#N/A</v>
      </c>
      <c r="H50" s="136" t="e">
        <f>NA()</f>
        <v>#N/A</v>
      </c>
      <c r="I50" s="136">
        <f>IF(ISNUMBER('実質公債費比率（分子）の構造'!M$53),'実質公債費比率（分子）の構造'!M$53,NA())</f>
        <v>2396</v>
      </c>
      <c r="J50" s="136" t="e">
        <f>NA()</f>
        <v>#N/A</v>
      </c>
      <c r="K50" s="136" t="e">
        <f>NA()</f>
        <v>#N/A</v>
      </c>
      <c r="L50" s="136">
        <f>IF(ISNUMBER('実質公債費比率（分子）の構造'!N$53),'実質公債費比率（分子）の構造'!N$53,NA())</f>
        <v>2177</v>
      </c>
      <c r="M50" s="136" t="e">
        <f>NA()</f>
        <v>#N/A</v>
      </c>
      <c r="N50" s="136" t="e">
        <f>NA()</f>
        <v>#N/A</v>
      </c>
      <c r="O50" s="136">
        <f>IF(ISNUMBER('実質公債費比率（分子）の構造'!O$53),'実質公債費比率（分子）の構造'!O$53,NA())</f>
        <v>1815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41608</v>
      </c>
      <c r="E56" s="135"/>
      <c r="F56" s="135"/>
      <c r="G56" s="135">
        <f>'将来負担比率（分子）の構造'!J$51</f>
        <v>41760</v>
      </c>
      <c r="H56" s="135"/>
      <c r="I56" s="135"/>
      <c r="J56" s="135">
        <f>'将来負担比率（分子）の構造'!K$51</f>
        <v>42532</v>
      </c>
      <c r="K56" s="135"/>
      <c r="L56" s="135"/>
      <c r="M56" s="135">
        <f>'将来負担比率（分子）の構造'!L$51</f>
        <v>42647</v>
      </c>
      <c r="N56" s="135"/>
      <c r="O56" s="135"/>
      <c r="P56" s="135">
        <f>'将来負担比率（分子）の構造'!M$51</f>
        <v>43113</v>
      </c>
    </row>
    <row r="57" spans="1:16" x14ac:dyDescent="0.15">
      <c r="A57" s="135" t="s">
        <v>35</v>
      </c>
      <c r="B57" s="135"/>
      <c r="C57" s="135"/>
      <c r="D57" s="135">
        <f>'将来負担比率（分子）の構造'!I$50</f>
        <v>2945</v>
      </c>
      <c r="E57" s="135"/>
      <c r="F57" s="135"/>
      <c r="G57" s="135">
        <f>'将来負担比率（分子）の構造'!J$50</f>
        <v>2617</v>
      </c>
      <c r="H57" s="135"/>
      <c r="I57" s="135"/>
      <c r="J57" s="135">
        <f>'将来負担比率（分子）の構造'!K$50</f>
        <v>2254</v>
      </c>
      <c r="K57" s="135"/>
      <c r="L57" s="135"/>
      <c r="M57" s="135">
        <f>'将来負担比率（分子）の構造'!L$50</f>
        <v>1860</v>
      </c>
      <c r="N57" s="135"/>
      <c r="O57" s="135"/>
      <c r="P57" s="135">
        <f>'将来負担比率（分子）の構造'!M$50</f>
        <v>1732</v>
      </c>
    </row>
    <row r="58" spans="1:16" x14ac:dyDescent="0.15">
      <c r="A58" s="135" t="s">
        <v>34</v>
      </c>
      <c r="B58" s="135"/>
      <c r="C58" s="135"/>
      <c r="D58" s="135">
        <f>'将来負担比率（分子）の構造'!I$49</f>
        <v>13243</v>
      </c>
      <c r="E58" s="135"/>
      <c r="F58" s="135"/>
      <c r="G58" s="135">
        <f>'将来負担比率（分子）の構造'!J$49</f>
        <v>13369</v>
      </c>
      <c r="H58" s="135"/>
      <c r="I58" s="135"/>
      <c r="J58" s="135">
        <f>'将来負担比率（分子）の構造'!K$49</f>
        <v>14263</v>
      </c>
      <c r="K58" s="135"/>
      <c r="L58" s="135"/>
      <c r="M58" s="135">
        <f>'将来負担比率（分子）の構造'!L$49</f>
        <v>16663</v>
      </c>
      <c r="N58" s="135"/>
      <c r="O58" s="135"/>
      <c r="P58" s="135">
        <f>'将来負担比率（分子）の構造'!M$49</f>
        <v>18696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67</v>
      </c>
      <c r="C61" s="135"/>
      <c r="D61" s="135"/>
      <c r="E61" s="135">
        <f>'将来負担比率（分子）の構造'!J$46</f>
        <v>286</v>
      </c>
      <c r="F61" s="135"/>
      <c r="G61" s="135"/>
      <c r="H61" s="135">
        <f>'将来負担比率（分子）の構造'!K$46</f>
        <v>243</v>
      </c>
      <c r="I61" s="135"/>
      <c r="J61" s="135"/>
      <c r="K61" s="135">
        <f>'将来負担比率（分子）の構造'!L$46</f>
        <v>243</v>
      </c>
      <c r="L61" s="135"/>
      <c r="M61" s="135"/>
      <c r="N61" s="135">
        <f>'将来負担比率（分子）の構造'!M$46</f>
        <v>229</v>
      </c>
      <c r="O61" s="135"/>
      <c r="P61" s="135"/>
    </row>
    <row r="62" spans="1:16" x14ac:dyDescent="0.15">
      <c r="A62" s="135" t="s">
        <v>29</v>
      </c>
      <c r="B62" s="135">
        <f>'将来負担比率（分子）の構造'!I$45</f>
        <v>8857</v>
      </c>
      <c r="C62" s="135"/>
      <c r="D62" s="135"/>
      <c r="E62" s="135">
        <f>'将来負担比率（分子）の構造'!J$45</f>
        <v>8672</v>
      </c>
      <c r="F62" s="135"/>
      <c r="G62" s="135"/>
      <c r="H62" s="135">
        <f>'将来負担比率（分子）の構造'!K$45</f>
        <v>8483</v>
      </c>
      <c r="I62" s="135"/>
      <c r="J62" s="135"/>
      <c r="K62" s="135">
        <f>'将来負担比率（分子）の構造'!L$45</f>
        <v>8099</v>
      </c>
      <c r="L62" s="135"/>
      <c r="M62" s="135"/>
      <c r="N62" s="135">
        <f>'将来負担比率（分子）の構造'!M$45</f>
        <v>7411</v>
      </c>
      <c r="O62" s="135"/>
      <c r="P62" s="135"/>
    </row>
    <row r="63" spans="1:16" x14ac:dyDescent="0.15">
      <c r="A63" s="135" t="s">
        <v>28</v>
      </c>
      <c r="B63" s="135">
        <f>'将来負担比率（分子）の構造'!I$44</f>
        <v>3960</v>
      </c>
      <c r="C63" s="135"/>
      <c r="D63" s="135"/>
      <c r="E63" s="135">
        <f>'将来負担比率（分子）の構造'!J$44</f>
        <v>3551</v>
      </c>
      <c r="F63" s="135"/>
      <c r="G63" s="135"/>
      <c r="H63" s="135">
        <f>'将来負担比率（分子）の構造'!K$44</f>
        <v>3190</v>
      </c>
      <c r="I63" s="135"/>
      <c r="J63" s="135"/>
      <c r="K63" s="135">
        <f>'将来負担比率（分子）の構造'!L$44</f>
        <v>3492</v>
      </c>
      <c r="L63" s="135"/>
      <c r="M63" s="135"/>
      <c r="N63" s="135">
        <f>'将来負担比率（分子）の構造'!M$44</f>
        <v>3338</v>
      </c>
      <c r="O63" s="135"/>
      <c r="P63" s="135"/>
    </row>
    <row r="64" spans="1:16" x14ac:dyDescent="0.15">
      <c r="A64" s="135" t="s">
        <v>27</v>
      </c>
      <c r="B64" s="135">
        <f>'将来負担比率（分子）の構造'!I$43</f>
        <v>6782</v>
      </c>
      <c r="C64" s="135"/>
      <c r="D64" s="135"/>
      <c r="E64" s="135">
        <f>'将来負担比率（分子）の構造'!J$43</f>
        <v>6239</v>
      </c>
      <c r="F64" s="135"/>
      <c r="G64" s="135"/>
      <c r="H64" s="135">
        <f>'将来負担比率（分子）の構造'!K$43</f>
        <v>6180</v>
      </c>
      <c r="I64" s="135"/>
      <c r="J64" s="135"/>
      <c r="K64" s="135">
        <f>'将来負担比率（分子）の構造'!L$43</f>
        <v>6042</v>
      </c>
      <c r="L64" s="135"/>
      <c r="M64" s="135"/>
      <c r="N64" s="135">
        <f>'将来負担比率（分子）の構造'!M$43</f>
        <v>5697</v>
      </c>
      <c r="O64" s="135"/>
      <c r="P64" s="135"/>
    </row>
    <row r="65" spans="1:16" x14ac:dyDescent="0.15">
      <c r="A65" s="135" t="s">
        <v>26</v>
      </c>
      <c r="B65" s="135">
        <f>'将来負担比率（分子）の構造'!I$42</f>
        <v>220</v>
      </c>
      <c r="C65" s="135"/>
      <c r="D65" s="135"/>
      <c r="E65" s="135">
        <f>'将来負担比率（分子）の構造'!J$42</f>
        <v>116</v>
      </c>
      <c r="F65" s="135"/>
      <c r="G65" s="135"/>
      <c r="H65" s="135">
        <f>'将来負担比率（分子）の構造'!K$42</f>
        <v>9</v>
      </c>
      <c r="I65" s="135"/>
      <c r="J65" s="135"/>
      <c r="K65" s="135">
        <f>'将来負担比率（分子）の構造'!L$42</f>
        <v>5</v>
      </c>
      <c r="L65" s="135"/>
      <c r="M65" s="135"/>
      <c r="N65" s="135" t="str">
        <f>'将来負担比率（分子）の構造'!M$42</f>
        <v>-</v>
      </c>
      <c r="O65" s="135"/>
      <c r="P65" s="135"/>
    </row>
    <row r="66" spans="1:16" x14ac:dyDescent="0.15">
      <c r="A66" s="135" t="s">
        <v>25</v>
      </c>
      <c r="B66" s="135">
        <f>'将来負担比率（分子）の構造'!I$41</f>
        <v>52082</v>
      </c>
      <c r="C66" s="135"/>
      <c r="D66" s="135"/>
      <c r="E66" s="135">
        <f>'将来負担比率（分子）の構造'!J$41</f>
        <v>52094</v>
      </c>
      <c r="F66" s="135"/>
      <c r="G66" s="135"/>
      <c r="H66" s="135">
        <f>'将来負担比率（分子）の構造'!K$41</f>
        <v>51139</v>
      </c>
      <c r="I66" s="135"/>
      <c r="J66" s="135"/>
      <c r="K66" s="135">
        <f>'将来負担比率（分子）の構造'!L$41</f>
        <v>51316</v>
      </c>
      <c r="L66" s="135"/>
      <c r="M66" s="135"/>
      <c r="N66" s="135">
        <f>'将来負担比率（分子）の構造'!M$41</f>
        <v>51999</v>
      </c>
      <c r="O66" s="135"/>
      <c r="P66" s="135"/>
    </row>
    <row r="67" spans="1:16" x14ac:dyDescent="0.15">
      <c r="A67" s="135" t="s">
        <v>63</v>
      </c>
      <c r="B67" s="135" t="e">
        <f>NA()</f>
        <v>#N/A</v>
      </c>
      <c r="C67" s="135">
        <f>IF(ISNUMBER('将来負担比率（分子）の構造'!I$52), IF('将来負担比率（分子）の構造'!I$52 &lt; 0, 0, '将来負担比率（分子）の構造'!I$52), NA())</f>
        <v>14173</v>
      </c>
      <c r="D67" s="135" t="e">
        <f>NA()</f>
        <v>#N/A</v>
      </c>
      <c r="E67" s="135" t="e">
        <f>NA()</f>
        <v>#N/A</v>
      </c>
      <c r="F67" s="135">
        <f>IF(ISNUMBER('将来負担比率（分子）の構造'!J$52), IF('将来負担比率（分子）の構造'!J$52 &lt; 0, 0, '将来負担比率（分子）の構造'!J$52), NA())</f>
        <v>13212</v>
      </c>
      <c r="G67" s="135" t="e">
        <f>NA()</f>
        <v>#N/A</v>
      </c>
      <c r="H67" s="135" t="e">
        <f>NA()</f>
        <v>#N/A</v>
      </c>
      <c r="I67" s="135">
        <f>IF(ISNUMBER('将来負担比率（分子）の構造'!K$52), IF('将来負担比率（分子）の構造'!K$52 &lt; 0, 0, '将来負担比率（分子）の構造'!K$52), NA())</f>
        <v>10195</v>
      </c>
      <c r="J67" s="135" t="e">
        <f>NA()</f>
        <v>#N/A</v>
      </c>
      <c r="K67" s="135" t="e">
        <f>NA()</f>
        <v>#N/A</v>
      </c>
      <c r="L67" s="135">
        <f>IF(ISNUMBER('将来負担比率（分子）の構造'!L$52), IF('将来負担比率（分子）の構造'!L$52 &lt; 0, 0, '将来負担比率（分子）の構造'!L$52), NA())</f>
        <v>8026</v>
      </c>
      <c r="M67" s="135" t="e">
        <f>NA()</f>
        <v>#N/A</v>
      </c>
      <c r="N67" s="135" t="e">
        <f>NA()</f>
        <v>#N/A</v>
      </c>
      <c r="O67" s="135">
        <f>IF(ISNUMBER('将来負担比率（分子）の構造'!M$52), IF('将来負担比率（分子）の構造'!M$52 &lt; 0, 0, '将来負担比率（分子）の構造'!M$52), NA())</f>
        <v>5133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election activeCell="AP20" sqref="AP20:BF2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8293421</v>
      </c>
      <c r="S5" s="639"/>
      <c r="T5" s="639"/>
      <c r="U5" s="639"/>
      <c r="V5" s="639"/>
      <c r="W5" s="639"/>
      <c r="X5" s="639"/>
      <c r="Y5" s="686"/>
      <c r="Z5" s="699">
        <v>16</v>
      </c>
      <c r="AA5" s="699"/>
      <c r="AB5" s="699"/>
      <c r="AC5" s="699"/>
      <c r="AD5" s="700">
        <v>7883866</v>
      </c>
      <c r="AE5" s="700"/>
      <c r="AF5" s="700"/>
      <c r="AG5" s="700"/>
      <c r="AH5" s="700"/>
      <c r="AI5" s="700"/>
      <c r="AJ5" s="700"/>
      <c r="AK5" s="700"/>
      <c r="AL5" s="687">
        <v>34.299999999999997</v>
      </c>
      <c r="AM5" s="656"/>
      <c r="AN5" s="656"/>
      <c r="AO5" s="688"/>
      <c r="AP5" s="673" t="s">
        <v>207</v>
      </c>
      <c r="AQ5" s="674"/>
      <c r="AR5" s="674"/>
      <c r="AS5" s="674"/>
      <c r="AT5" s="674"/>
      <c r="AU5" s="674"/>
      <c r="AV5" s="674"/>
      <c r="AW5" s="674"/>
      <c r="AX5" s="674"/>
      <c r="AY5" s="674"/>
      <c r="AZ5" s="674"/>
      <c r="BA5" s="674"/>
      <c r="BB5" s="674"/>
      <c r="BC5" s="674"/>
      <c r="BD5" s="674"/>
      <c r="BE5" s="674"/>
      <c r="BF5" s="675"/>
      <c r="BG5" s="588">
        <v>7887756</v>
      </c>
      <c r="BH5" s="589"/>
      <c r="BI5" s="589"/>
      <c r="BJ5" s="589"/>
      <c r="BK5" s="589"/>
      <c r="BL5" s="589"/>
      <c r="BM5" s="589"/>
      <c r="BN5" s="590"/>
      <c r="BO5" s="641">
        <v>95.1</v>
      </c>
      <c r="BP5" s="641"/>
      <c r="BQ5" s="641"/>
      <c r="BR5" s="641"/>
      <c r="BS5" s="642">
        <v>50283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342154</v>
      </c>
      <c r="S6" s="589"/>
      <c r="T6" s="589"/>
      <c r="U6" s="589"/>
      <c r="V6" s="589"/>
      <c r="W6" s="589"/>
      <c r="X6" s="589"/>
      <c r="Y6" s="590"/>
      <c r="Z6" s="641">
        <v>0.7</v>
      </c>
      <c r="AA6" s="641"/>
      <c r="AB6" s="641"/>
      <c r="AC6" s="641"/>
      <c r="AD6" s="642">
        <v>342154</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7887756</v>
      </c>
      <c r="BH6" s="589"/>
      <c r="BI6" s="589"/>
      <c r="BJ6" s="589"/>
      <c r="BK6" s="589"/>
      <c r="BL6" s="589"/>
      <c r="BM6" s="589"/>
      <c r="BN6" s="590"/>
      <c r="BO6" s="641">
        <v>95.1</v>
      </c>
      <c r="BP6" s="641"/>
      <c r="BQ6" s="641"/>
      <c r="BR6" s="641"/>
      <c r="BS6" s="642">
        <v>50283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289070</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289070</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27554</v>
      </c>
      <c r="S7" s="589"/>
      <c r="T7" s="589"/>
      <c r="U7" s="589"/>
      <c r="V7" s="589"/>
      <c r="W7" s="589"/>
      <c r="X7" s="589"/>
      <c r="Y7" s="590"/>
      <c r="Z7" s="641">
        <v>0.1</v>
      </c>
      <c r="AA7" s="641"/>
      <c r="AB7" s="641"/>
      <c r="AC7" s="641"/>
      <c r="AD7" s="642">
        <v>27554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3475721</v>
      </c>
      <c r="BH7" s="589"/>
      <c r="BI7" s="589"/>
      <c r="BJ7" s="589"/>
      <c r="BK7" s="589"/>
      <c r="BL7" s="589"/>
      <c r="BM7" s="589"/>
      <c r="BN7" s="590"/>
      <c r="BO7" s="641">
        <v>41.9</v>
      </c>
      <c r="BP7" s="641"/>
      <c r="BQ7" s="641"/>
      <c r="BR7" s="641"/>
      <c r="BS7" s="642">
        <v>50283</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6643870</v>
      </c>
      <c r="CS7" s="589"/>
      <c r="CT7" s="589"/>
      <c r="CU7" s="589"/>
      <c r="CV7" s="589"/>
      <c r="CW7" s="589"/>
      <c r="CX7" s="589"/>
      <c r="CY7" s="590"/>
      <c r="CZ7" s="641">
        <v>13.1</v>
      </c>
      <c r="DA7" s="641"/>
      <c r="DB7" s="641"/>
      <c r="DC7" s="641"/>
      <c r="DD7" s="594">
        <v>325053</v>
      </c>
      <c r="DE7" s="589"/>
      <c r="DF7" s="589"/>
      <c r="DG7" s="589"/>
      <c r="DH7" s="589"/>
      <c r="DI7" s="589"/>
      <c r="DJ7" s="589"/>
      <c r="DK7" s="589"/>
      <c r="DL7" s="589"/>
      <c r="DM7" s="589"/>
      <c r="DN7" s="589"/>
      <c r="DO7" s="589"/>
      <c r="DP7" s="590"/>
      <c r="DQ7" s="594">
        <v>5693591</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92827</v>
      </c>
      <c r="S8" s="589"/>
      <c r="T8" s="589"/>
      <c r="U8" s="589"/>
      <c r="V8" s="589"/>
      <c r="W8" s="589"/>
      <c r="X8" s="589"/>
      <c r="Y8" s="590"/>
      <c r="Z8" s="641">
        <v>0.2</v>
      </c>
      <c r="AA8" s="641"/>
      <c r="AB8" s="641"/>
      <c r="AC8" s="641"/>
      <c r="AD8" s="642">
        <v>92827</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119255</v>
      </c>
      <c r="BH8" s="589"/>
      <c r="BI8" s="589"/>
      <c r="BJ8" s="589"/>
      <c r="BK8" s="589"/>
      <c r="BL8" s="589"/>
      <c r="BM8" s="589"/>
      <c r="BN8" s="590"/>
      <c r="BO8" s="641">
        <v>1.4</v>
      </c>
      <c r="BP8" s="641"/>
      <c r="BQ8" s="641"/>
      <c r="BR8" s="641"/>
      <c r="BS8" s="594" t="s">
        <v>220</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12888949</v>
      </c>
      <c r="CS8" s="589"/>
      <c r="CT8" s="589"/>
      <c r="CU8" s="589"/>
      <c r="CV8" s="589"/>
      <c r="CW8" s="589"/>
      <c r="CX8" s="589"/>
      <c r="CY8" s="590"/>
      <c r="CZ8" s="641">
        <v>25.4</v>
      </c>
      <c r="DA8" s="641"/>
      <c r="DB8" s="641"/>
      <c r="DC8" s="641"/>
      <c r="DD8" s="594">
        <v>300487</v>
      </c>
      <c r="DE8" s="589"/>
      <c r="DF8" s="589"/>
      <c r="DG8" s="589"/>
      <c r="DH8" s="589"/>
      <c r="DI8" s="589"/>
      <c r="DJ8" s="589"/>
      <c r="DK8" s="589"/>
      <c r="DL8" s="589"/>
      <c r="DM8" s="589"/>
      <c r="DN8" s="589"/>
      <c r="DO8" s="589"/>
      <c r="DP8" s="590"/>
      <c r="DQ8" s="594">
        <v>6787730</v>
      </c>
      <c r="DR8" s="589"/>
      <c r="DS8" s="589"/>
      <c r="DT8" s="589"/>
      <c r="DU8" s="589"/>
      <c r="DV8" s="589"/>
      <c r="DW8" s="589"/>
      <c r="DX8" s="589"/>
      <c r="DY8" s="589"/>
      <c r="DZ8" s="589"/>
      <c r="EA8" s="589"/>
      <c r="EB8" s="589"/>
      <c r="EC8" s="620"/>
    </row>
    <row r="9" spans="2:143" ht="11.25" customHeight="1" x14ac:dyDescent="0.15">
      <c r="B9" s="585" t="s">
        <v>222</v>
      </c>
      <c r="C9" s="586"/>
      <c r="D9" s="586"/>
      <c r="E9" s="586"/>
      <c r="F9" s="586"/>
      <c r="G9" s="586"/>
      <c r="H9" s="586"/>
      <c r="I9" s="586"/>
      <c r="J9" s="586"/>
      <c r="K9" s="586"/>
      <c r="L9" s="586"/>
      <c r="M9" s="586"/>
      <c r="N9" s="586"/>
      <c r="O9" s="586"/>
      <c r="P9" s="586"/>
      <c r="Q9" s="587"/>
      <c r="R9" s="588">
        <v>44453</v>
      </c>
      <c r="S9" s="589"/>
      <c r="T9" s="589"/>
      <c r="U9" s="589"/>
      <c r="V9" s="589"/>
      <c r="W9" s="589"/>
      <c r="X9" s="589"/>
      <c r="Y9" s="590"/>
      <c r="Z9" s="641">
        <v>0.1</v>
      </c>
      <c r="AA9" s="641"/>
      <c r="AB9" s="641"/>
      <c r="AC9" s="641"/>
      <c r="AD9" s="642">
        <v>44453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2754706</v>
      </c>
      <c r="BH9" s="589"/>
      <c r="BI9" s="589"/>
      <c r="BJ9" s="589"/>
      <c r="BK9" s="589"/>
      <c r="BL9" s="589"/>
      <c r="BM9" s="589"/>
      <c r="BN9" s="590"/>
      <c r="BO9" s="641">
        <v>33.200000000000003</v>
      </c>
      <c r="BP9" s="641"/>
      <c r="BQ9" s="641"/>
      <c r="BR9" s="641"/>
      <c r="BS9" s="594" t="s">
        <v>220</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4211106</v>
      </c>
      <c r="CS9" s="589"/>
      <c r="CT9" s="589"/>
      <c r="CU9" s="589"/>
      <c r="CV9" s="589"/>
      <c r="CW9" s="589"/>
      <c r="CX9" s="589"/>
      <c r="CY9" s="590"/>
      <c r="CZ9" s="641">
        <v>8.3000000000000007</v>
      </c>
      <c r="DA9" s="641"/>
      <c r="DB9" s="641"/>
      <c r="DC9" s="641"/>
      <c r="DD9" s="594">
        <v>491286</v>
      </c>
      <c r="DE9" s="589"/>
      <c r="DF9" s="589"/>
      <c r="DG9" s="589"/>
      <c r="DH9" s="589"/>
      <c r="DI9" s="589"/>
      <c r="DJ9" s="589"/>
      <c r="DK9" s="589"/>
      <c r="DL9" s="589"/>
      <c r="DM9" s="589"/>
      <c r="DN9" s="589"/>
      <c r="DO9" s="589"/>
      <c r="DP9" s="590"/>
      <c r="DQ9" s="594">
        <v>3316742</v>
      </c>
      <c r="DR9" s="589"/>
      <c r="DS9" s="589"/>
      <c r="DT9" s="589"/>
      <c r="DU9" s="589"/>
      <c r="DV9" s="589"/>
      <c r="DW9" s="589"/>
      <c r="DX9" s="589"/>
      <c r="DY9" s="589"/>
      <c r="DZ9" s="589"/>
      <c r="EA9" s="589"/>
      <c r="EB9" s="589"/>
      <c r="EC9" s="620"/>
    </row>
    <row r="10" spans="2:143" ht="11.25" customHeight="1" x14ac:dyDescent="0.15">
      <c r="B10" s="585" t="s">
        <v>225</v>
      </c>
      <c r="C10" s="586"/>
      <c r="D10" s="586"/>
      <c r="E10" s="586"/>
      <c r="F10" s="586"/>
      <c r="G10" s="586"/>
      <c r="H10" s="586"/>
      <c r="I10" s="586"/>
      <c r="J10" s="586"/>
      <c r="K10" s="586"/>
      <c r="L10" s="586"/>
      <c r="M10" s="586"/>
      <c r="N10" s="586"/>
      <c r="O10" s="586"/>
      <c r="P10" s="586"/>
      <c r="Q10" s="587"/>
      <c r="R10" s="588">
        <v>835135</v>
      </c>
      <c r="S10" s="589"/>
      <c r="T10" s="589"/>
      <c r="U10" s="589"/>
      <c r="V10" s="589"/>
      <c r="W10" s="589"/>
      <c r="X10" s="589"/>
      <c r="Y10" s="590"/>
      <c r="Z10" s="641">
        <v>1.6</v>
      </c>
      <c r="AA10" s="641"/>
      <c r="AB10" s="641"/>
      <c r="AC10" s="641"/>
      <c r="AD10" s="642">
        <v>835135</v>
      </c>
      <c r="AE10" s="642"/>
      <c r="AF10" s="642"/>
      <c r="AG10" s="642"/>
      <c r="AH10" s="642"/>
      <c r="AI10" s="642"/>
      <c r="AJ10" s="642"/>
      <c r="AK10" s="642"/>
      <c r="AL10" s="611">
        <v>3.6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211408</v>
      </c>
      <c r="BH10" s="589"/>
      <c r="BI10" s="589"/>
      <c r="BJ10" s="589"/>
      <c r="BK10" s="589"/>
      <c r="BL10" s="589"/>
      <c r="BM10" s="589"/>
      <c r="BN10" s="590"/>
      <c r="BO10" s="641">
        <v>2.5</v>
      </c>
      <c r="BP10" s="641"/>
      <c r="BQ10" s="641"/>
      <c r="BR10" s="641"/>
      <c r="BS10" s="594" t="s">
        <v>220</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4320</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1320</v>
      </c>
      <c r="DR10" s="589"/>
      <c r="DS10" s="589"/>
      <c r="DT10" s="589"/>
      <c r="DU10" s="589"/>
      <c r="DV10" s="589"/>
      <c r="DW10" s="589"/>
      <c r="DX10" s="589"/>
      <c r="DY10" s="589"/>
      <c r="DZ10" s="589"/>
      <c r="EA10" s="589"/>
      <c r="EB10" s="589"/>
      <c r="EC10" s="620"/>
    </row>
    <row r="11" spans="2:143" ht="11.25" customHeight="1" x14ac:dyDescent="0.15">
      <c r="B11" s="585" t="s">
        <v>228</v>
      </c>
      <c r="C11" s="586"/>
      <c r="D11" s="586"/>
      <c r="E11" s="586"/>
      <c r="F11" s="586"/>
      <c r="G11" s="586"/>
      <c r="H11" s="586"/>
      <c r="I11" s="586"/>
      <c r="J11" s="586"/>
      <c r="K11" s="586"/>
      <c r="L11" s="586"/>
      <c r="M11" s="586"/>
      <c r="N11" s="586"/>
      <c r="O11" s="586"/>
      <c r="P11" s="586"/>
      <c r="Q11" s="587"/>
      <c r="R11" s="588">
        <v>2186</v>
      </c>
      <c r="S11" s="589"/>
      <c r="T11" s="589"/>
      <c r="U11" s="589"/>
      <c r="V11" s="589"/>
      <c r="W11" s="589"/>
      <c r="X11" s="589"/>
      <c r="Y11" s="590"/>
      <c r="Z11" s="641">
        <v>0</v>
      </c>
      <c r="AA11" s="641"/>
      <c r="AB11" s="641"/>
      <c r="AC11" s="641"/>
      <c r="AD11" s="642">
        <v>2186</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390352</v>
      </c>
      <c r="BH11" s="589"/>
      <c r="BI11" s="589"/>
      <c r="BJ11" s="589"/>
      <c r="BK11" s="589"/>
      <c r="BL11" s="589"/>
      <c r="BM11" s="589"/>
      <c r="BN11" s="590"/>
      <c r="BO11" s="641">
        <v>4.7</v>
      </c>
      <c r="BP11" s="641"/>
      <c r="BQ11" s="641"/>
      <c r="BR11" s="641"/>
      <c r="BS11" s="594">
        <v>50283</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2103706</v>
      </c>
      <c r="CS11" s="589"/>
      <c r="CT11" s="589"/>
      <c r="CU11" s="589"/>
      <c r="CV11" s="589"/>
      <c r="CW11" s="589"/>
      <c r="CX11" s="589"/>
      <c r="CY11" s="590"/>
      <c r="CZ11" s="641">
        <v>4.0999999999999996</v>
      </c>
      <c r="DA11" s="641"/>
      <c r="DB11" s="641"/>
      <c r="DC11" s="641"/>
      <c r="DD11" s="594">
        <v>501086</v>
      </c>
      <c r="DE11" s="589"/>
      <c r="DF11" s="589"/>
      <c r="DG11" s="589"/>
      <c r="DH11" s="589"/>
      <c r="DI11" s="589"/>
      <c r="DJ11" s="589"/>
      <c r="DK11" s="589"/>
      <c r="DL11" s="589"/>
      <c r="DM11" s="589"/>
      <c r="DN11" s="589"/>
      <c r="DO11" s="589"/>
      <c r="DP11" s="590"/>
      <c r="DQ11" s="594">
        <v>1096318</v>
      </c>
      <c r="DR11" s="589"/>
      <c r="DS11" s="589"/>
      <c r="DT11" s="589"/>
      <c r="DU11" s="589"/>
      <c r="DV11" s="589"/>
      <c r="DW11" s="589"/>
      <c r="DX11" s="589"/>
      <c r="DY11" s="589"/>
      <c r="DZ11" s="589"/>
      <c r="EA11" s="589"/>
      <c r="EB11" s="589"/>
      <c r="EC11" s="620"/>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3532909</v>
      </c>
      <c r="BH12" s="589"/>
      <c r="BI12" s="589"/>
      <c r="BJ12" s="589"/>
      <c r="BK12" s="589"/>
      <c r="BL12" s="589"/>
      <c r="BM12" s="589"/>
      <c r="BN12" s="590"/>
      <c r="BO12" s="641">
        <v>42.6</v>
      </c>
      <c r="BP12" s="641"/>
      <c r="BQ12" s="641"/>
      <c r="BR12" s="641"/>
      <c r="BS12" s="594" t="s">
        <v>220</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767797</v>
      </c>
      <c r="CS12" s="589"/>
      <c r="CT12" s="589"/>
      <c r="CU12" s="589"/>
      <c r="CV12" s="589"/>
      <c r="CW12" s="589"/>
      <c r="CX12" s="589"/>
      <c r="CY12" s="590"/>
      <c r="CZ12" s="641">
        <v>1.5</v>
      </c>
      <c r="DA12" s="641"/>
      <c r="DB12" s="641"/>
      <c r="DC12" s="641"/>
      <c r="DD12" s="594">
        <v>82533</v>
      </c>
      <c r="DE12" s="589"/>
      <c r="DF12" s="589"/>
      <c r="DG12" s="589"/>
      <c r="DH12" s="589"/>
      <c r="DI12" s="589"/>
      <c r="DJ12" s="589"/>
      <c r="DK12" s="589"/>
      <c r="DL12" s="589"/>
      <c r="DM12" s="589"/>
      <c r="DN12" s="589"/>
      <c r="DO12" s="589"/>
      <c r="DP12" s="590"/>
      <c r="DQ12" s="594">
        <v>542415</v>
      </c>
      <c r="DR12" s="589"/>
      <c r="DS12" s="589"/>
      <c r="DT12" s="589"/>
      <c r="DU12" s="589"/>
      <c r="DV12" s="589"/>
      <c r="DW12" s="589"/>
      <c r="DX12" s="589"/>
      <c r="DY12" s="589"/>
      <c r="DZ12" s="589"/>
      <c r="EA12" s="589"/>
      <c r="EB12" s="589"/>
      <c r="EC12" s="620"/>
    </row>
    <row r="13" spans="2:143" ht="11.25" customHeight="1" x14ac:dyDescent="0.15">
      <c r="B13" s="585" t="s">
        <v>234</v>
      </c>
      <c r="C13" s="586"/>
      <c r="D13" s="586"/>
      <c r="E13" s="586"/>
      <c r="F13" s="586"/>
      <c r="G13" s="586"/>
      <c r="H13" s="586"/>
      <c r="I13" s="586"/>
      <c r="J13" s="586"/>
      <c r="K13" s="586"/>
      <c r="L13" s="586"/>
      <c r="M13" s="586"/>
      <c r="N13" s="586"/>
      <c r="O13" s="586"/>
      <c r="P13" s="586"/>
      <c r="Q13" s="587"/>
      <c r="R13" s="588">
        <v>42906</v>
      </c>
      <c r="S13" s="589"/>
      <c r="T13" s="589"/>
      <c r="U13" s="589"/>
      <c r="V13" s="589"/>
      <c r="W13" s="589"/>
      <c r="X13" s="589"/>
      <c r="Y13" s="590"/>
      <c r="Z13" s="641">
        <v>0.1</v>
      </c>
      <c r="AA13" s="641"/>
      <c r="AB13" s="641"/>
      <c r="AC13" s="641"/>
      <c r="AD13" s="642">
        <v>42906</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3508413</v>
      </c>
      <c r="BH13" s="589"/>
      <c r="BI13" s="589"/>
      <c r="BJ13" s="589"/>
      <c r="BK13" s="589"/>
      <c r="BL13" s="589"/>
      <c r="BM13" s="589"/>
      <c r="BN13" s="590"/>
      <c r="BO13" s="641">
        <v>42.3</v>
      </c>
      <c r="BP13" s="641"/>
      <c r="BQ13" s="641"/>
      <c r="BR13" s="641"/>
      <c r="BS13" s="594" t="s">
        <v>220</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5471019</v>
      </c>
      <c r="CS13" s="589"/>
      <c r="CT13" s="589"/>
      <c r="CU13" s="589"/>
      <c r="CV13" s="589"/>
      <c r="CW13" s="589"/>
      <c r="CX13" s="589"/>
      <c r="CY13" s="590"/>
      <c r="CZ13" s="641">
        <v>10.8</v>
      </c>
      <c r="DA13" s="641"/>
      <c r="DB13" s="641"/>
      <c r="DC13" s="641"/>
      <c r="DD13" s="594">
        <v>1966576</v>
      </c>
      <c r="DE13" s="589"/>
      <c r="DF13" s="589"/>
      <c r="DG13" s="589"/>
      <c r="DH13" s="589"/>
      <c r="DI13" s="589"/>
      <c r="DJ13" s="589"/>
      <c r="DK13" s="589"/>
      <c r="DL13" s="589"/>
      <c r="DM13" s="589"/>
      <c r="DN13" s="589"/>
      <c r="DO13" s="589"/>
      <c r="DP13" s="590"/>
      <c r="DQ13" s="594">
        <v>1477072</v>
      </c>
      <c r="DR13" s="589"/>
      <c r="DS13" s="589"/>
      <c r="DT13" s="589"/>
      <c r="DU13" s="589"/>
      <c r="DV13" s="589"/>
      <c r="DW13" s="589"/>
      <c r="DX13" s="589"/>
      <c r="DY13" s="589"/>
      <c r="DZ13" s="589"/>
      <c r="EA13" s="589"/>
      <c r="EB13" s="589"/>
      <c r="EC13" s="620"/>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232188</v>
      </c>
      <c r="BH14" s="589"/>
      <c r="BI14" s="589"/>
      <c r="BJ14" s="589"/>
      <c r="BK14" s="589"/>
      <c r="BL14" s="589"/>
      <c r="BM14" s="589"/>
      <c r="BN14" s="590"/>
      <c r="BO14" s="641">
        <v>2.8</v>
      </c>
      <c r="BP14" s="641"/>
      <c r="BQ14" s="641"/>
      <c r="BR14" s="641"/>
      <c r="BS14" s="594" t="s">
        <v>220</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2171780</v>
      </c>
      <c r="CS14" s="589"/>
      <c r="CT14" s="589"/>
      <c r="CU14" s="589"/>
      <c r="CV14" s="589"/>
      <c r="CW14" s="589"/>
      <c r="CX14" s="589"/>
      <c r="CY14" s="590"/>
      <c r="CZ14" s="641">
        <v>4.3</v>
      </c>
      <c r="DA14" s="641"/>
      <c r="DB14" s="641"/>
      <c r="DC14" s="641"/>
      <c r="DD14" s="594">
        <v>584035</v>
      </c>
      <c r="DE14" s="589"/>
      <c r="DF14" s="589"/>
      <c r="DG14" s="589"/>
      <c r="DH14" s="589"/>
      <c r="DI14" s="589"/>
      <c r="DJ14" s="589"/>
      <c r="DK14" s="589"/>
      <c r="DL14" s="589"/>
      <c r="DM14" s="589"/>
      <c r="DN14" s="589"/>
      <c r="DO14" s="589"/>
      <c r="DP14" s="590"/>
      <c r="DQ14" s="594">
        <v>1350327</v>
      </c>
      <c r="DR14" s="589"/>
      <c r="DS14" s="589"/>
      <c r="DT14" s="589"/>
      <c r="DU14" s="589"/>
      <c r="DV14" s="589"/>
      <c r="DW14" s="589"/>
      <c r="DX14" s="589"/>
      <c r="DY14" s="589"/>
      <c r="DZ14" s="589"/>
      <c r="EA14" s="589"/>
      <c r="EB14" s="589"/>
      <c r="EC14" s="620"/>
    </row>
    <row r="15" spans="2:143" ht="11.25" customHeight="1" x14ac:dyDescent="0.15">
      <c r="B15" s="585" t="s">
        <v>240</v>
      </c>
      <c r="C15" s="586"/>
      <c r="D15" s="586"/>
      <c r="E15" s="586"/>
      <c r="F15" s="586"/>
      <c r="G15" s="586"/>
      <c r="H15" s="586"/>
      <c r="I15" s="586"/>
      <c r="J15" s="586"/>
      <c r="K15" s="586"/>
      <c r="L15" s="586"/>
      <c r="M15" s="586"/>
      <c r="N15" s="586"/>
      <c r="O15" s="586"/>
      <c r="P15" s="586"/>
      <c r="Q15" s="587"/>
      <c r="R15" s="588">
        <v>25376</v>
      </c>
      <c r="S15" s="589"/>
      <c r="T15" s="589"/>
      <c r="U15" s="589"/>
      <c r="V15" s="589"/>
      <c r="W15" s="589"/>
      <c r="X15" s="589"/>
      <c r="Y15" s="590"/>
      <c r="Z15" s="641">
        <v>0</v>
      </c>
      <c r="AA15" s="641"/>
      <c r="AB15" s="641"/>
      <c r="AC15" s="641"/>
      <c r="AD15" s="642">
        <v>25376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646938</v>
      </c>
      <c r="BH15" s="589"/>
      <c r="BI15" s="589"/>
      <c r="BJ15" s="589"/>
      <c r="BK15" s="589"/>
      <c r="BL15" s="589"/>
      <c r="BM15" s="589"/>
      <c r="BN15" s="590"/>
      <c r="BO15" s="641">
        <v>7.8</v>
      </c>
      <c r="BP15" s="641"/>
      <c r="BQ15" s="641"/>
      <c r="BR15" s="641"/>
      <c r="BS15" s="594" t="s">
        <v>220</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9148424</v>
      </c>
      <c r="CS15" s="589"/>
      <c r="CT15" s="589"/>
      <c r="CU15" s="589"/>
      <c r="CV15" s="589"/>
      <c r="CW15" s="589"/>
      <c r="CX15" s="589"/>
      <c r="CY15" s="590"/>
      <c r="CZ15" s="641">
        <v>18</v>
      </c>
      <c r="DA15" s="641"/>
      <c r="DB15" s="641"/>
      <c r="DC15" s="641"/>
      <c r="DD15" s="594">
        <v>5724883</v>
      </c>
      <c r="DE15" s="589"/>
      <c r="DF15" s="589"/>
      <c r="DG15" s="589"/>
      <c r="DH15" s="589"/>
      <c r="DI15" s="589"/>
      <c r="DJ15" s="589"/>
      <c r="DK15" s="589"/>
      <c r="DL15" s="589"/>
      <c r="DM15" s="589"/>
      <c r="DN15" s="589"/>
      <c r="DO15" s="589"/>
      <c r="DP15" s="590"/>
      <c r="DQ15" s="594">
        <v>2847304</v>
      </c>
      <c r="DR15" s="589"/>
      <c r="DS15" s="589"/>
      <c r="DT15" s="589"/>
      <c r="DU15" s="589"/>
      <c r="DV15" s="589"/>
      <c r="DW15" s="589"/>
      <c r="DX15" s="589"/>
      <c r="DY15" s="589"/>
      <c r="DZ15" s="589"/>
      <c r="EA15" s="589"/>
      <c r="EB15" s="589"/>
      <c r="EC15" s="620"/>
    </row>
    <row r="16" spans="2:143" ht="11.25" customHeight="1" x14ac:dyDescent="0.15">
      <c r="B16" s="585" t="s">
        <v>243</v>
      </c>
      <c r="C16" s="586"/>
      <c r="D16" s="586"/>
      <c r="E16" s="586"/>
      <c r="F16" s="586"/>
      <c r="G16" s="586"/>
      <c r="H16" s="586"/>
      <c r="I16" s="586"/>
      <c r="J16" s="586"/>
      <c r="K16" s="586"/>
      <c r="L16" s="586"/>
      <c r="M16" s="586"/>
      <c r="N16" s="586"/>
      <c r="O16" s="586"/>
      <c r="P16" s="586"/>
      <c r="Q16" s="587"/>
      <c r="R16" s="588">
        <v>15832525</v>
      </c>
      <c r="S16" s="589"/>
      <c r="T16" s="589"/>
      <c r="U16" s="589"/>
      <c r="V16" s="589"/>
      <c r="W16" s="589"/>
      <c r="X16" s="589"/>
      <c r="Y16" s="590"/>
      <c r="Z16" s="641">
        <v>30.5</v>
      </c>
      <c r="AA16" s="641"/>
      <c r="AB16" s="641"/>
      <c r="AC16" s="641"/>
      <c r="AD16" s="642">
        <v>13579261</v>
      </c>
      <c r="AE16" s="642"/>
      <c r="AF16" s="642"/>
      <c r="AG16" s="642"/>
      <c r="AH16" s="642"/>
      <c r="AI16" s="642"/>
      <c r="AJ16" s="642"/>
      <c r="AK16" s="642"/>
      <c r="AL16" s="611">
        <v>59.2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1390848</v>
      </c>
      <c r="CS16" s="589"/>
      <c r="CT16" s="589"/>
      <c r="CU16" s="589"/>
      <c r="CV16" s="589"/>
      <c r="CW16" s="589"/>
      <c r="CX16" s="589"/>
      <c r="CY16" s="590"/>
      <c r="CZ16" s="641">
        <v>2.7</v>
      </c>
      <c r="DA16" s="641"/>
      <c r="DB16" s="641"/>
      <c r="DC16" s="641"/>
      <c r="DD16" s="594" t="s">
        <v>220</v>
      </c>
      <c r="DE16" s="589"/>
      <c r="DF16" s="589"/>
      <c r="DG16" s="589"/>
      <c r="DH16" s="589"/>
      <c r="DI16" s="589"/>
      <c r="DJ16" s="589"/>
      <c r="DK16" s="589"/>
      <c r="DL16" s="589"/>
      <c r="DM16" s="589"/>
      <c r="DN16" s="589"/>
      <c r="DO16" s="589"/>
      <c r="DP16" s="590"/>
      <c r="DQ16" s="594">
        <v>159481</v>
      </c>
      <c r="DR16" s="589"/>
      <c r="DS16" s="589"/>
      <c r="DT16" s="589"/>
      <c r="DU16" s="589"/>
      <c r="DV16" s="589"/>
      <c r="DW16" s="589"/>
      <c r="DX16" s="589"/>
      <c r="DY16" s="589"/>
      <c r="DZ16" s="589"/>
      <c r="EA16" s="589"/>
      <c r="EB16" s="589"/>
      <c r="EC16" s="620"/>
    </row>
    <row r="17" spans="2:133" ht="11.25" customHeight="1" x14ac:dyDescent="0.15">
      <c r="B17" s="585" t="s">
        <v>246</v>
      </c>
      <c r="C17" s="586"/>
      <c r="D17" s="586"/>
      <c r="E17" s="586"/>
      <c r="F17" s="586"/>
      <c r="G17" s="586"/>
      <c r="H17" s="586"/>
      <c r="I17" s="586"/>
      <c r="J17" s="586"/>
      <c r="K17" s="586"/>
      <c r="L17" s="586"/>
      <c r="M17" s="586"/>
      <c r="N17" s="586"/>
      <c r="O17" s="586"/>
      <c r="P17" s="586"/>
      <c r="Q17" s="587"/>
      <c r="R17" s="588">
        <v>13579261</v>
      </c>
      <c r="S17" s="589"/>
      <c r="T17" s="589"/>
      <c r="U17" s="589"/>
      <c r="V17" s="589"/>
      <c r="W17" s="589"/>
      <c r="X17" s="589"/>
      <c r="Y17" s="590"/>
      <c r="Z17" s="641">
        <v>26.1</v>
      </c>
      <c r="AA17" s="641"/>
      <c r="AB17" s="641"/>
      <c r="AC17" s="641"/>
      <c r="AD17" s="642">
        <v>13579261</v>
      </c>
      <c r="AE17" s="642"/>
      <c r="AF17" s="642"/>
      <c r="AG17" s="642"/>
      <c r="AH17" s="642"/>
      <c r="AI17" s="642"/>
      <c r="AJ17" s="642"/>
      <c r="AK17" s="642"/>
      <c r="AL17" s="611">
        <v>59.2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5730686</v>
      </c>
      <c r="CS17" s="589"/>
      <c r="CT17" s="589"/>
      <c r="CU17" s="589"/>
      <c r="CV17" s="589"/>
      <c r="CW17" s="589"/>
      <c r="CX17" s="589"/>
      <c r="CY17" s="590"/>
      <c r="CZ17" s="641">
        <v>11.3</v>
      </c>
      <c r="DA17" s="641"/>
      <c r="DB17" s="641"/>
      <c r="DC17" s="641"/>
      <c r="DD17" s="594" t="s">
        <v>220</v>
      </c>
      <c r="DE17" s="589"/>
      <c r="DF17" s="589"/>
      <c r="DG17" s="589"/>
      <c r="DH17" s="589"/>
      <c r="DI17" s="589"/>
      <c r="DJ17" s="589"/>
      <c r="DK17" s="589"/>
      <c r="DL17" s="589"/>
      <c r="DM17" s="589"/>
      <c r="DN17" s="589"/>
      <c r="DO17" s="589"/>
      <c r="DP17" s="590"/>
      <c r="DQ17" s="594">
        <v>5619252</v>
      </c>
      <c r="DR17" s="589"/>
      <c r="DS17" s="589"/>
      <c r="DT17" s="589"/>
      <c r="DU17" s="589"/>
      <c r="DV17" s="589"/>
      <c r="DW17" s="589"/>
      <c r="DX17" s="589"/>
      <c r="DY17" s="589"/>
      <c r="DZ17" s="589"/>
      <c r="EA17" s="589"/>
      <c r="EB17" s="589"/>
      <c r="EC17" s="620"/>
    </row>
    <row r="18" spans="2:133" ht="11.25" customHeight="1" x14ac:dyDescent="0.15">
      <c r="B18" s="585" t="s">
        <v>249</v>
      </c>
      <c r="C18" s="586"/>
      <c r="D18" s="586"/>
      <c r="E18" s="586"/>
      <c r="F18" s="586"/>
      <c r="G18" s="586"/>
      <c r="H18" s="586"/>
      <c r="I18" s="586"/>
      <c r="J18" s="586"/>
      <c r="K18" s="586"/>
      <c r="L18" s="586"/>
      <c r="M18" s="586"/>
      <c r="N18" s="586"/>
      <c r="O18" s="586"/>
      <c r="P18" s="586"/>
      <c r="Q18" s="587"/>
      <c r="R18" s="588">
        <v>2253264</v>
      </c>
      <c r="S18" s="589"/>
      <c r="T18" s="589"/>
      <c r="U18" s="589"/>
      <c r="V18" s="589"/>
      <c r="W18" s="589"/>
      <c r="X18" s="589"/>
      <c r="Y18" s="590"/>
      <c r="Z18" s="641">
        <v>4.3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0"/>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405665</v>
      </c>
      <c r="BH19" s="589"/>
      <c r="BI19" s="589"/>
      <c r="BJ19" s="589"/>
      <c r="BK19" s="589"/>
      <c r="BL19" s="589"/>
      <c r="BM19" s="589"/>
      <c r="BN19" s="590"/>
      <c r="BO19" s="641">
        <v>4.9000000000000004</v>
      </c>
      <c r="BP19" s="641"/>
      <c r="BQ19" s="641"/>
      <c r="BR19" s="641"/>
      <c r="BS19" s="594" t="s">
        <v>220</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0"/>
    </row>
    <row r="20" spans="2:133" ht="11.25" customHeight="1" x14ac:dyDescent="0.15">
      <c r="B20" s="585" t="s">
        <v>255</v>
      </c>
      <c r="C20" s="586"/>
      <c r="D20" s="586"/>
      <c r="E20" s="586"/>
      <c r="F20" s="586"/>
      <c r="G20" s="586"/>
      <c r="H20" s="586"/>
      <c r="I20" s="586"/>
      <c r="J20" s="586"/>
      <c r="K20" s="586"/>
      <c r="L20" s="586"/>
      <c r="M20" s="586"/>
      <c r="N20" s="586"/>
      <c r="O20" s="586"/>
      <c r="P20" s="586"/>
      <c r="Q20" s="587"/>
      <c r="R20" s="588">
        <v>25538537</v>
      </c>
      <c r="S20" s="589"/>
      <c r="T20" s="589"/>
      <c r="U20" s="589"/>
      <c r="V20" s="589"/>
      <c r="W20" s="589"/>
      <c r="X20" s="589"/>
      <c r="Y20" s="590"/>
      <c r="Z20" s="641">
        <v>49.2</v>
      </c>
      <c r="AA20" s="641"/>
      <c r="AB20" s="641"/>
      <c r="AC20" s="641"/>
      <c r="AD20" s="642">
        <v>22875718</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405665</v>
      </c>
      <c r="BH20" s="589"/>
      <c r="BI20" s="589"/>
      <c r="BJ20" s="589"/>
      <c r="BK20" s="589"/>
      <c r="BL20" s="589"/>
      <c r="BM20" s="589"/>
      <c r="BN20" s="590"/>
      <c r="BO20" s="641">
        <v>4.9000000000000004</v>
      </c>
      <c r="BP20" s="641"/>
      <c r="BQ20" s="641"/>
      <c r="BR20" s="641"/>
      <c r="BS20" s="594" t="s">
        <v>220</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50821575</v>
      </c>
      <c r="CS20" s="589"/>
      <c r="CT20" s="589"/>
      <c r="CU20" s="589"/>
      <c r="CV20" s="589"/>
      <c r="CW20" s="589"/>
      <c r="CX20" s="589"/>
      <c r="CY20" s="590"/>
      <c r="CZ20" s="641">
        <v>100</v>
      </c>
      <c r="DA20" s="641"/>
      <c r="DB20" s="641"/>
      <c r="DC20" s="641"/>
      <c r="DD20" s="594">
        <v>9975939</v>
      </c>
      <c r="DE20" s="589"/>
      <c r="DF20" s="589"/>
      <c r="DG20" s="589"/>
      <c r="DH20" s="589"/>
      <c r="DI20" s="589"/>
      <c r="DJ20" s="589"/>
      <c r="DK20" s="589"/>
      <c r="DL20" s="589"/>
      <c r="DM20" s="589"/>
      <c r="DN20" s="589"/>
      <c r="DO20" s="589"/>
      <c r="DP20" s="590"/>
      <c r="DQ20" s="594">
        <v>29180622</v>
      </c>
      <c r="DR20" s="589"/>
      <c r="DS20" s="589"/>
      <c r="DT20" s="589"/>
      <c r="DU20" s="589"/>
      <c r="DV20" s="589"/>
      <c r="DW20" s="589"/>
      <c r="DX20" s="589"/>
      <c r="DY20" s="589"/>
      <c r="DZ20" s="589"/>
      <c r="EA20" s="589"/>
      <c r="EB20" s="589"/>
      <c r="EC20" s="620"/>
    </row>
    <row r="21" spans="2:133" ht="11.25" customHeight="1" x14ac:dyDescent="0.15">
      <c r="B21" s="585" t="s">
        <v>258</v>
      </c>
      <c r="C21" s="586"/>
      <c r="D21" s="586"/>
      <c r="E21" s="586"/>
      <c r="F21" s="586"/>
      <c r="G21" s="586"/>
      <c r="H21" s="586"/>
      <c r="I21" s="586"/>
      <c r="J21" s="586"/>
      <c r="K21" s="586"/>
      <c r="L21" s="586"/>
      <c r="M21" s="586"/>
      <c r="N21" s="586"/>
      <c r="O21" s="586"/>
      <c r="P21" s="586"/>
      <c r="Q21" s="587"/>
      <c r="R21" s="588">
        <v>13417</v>
      </c>
      <c r="S21" s="589"/>
      <c r="T21" s="589"/>
      <c r="U21" s="589"/>
      <c r="V21" s="589"/>
      <c r="W21" s="589"/>
      <c r="X21" s="589"/>
      <c r="Y21" s="590"/>
      <c r="Z21" s="641">
        <v>0</v>
      </c>
      <c r="AA21" s="641"/>
      <c r="AB21" s="641"/>
      <c r="AC21" s="641"/>
      <c r="AD21" s="642">
        <v>13417</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46393</v>
      </c>
      <c r="BH21" s="589"/>
      <c r="BI21" s="589"/>
      <c r="BJ21" s="589"/>
      <c r="BK21" s="589"/>
      <c r="BL21" s="589"/>
      <c r="BM21" s="589"/>
      <c r="BN21" s="590"/>
      <c r="BO21" s="641">
        <v>0.6</v>
      </c>
      <c r="BP21" s="641"/>
      <c r="BQ21" s="641"/>
      <c r="BR21" s="641"/>
      <c r="BS21" s="594" t="s">
        <v>220</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260</v>
      </c>
      <c r="C22" s="586"/>
      <c r="D22" s="586"/>
      <c r="E22" s="586"/>
      <c r="F22" s="586"/>
      <c r="G22" s="586"/>
      <c r="H22" s="586"/>
      <c r="I22" s="586"/>
      <c r="J22" s="586"/>
      <c r="K22" s="586"/>
      <c r="L22" s="586"/>
      <c r="M22" s="586"/>
      <c r="N22" s="586"/>
      <c r="O22" s="586"/>
      <c r="P22" s="586"/>
      <c r="Q22" s="587"/>
      <c r="R22" s="588">
        <v>418776</v>
      </c>
      <c r="S22" s="589"/>
      <c r="T22" s="589"/>
      <c r="U22" s="589"/>
      <c r="V22" s="589"/>
      <c r="W22" s="589"/>
      <c r="X22" s="589"/>
      <c r="Y22" s="590"/>
      <c r="Z22" s="641">
        <v>0.8</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789570</v>
      </c>
      <c r="S23" s="589"/>
      <c r="T23" s="589"/>
      <c r="U23" s="589"/>
      <c r="V23" s="589"/>
      <c r="W23" s="589"/>
      <c r="X23" s="589"/>
      <c r="Y23" s="590"/>
      <c r="Z23" s="641">
        <v>1.5</v>
      </c>
      <c r="AA23" s="641"/>
      <c r="AB23" s="641"/>
      <c r="AC23" s="641"/>
      <c r="AD23" s="642">
        <v>33776</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359272</v>
      </c>
      <c r="BH23" s="589"/>
      <c r="BI23" s="589"/>
      <c r="BJ23" s="589"/>
      <c r="BK23" s="589"/>
      <c r="BL23" s="589"/>
      <c r="BM23" s="589"/>
      <c r="BN23" s="590"/>
      <c r="BO23" s="641">
        <v>4.3</v>
      </c>
      <c r="BP23" s="641"/>
      <c r="BQ23" s="641"/>
      <c r="BR23" s="641"/>
      <c r="BS23" s="594" t="s">
        <v>220</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212441</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20338515</v>
      </c>
      <c r="CS24" s="639"/>
      <c r="CT24" s="639"/>
      <c r="CU24" s="639"/>
      <c r="CV24" s="639"/>
      <c r="CW24" s="639"/>
      <c r="CX24" s="639"/>
      <c r="CY24" s="686"/>
      <c r="CZ24" s="690">
        <v>40</v>
      </c>
      <c r="DA24" s="691"/>
      <c r="DB24" s="691"/>
      <c r="DC24" s="692"/>
      <c r="DD24" s="685">
        <v>14451158</v>
      </c>
      <c r="DE24" s="639"/>
      <c r="DF24" s="639"/>
      <c r="DG24" s="639"/>
      <c r="DH24" s="639"/>
      <c r="DI24" s="639"/>
      <c r="DJ24" s="639"/>
      <c r="DK24" s="686"/>
      <c r="DL24" s="685">
        <v>14186720</v>
      </c>
      <c r="DM24" s="639"/>
      <c r="DN24" s="639"/>
      <c r="DO24" s="639"/>
      <c r="DP24" s="639"/>
      <c r="DQ24" s="639"/>
      <c r="DR24" s="639"/>
      <c r="DS24" s="639"/>
      <c r="DT24" s="639"/>
      <c r="DU24" s="639"/>
      <c r="DV24" s="686"/>
      <c r="DW24" s="687">
        <v>57.9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7781343</v>
      </c>
      <c r="S25" s="589"/>
      <c r="T25" s="589"/>
      <c r="U25" s="589"/>
      <c r="V25" s="589"/>
      <c r="W25" s="589"/>
      <c r="X25" s="589"/>
      <c r="Y25" s="590"/>
      <c r="Z25" s="641">
        <v>15</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7271273</v>
      </c>
      <c r="CS25" s="607"/>
      <c r="CT25" s="607"/>
      <c r="CU25" s="607"/>
      <c r="CV25" s="607"/>
      <c r="CW25" s="607"/>
      <c r="CX25" s="607"/>
      <c r="CY25" s="608"/>
      <c r="CZ25" s="591">
        <v>14.3</v>
      </c>
      <c r="DA25" s="609"/>
      <c r="DB25" s="609"/>
      <c r="DC25" s="610"/>
      <c r="DD25" s="594">
        <v>6406852</v>
      </c>
      <c r="DE25" s="607"/>
      <c r="DF25" s="607"/>
      <c r="DG25" s="607"/>
      <c r="DH25" s="607"/>
      <c r="DI25" s="607"/>
      <c r="DJ25" s="607"/>
      <c r="DK25" s="608"/>
      <c r="DL25" s="594">
        <v>6146422</v>
      </c>
      <c r="DM25" s="607"/>
      <c r="DN25" s="607"/>
      <c r="DO25" s="607"/>
      <c r="DP25" s="607"/>
      <c r="DQ25" s="607"/>
      <c r="DR25" s="607"/>
      <c r="DS25" s="607"/>
      <c r="DT25" s="607"/>
      <c r="DU25" s="607"/>
      <c r="DV25" s="608"/>
      <c r="DW25" s="611">
        <v>25.1</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4972455</v>
      </c>
      <c r="CS26" s="589"/>
      <c r="CT26" s="589"/>
      <c r="CU26" s="589"/>
      <c r="CV26" s="589"/>
      <c r="CW26" s="589"/>
      <c r="CX26" s="589"/>
      <c r="CY26" s="590"/>
      <c r="CZ26" s="591">
        <v>9.8000000000000007</v>
      </c>
      <c r="DA26" s="609"/>
      <c r="DB26" s="609"/>
      <c r="DC26" s="610"/>
      <c r="DD26" s="594">
        <v>4327666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4169350</v>
      </c>
      <c r="S27" s="589"/>
      <c r="T27" s="589"/>
      <c r="U27" s="589"/>
      <c r="V27" s="589"/>
      <c r="W27" s="589"/>
      <c r="X27" s="589"/>
      <c r="Y27" s="590"/>
      <c r="Z27" s="641">
        <v>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8293421</v>
      </c>
      <c r="BH27" s="589"/>
      <c r="BI27" s="589"/>
      <c r="BJ27" s="589"/>
      <c r="BK27" s="589"/>
      <c r="BL27" s="589"/>
      <c r="BM27" s="589"/>
      <c r="BN27" s="590"/>
      <c r="BO27" s="641">
        <v>100</v>
      </c>
      <c r="BP27" s="641"/>
      <c r="BQ27" s="641"/>
      <c r="BR27" s="641"/>
      <c r="BS27" s="594">
        <v>50283</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7336563</v>
      </c>
      <c r="CS27" s="607"/>
      <c r="CT27" s="607"/>
      <c r="CU27" s="607"/>
      <c r="CV27" s="607"/>
      <c r="CW27" s="607"/>
      <c r="CX27" s="607"/>
      <c r="CY27" s="608"/>
      <c r="CZ27" s="591">
        <v>14.4</v>
      </c>
      <c r="DA27" s="609"/>
      <c r="DB27" s="609"/>
      <c r="DC27" s="610"/>
      <c r="DD27" s="594">
        <v>2425061</v>
      </c>
      <c r="DE27" s="607"/>
      <c r="DF27" s="607"/>
      <c r="DG27" s="607"/>
      <c r="DH27" s="607"/>
      <c r="DI27" s="607"/>
      <c r="DJ27" s="607"/>
      <c r="DK27" s="608"/>
      <c r="DL27" s="594">
        <v>2424653</v>
      </c>
      <c r="DM27" s="607"/>
      <c r="DN27" s="607"/>
      <c r="DO27" s="607"/>
      <c r="DP27" s="607"/>
      <c r="DQ27" s="607"/>
      <c r="DR27" s="607"/>
      <c r="DS27" s="607"/>
      <c r="DT27" s="607"/>
      <c r="DU27" s="607"/>
      <c r="DV27" s="608"/>
      <c r="DW27" s="611">
        <v>9.9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168878</v>
      </c>
      <c r="S28" s="589"/>
      <c r="T28" s="589"/>
      <c r="U28" s="589"/>
      <c r="V28" s="589"/>
      <c r="W28" s="589"/>
      <c r="X28" s="589"/>
      <c r="Y28" s="590"/>
      <c r="Z28" s="641">
        <v>0.3</v>
      </c>
      <c r="AA28" s="641"/>
      <c r="AB28" s="641"/>
      <c r="AC28" s="641"/>
      <c r="AD28" s="642">
        <v>24040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5730679</v>
      </c>
      <c r="CS28" s="589"/>
      <c r="CT28" s="589"/>
      <c r="CU28" s="589"/>
      <c r="CV28" s="589"/>
      <c r="CW28" s="589"/>
      <c r="CX28" s="589"/>
      <c r="CY28" s="590"/>
      <c r="CZ28" s="591">
        <v>11.3</v>
      </c>
      <c r="DA28" s="609"/>
      <c r="DB28" s="609"/>
      <c r="DC28" s="610"/>
      <c r="DD28" s="594">
        <v>5619245</v>
      </c>
      <c r="DE28" s="589"/>
      <c r="DF28" s="589"/>
      <c r="DG28" s="589"/>
      <c r="DH28" s="589"/>
      <c r="DI28" s="589"/>
      <c r="DJ28" s="589"/>
      <c r="DK28" s="590"/>
      <c r="DL28" s="594">
        <v>5615645</v>
      </c>
      <c r="DM28" s="589"/>
      <c r="DN28" s="589"/>
      <c r="DO28" s="589"/>
      <c r="DP28" s="589"/>
      <c r="DQ28" s="589"/>
      <c r="DR28" s="589"/>
      <c r="DS28" s="589"/>
      <c r="DT28" s="589"/>
      <c r="DU28" s="589"/>
      <c r="DV28" s="590"/>
      <c r="DW28" s="611">
        <v>22.9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152477</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5729804</v>
      </c>
      <c r="CS29" s="607"/>
      <c r="CT29" s="607"/>
      <c r="CU29" s="607"/>
      <c r="CV29" s="607"/>
      <c r="CW29" s="607"/>
      <c r="CX29" s="607"/>
      <c r="CY29" s="608"/>
      <c r="CZ29" s="591">
        <v>11.3</v>
      </c>
      <c r="DA29" s="609"/>
      <c r="DB29" s="609"/>
      <c r="DC29" s="610"/>
      <c r="DD29" s="594">
        <v>5618370</v>
      </c>
      <c r="DE29" s="607"/>
      <c r="DF29" s="607"/>
      <c r="DG29" s="607"/>
      <c r="DH29" s="607"/>
      <c r="DI29" s="607"/>
      <c r="DJ29" s="607"/>
      <c r="DK29" s="608"/>
      <c r="DL29" s="594">
        <v>5614770</v>
      </c>
      <c r="DM29" s="607"/>
      <c r="DN29" s="607"/>
      <c r="DO29" s="607"/>
      <c r="DP29" s="607"/>
      <c r="DQ29" s="607"/>
      <c r="DR29" s="607"/>
      <c r="DS29" s="607"/>
      <c r="DT29" s="607"/>
      <c r="DU29" s="607"/>
      <c r="DV29" s="608"/>
      <c r="DW29" s="611">
        <v>22.9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1413665</v>
      </c>
      <c r="S30" s="589"/>
      <c r="T30" s="589"/>
      <c r="U30" s="589"/>
      <c r="V30" s="589"/>
      <c r="W30" s="589"/>
      <c r="X30" s="589"/>
      <c r="Y30" s="590"/>
      <c r="Z30" s="641">
        <v>2.7</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98.4</v>
      </c>
      <c r="BH30" s="655"/>
      <c r="BI30" s="655"/>
      <c r="BJ30" s="655"/>
      <c r="BK30" s="655"/>
      <c r="BL30" s="655"/>
      <c r="BM30" s="656">
        <v>93</v>
      </c>
      <c r="BN30" s="655"/>
      <c r="BO30" s="655"/>
      <c r="BP30" s="655"/>
      <c r="BQ30" s="657"/>
      <c r="BR30" s="654">
        <v>98</v>
      </c>
      <c r="BS30" s="655"/>
      <c r="BT30" s="655"/>
      <c r="BU30" s="655"/>
      <c r="BV30" s="655"/>
      <c r="BW30" s="655"/>
      <c r="BX30" s="656">
        <v>91.4</v>
      </c>
      <c r="BY30" s="655"/>
      <c r="BZ30" s="655"/>
      <c r="CA30" s="655"/>
      <c r="CB30" s="657"/>
      <c r="CD30" s="660"/>
      <c r="CE30" s="661"/>
      <c r="CF30" s="621" t="s">
        <v>292</v>
      </c>
      <c r="CG30" s="618"/>
      <c r="CH30" s="618"/>
      <c r="CI30" s="618"/>
      <c r="CJ30" s="618"/>
      <c r="CK30" s="618"/>
      <c r="CL30" s="618"/>
      <c r="CM30" s="618"/>
      <c r="CN30" s="618"/>
      <c r="CO30" s="618"/>
      <c r="CP30" s="618"/>
      <c r="CQ30" s="619"/>
      <c r="CR30" s="588">
        <v>5054603</v>
      </c>
      <c r="CS30" s="589"/>
      <c r="CT30" s="589"/>
      <c r="CU30" s="589"/>
      <c r="CV30" s="589"/>
      <c r="CW30" s="589"/>
      <c r="CX30" s="589"/>
      <c r="CY30" s="590"/>
      <c r="CZ30" s="591">
        <v>9.9</v>
      </c>
      <c r="DA30" s="609"/>
      <c r="DB30" s="609"/>
      <c r="DC30" s="610"/>
      <c r="DD30" s="594">
        <v>4954039</v>
      </c>
      <c r="DE30" s="589"/>
      <c r="DF30" s="589"/>
      <c r="DG30" s="589"/>
      <c r="DH30" s="589"/>
      <c r="DI30" s="589"/>
      <c r="DJ30" s="589"/>
      <c r="DK30" s="590"/>
      <c r="DL30" s="594">
        <v>4950439</v>
      </c>
      <c r="DM30" s="589"/>
      <c r="DN30" s="589"/>
      <c r="DO30" s="589"/>
      <c r="DP30" s="589"/>
      <c r="DQ30" s="589"/>
      <c r="DR30" s="589"/>
      <c r="DS30" s="589"/>
      <c r="DT30" s="589"/>
      <c r="DU30" s="589"/>
      <c r="DV30" s="590"/>
      <c r="DW30" s="611">
        <v>20.2</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1653070</v>
      </c>
      <c r="S31" s="589"/>
      <c r="T31" s="589"/>
      <c r="U31" s="589"/>
      <c r="V31" s="589"/>
      <c r="W31" s="589"/>
      <c r="X31" s="589"/>
      <c r="Y31" s="590"/>
      <c r="Z31" s="641">
        <v>3.2</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94.5</v>
      </c>
      <c r="BN31" s="653"/>
      <c r="BO31" s="653"/>
      <c r="BP31" s="653"/>
      <c r="BQ31" s="617"/>
      <c r="BR31" s="652">
        <v>98.1</v>
      </c>
      <c r="BS31" s="607"/>
      <c r="BT31" s="607"/>
      <c r="BU31" s="607"/>
      <c r="BV31" s="607"/>
      <c r="BW31" s="607"/>
      <c r="BX31" s="643">
        <v>93.3</v>
      </c>
      <c r="BY31" s="653"/>
      <c r="BZ31" s="653"/>
      <c r="CA31" s="653"/>
      <c r="CB31" s="617"/>
      <c r="CD31" s="660"/>
      <c r="CE31" s="661"/>
      <c r="CF31" s="621" t="s">
        <v>296</v>
      </c>
      <c r="CG31" s="618"/>
      <c r="CH31" s="618"/>
      <c r="CI31" s="618"/>
      <c r="CJ31" s="618"/>
      <c r="CK31" s="618"/>
      <c r="CL31" s="618"/>
      <c r="CM31" s="618"/>
      <c r="CN31" s="618"/>
      <c r="CO31" s="618"/>
      <c r="CP31" s="618"/>
      <c r="CQ31" s="619"/>
      <c r="CR31" s="588">
        <v>675201</v>
      </c>
      <c r="CS31" s="607"/>
      <c r="CT31" s="607"/>
      <c r="CU31" s="607"/>
      <c r="CV31" s="607"/>
      <c r="CW31" s="607"/>
      <c r="CX31" s="607"/>
      <c r="CY31" s="608"/>
      <c r="CZ31" s="591">
        <v>1.3</v>
      </c>
      <c r="DA31" s="609"/>
      <c r="DB31" s="609"/>
      <c r="DC31" s="610"/>
      <c r="DD31" s="594">
        <v>664331</v>
      </c>
      <c r="DE31" s="607"/>
      <c r="DF31" s="607"/>
      <c r="DG31" s="607"/>
      <c r="DH31" s="607"/>
      <c r="DI31" s="607"/>
      <c r="DJ31" s="607"/>
      <c r="DK31" s="608"/>
      <c r="DL31" s="594">
        <v>664331</v>
      </c>
      <c r="DM31" s="607"/>
      <c r="DN31" s="607"/>
      <c r="DO31" s="607"/>
      <c r="DP31" s="607"/>
      <c r="DQ31" s="607"/>
      <c r="DR31" s="607"/>
      <c r="DS31" s="607"/>
      <c r="DT31" s="607"/>
      <c r="DU31" s="607"/>
      <c r="DV31" s="608"/>
      <c r="DW31" s="611">
        <v>2.7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3896911</v>
      </c>
      <c r="S32" s="589"/>
      <c r="T32" s="589"/>
      <c r="U32" s="589"/>
      <c r="V32" s="589"/>
      <c r="W32" s="589"/>
      <c r="X32" s="589"/>
      <c r="Y32" s="590"/>
      <c r="Z32" s="641">
        <v>7.5</v>
      </c>
      <c r="AA32" s="641"/>
      <c r="AB32" s="641"/>
      <c r="AC32" s="641"/>
      <c r="AD32" s="642">
        <v>7571</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97.9</v>
      </c>
      <c r="BH32" s="573"/>
      <c r="BI32" s="573"/>
      <c r="BJ32" s="573"/>
      <c r="BK32" s="573"/>
      <c r="BL32" s="573"/>
      <c r="BM32" s="636">
        <v>90.8</v>
      </c>
      <c r="BN32" s="573"/>
      <c r="BO32" s="573"/>
      <c r="BP32" s="573"/>
      <c r="BQ32" s="630"/>
      <c r="BR32" s="651">
        <v>97.7</v>
      </c>
      <c r="BS32" s="573"/>
      <c r="BT32" s="573"/>
      <c r="BU32" s="573"/>
      <c r="BV32" s="573"/>
      <c r="BW32" s="573"/>
      <c r="BX32" s="636">
        <v>88.6</v>
      </c>
      <c r="BY32" s="573"/>
      <c r="BZ32" s="573"/>
      <c r="CA32" s="573"/>
      <c r="CB32" s="630"/>
      <c r="CD32" s="662"/>
      <c r="CE32" s="663"/>
      <c r="CF32" s="621" t="s">
        <v>299</v>
      </c>
      <c r="CG32" s="618"/>
      <c r="CH32" s="618"/>
      <c r="CI32" s="618"/>
      <c r="CJ32" s="618"/>
      <c r="CK32" s="618"/>
      <c r="CL32" s="618"/>
      <c r="CM32" s="618"/>
      <c r="CN32" s="618"/>
      <c r="CO32" s="618"/>
      <c r="CP32" s="618"/>
      <c r="CQ32" s="619"/>
      <c r="CR32" s="588">
        <v>875</v>
      </c>
      <c r="CS32" s="589"/>
      <c r="CT32" s="589"/>
      <c r="CU32" s="589"/>
      <c r="CV32" s="589"/>
      <c r="CW32" s="589"/>
      <c r="CX32" s="589"/>
      <c r="CY32" s="590"/>
      <c r="CZ32" s="591">
        <v>0</v>
      </c>
      <c r="DA32" s="609"/>
      <c r="DB32" s="609"/>
      <c r="DC32" s="610"/>
      <c r="DD32" s="594">
        <v>875</v>
      </c>
      <c r="DE32" s="589"/>
      <c r="DF32" s="589"/>
      <c r="DG32" s="589"/>
      <c r="DH32" s="589"/>
      <c r="DI32" s="589"/>
      <c r="DJ32" s="589"/>
      <c r="DK32" s="590"/>
      <c r="DL32" s="594">
        <v>875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5737300</v>
      </c>
      <c r="S33" s="589"/>
      <c r="T33" s="589"/>
      <c r="U33" s="589"/>
      <c r="V33" s="589"/>
      <c r="W33" s="589"/>
      <c r="X33" s="589"/>
      <c r="Y33" s="590"/>
      <c r="Z33" s="641">
        <v>11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19116273</v>
      </c>
      <c r="CS33" s="607"/>
      <c r="CT33" s="607"/>
      <c r="CU33" s="607"/>
      <c r="CV33" s="607"/>
      <c r="CW33" s="607"/>
      <c r="CX33" s="607"/>
      <c r="CY33" s="608"/>
      <c r="CZ33" s="591">
        <v>37.6</v>
      </c>
      <c r="DA33" s="609"/>
      <c r="DB33" s="609"/>
      <c r="DC33" s="610"/>
      <c r="DD33" s="594">
        <v>12671178</v>
      </c>
      <c r="DE33" s="607"/>
      <c r="DF33" s="607"/>
      <c r="DG33" s="607"/>
      <c r="DH33" s="607"/>
      <c r="DI33" s="607"/>
      <c r="DJ33" s="607"/>
      <c r="DK33" s="608"/>
      <c r="DL33" s="594">
        <v>8020879</v>
      </c>
      <c r="DM33" s="607"/>
      <c r="DN33" s="607"/>
      <c r="DO33" s="607"/>
      <c r="DP33" s="607"/>
      <c r="DQ33" s="607"/>
      <c r="DR33" s="607"/>
      <c r="DS33" s="607"/>
      <c r="DT33" s="607"/>
      <c r="DU33" s="607"/>
      <c r="DV33" s="608"/>
      <c r="DW33" s="611">
        <v>32.700000000000003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5920420</v>
      </c>
      <c r="CS34" s="589"/>
      <c r="CT34" s="589"/>
      <c r="CU34" s="589"/>
      <c r="CV34" s="589"/>
      <c r="CW34" s="589"/>
      <c r="CX34" s="589"/>
      <c r="CY34" s="590"/>
      <c r="CZ34" s="591">
        <v>11.6</v>
      </c>
      <c r="DA34" s="609"/>
      <c r="DB34" s="609"/>
      <c r="DC34" s="610"/>
      <c r="DD34" s="594">
        <v>3811080</v>
      </c>
      <c r="DE34" s="589"/>
      <c r="DF34" s="589"/>
      <c r="DG34" s="589"/>
      <c r="DH34" s="589"/>
      <c r="DI34" s="589"/>
      <c r="DJ34" s="589"/>
      <c r="DK34" s="590"/>
      <c r="DL34" s="594">
        <v>3033927</v>
      </c>
      <c r="DM34" s="589"/>
      <c r="DN34" s="589"/>
      <c r="DO34" s="589"/>
      <c r="DP34" s="589"/>
      <c r="DQ34" s="589"/>
      <c r="DR34" s="589"/>
      <c r="DS34" s="589"/>
      <c r="DT34" s="589"/>
      <c r="DU34" s="589"/>
      <c r="DV34" s="590"/>
      <c r="DW34" s="611">
        <v>12.4</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1548700</v>
      </c>
      <c r="S35" s="589"/>
      <c r="T35" s="589"/>
      <c r="U35" s="589"/>
      <c r="V35" s="589"/>
      <c r="W35" s="589"/>
      <c r="X35" s="589"/>
      <c r="Y35" s="590"/>
      <c r="Z35" s="641">
        <v>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5092556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63246</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514831</v>
      </c>
      <c r="CS35" s="607"/>
      <c r="CT35" s="607"/>
      <c r="CU35" s="607"/>
      <c r="CV35" s="607"/>
      <c r="CW35" s="607"/>
      <c r="CX35" s="607"/>
      <c r="CY35" s="608"/>
      <c r="CZ35" s="591">
        <v>1</v>
      </c>
      <c r="DA35" s="609"/>
      <c r="DB35" s="609"/>
      <c r="DC35" s="610"/>
      <c r="DD35" s="594">
        <v>414378</v>
      </c>
      <c r="DE35" s="607"/>
      <c r="DF35" s="607"/>
      <c r="DG35" s="607"/>
      <c r="DH35" s="607"/>
      <c r="DI35" s="607"/>
      <c r="DJ35" s="607"/>
      <c r="DK35" s="608"/>
      <c r="DL35" s="594">
        <v>414378</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51945735</v>
      </c>
      <c r="S36" s="629"/>
      <c r="T36" s="629"/>
      <c r="U36" s="629"/>
      <c r="V36" s="629"/>
      <c r="W36" s="629"/>
      <c r="X36" s="629"/>
      <c r="Y36" s="632"/>
      <c r="Z36" s="633">
        <v>100</v>
      </c>
      <c r="AA36" s="633"/>
      <c r="AB36" s="633"/>
      <c r="AC36" s="633"/>
      <c r="AD36" s="634">
        <v>22954522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1040925</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-155002</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2896189</v>
      </c>
      <c r="CS36" s="589"/>
      <c r="CT36" s="589"/>
      <c r="CU36" s="589"/>
      <c r="CV36" s="589"/>
      <c r="CW36" s="589"/>
      <c r="CX36" s="589"/>
      <c r="CY36" s="590"/>
      <c r="CZ36" s="591">
        <v>5.7</v>
      </c>
      <c r="DA36" s="609"/>
      <c r="DB36" s="609"/>
      <c r="DC36" s="610"/>
      <c r="DD36" s="594">
        <v>2309035</v>
      </c>
      <c r="DE36" s="589"/>
      <c r="DF36" s="589"/>
      <c r="DG36" s="589"/>
      <c r="DH36" s="589"/>
      <c r="DI36" s="589"/>
      <c r="DJ36" s="589"/>
      <c r="DK36" s="590"/>
      <c r="DL36" s="594">
        <v>1825820</v>
      </c>
      <c r="DM36" s="589"/>
      <c r="DN36" s="589"/>
      <c r="DO36" s="589"/>
      <c r="DP36" s="589"/>
      <c r="DQ36" s="589"/>
      <c r="DR36" s="589"/>
      <c r="DS36" s="589"/>
      <c r="DT36" s="589"/>
      <c r="DU36" s="589"/>
      <c r="DV36" s="590"/>
      <c r="DW36" s="611">
        <v>7.5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456458</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15487</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423995</v>
      </c>
      <c r="CS37" s="607"/>
      <c r="CT37" s="607"/>
      <c r="CU37" s="607"/>
      <c r="CV37" s="607"/>
      <c r="CW37" s="607"/>
      <c r="CX37" s="607"/>
      <c r="CY37" s="608"/>
      <c r="CZ37" s="591">
        <v>0.8</v>
      </c>
      <c r="DA37" s="609"/>
      <c r="DB37" s="609"/>
      <c r="DC37" s="610"/>
      <c r="DD37" s="594">
        <v>423995</v>
      </c>
      <c r="DE37" s="607"/>
      <c r="DF37" s="607"/>
      <c r="DG37" s="607"/>
      <c r="DH37" s="607"/>
      <c r="DI37" s="607"/>
      <c r="DJ37" s="607"/>
      <c r="DK37" s="608"/>
      <c r="DL37" s="594">
        <v>389259</v>
      </c>
      <c r="DM37" s="607"/>
      <c r="DN37" s="607"/>
      <c r="DO37" s="607"/>
      <c r="DP37" s="607"/>
      <c r="DQ37" s="607"/>
      <c r="DR37" s="607"/>
      <c r="DS37" s="607"/>
      <c r="DT37" s="607"/>
      <c r="DU37" s="607"/>
      <c r="DV37" s="608"/>
      <c r="DW37" s="611">
        <v>1.6</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391828</v>
      </c>
      <c r="BA38" s="589"/>
      <c r="BB38" s="589"/>
      <c r="BC38" s="589"/>
      <c r="BD38" s="607"/>
      <c r="BE38" s="607"/>
      <c r="BF38" s="617"/>
      <c r="BG38" s="621" t="s">
        <v>318</v>
      </c>
      <c r="BH38" s="618"/>
      <c r="BI38" s="618"/>
      <c r="BJ38" s="618"/>
      <c r="BK38" s="618"/>
      <c r="BL38" s="618"/>
      <c r="BM38" s="618"/>
      <c r="BN38" s="618"/>
      <c r="BO38" s="618"/>
      <c r="BP38" s="618"/>
      <c r="BQ38" s="618"/>
      <c r="BR38" s="618"/>
      <c r="BS38" s="618"/>
      <c r="BT38" s="618"/>
      <c r="BU38" s="619"/>
      <c r="BV38" s="588">
        <v>27625</v>
      </c>
      <c r="BW38" s="589"/>
      <c r="BX38" s="589"/>
      <c r="BY38" s="589"/>
      <c r="BZ38" s="589"/>
      <c r="CA38" s="589"/>
      <c r="CB38" s="620"/>
      <c r="CD38" s="621" t="s">
        <v>319</v>
      </c>
      <c r="CE38" s="618"/>
      <c r="CF38" s="618"/>
      <c r="CG38" s="618"/>
      <c r="CH38" s="618"/>
      <c r="CI38" s="618"/>
      <c r="CJ38" s="618"/>
      <c r="CK38" s="618"/>
      <c r="CL38" s="618"/>
      <c r="CM38" s="618"/>
      <c r="CN38" s="618"/>
      <c r="CO38" s="618"/>
      <c r="CP38" s="618"/>
      <c r="CQ38" s="619"/>
      <c r="CR38" s="588">
        <v>4046113</v>
      </c>
      <c r="CS38" s="589"/>
      <c r="CT38" s="589"/>
      <c r="CU38" s="589"/>
      <c r="CV38" s="589"/>
      <c r="CW38" s="589"/>
      <c r="CX38" s="589"/>
      <c r="CY38" s="590"/>
      <c r="CZ38" s="591">
        <v>8</v>
      </c>
      <c r="DA38" s="609"/>
      <c r="DB38" s="609"/>
      <c r="DC38" s="610"/>
      <c r="DD38" s="594">
        <v>3498239</v>
      </c>
      <c r="DE38" s="589"/>
      <c r="DF38" s="589"/>
      <c r="DG38" s="589"/>
      <c r="DH38" s="589"/>
      <c r="DI38" s="589"/>
      <c r="DJ38" s="589"/>
      <c r="DK38" s="590"/>
      <c r="DL38" s="594">
        <v>2746418</v>
      </c>
      <c r="DM38" s="589"/>
      <c r="DN38" s="589"/>
      <c r="DO38" s="589"/>
      <c r="DP38" s="589"/>
      <c r="DQ38" s="589"/>
      <c r="DR38" s="589"/>
      <c r="DS38" s="589"/>
      <c r="DT38" s="589"/>
      <c r="DU38" s="589"/>
      <c r="DV38" s="590"/>
      <c r="DW38" s="611">
        <v>11.2</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8994</v>
      </c>
      <c r="BA39" s="589"/>
      <c r="BB39" s="589"/>
      <c r="BC39" s="589"/>
      <c r="BD39" s="607"/>
      <c r="BE39" s="607"/>
      <c r="BF39" s="617"/>
      <c r="BG39" s="622" t="s">
        <v>321</v>
      </c>
      <c r="BH39" s="623"/>
      <c r="BI39" s="623"/>
      <c r="BJ39" s="623"/>
      <c r="BK39" s="623"/>
      <c r="BL39" s="187"/>
      <c r="BM39" s="618" t="s">
        <v>322</v>
      </c>
      <c r="BN39" s="618"/>
      <c r="BO39" s="618"/>
      <c r="BP39" s="618"/>
      <c r="BQ39" s="618"/>
      <c r="BR39" s="618"/>
      <c r="BS39" s="618"/>
      <c r="BT39" s="618"/>
      <c r="BU39" s="619"/>
      <c r="BV39" s="588">
        <v>90</v>
      </c>
      <c r="BW39" s="589"/>
      <c r="BX39" s="589"/>
      <c r="BY39" s="589"/>
      <c r="BZ39" s="589"/>
      <c r="CA39" s="589"/>
      <c r="CB39" s="620"/>
      <c r="CD39" s="621" t="s">
        <v>323</v>
      </c>
      <c r="CE39" s="618"/>
      <c r="CF39" s="618"/>
      <c r="CG39" s="618"/>
      <c r="CH39" s="618"/>
      <c r="CI39" s="618"/>
      <c r="CJ39" s="618"/>
      <c r="CK39" s="618"/>
      <c r="CL39" s="618"/>
      <c r="CM39" s="618"/>
      <c r="CN39" s="618"/>
      <c r="CO39" s="618"/>
      <c r="CP39" s="618"/>
      <c r="CQ39" s="619"/>
      <c r="CR39" s="588">
        <v>3273570</v>
      </c>
      <c r="CS39" s="607"/>
      <c r="CT39" s="607"/>
      <c r="CU39" s="607"/>
      <c r="CV39" s="607"/>
      <c r="CW39" s="607"/>
      <c r="CX39" s="607"/>
      <c r="CY39" s="608"/>
      <c r="CZ39" s="591">
        <v>6.4</v>
      </c>
      <c r="DA39" s="609"/>
      <c r="DB39" s="609"/>
      <c r="DC39" s="610"/>
      <c r="DD39" s="594">
        <v>2638110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803203</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117</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v>2465150</v>
      </c>
      <c r="CS40" s="589"/>
      <c r="CT40" s="589"/>
      <c r="CU40" s="589"/>
      <c r="CV40" s="589"/>
      <c r="CW40" s="589"/>
      <c r="CX40" s="589"/>
      <c r="CY40" s="590"/>
      <c r="CZ40" s="591">
        <v>4.9000000000000004</v>
      </c>
      <c r="DA40" s="609"/>
      <c r="DB40" s="609"/>
      <c r="DC40" s="610"/>
      <c r="DD40" s="594">
        <v>336</v>
      </c>
      <c r="DE40" s="589"/>
      <c r="DF40" s="589"/>
      <c r="DG40" s="589"/>
      <c r="DH40" s="589"/>
      <c r="DI40" s="589"/>
      <c r="DJ40" s="589"/>
      <c r="DK40" s="590"/>
      <c r="DL40" s="594">
        <v>336</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2391148</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249</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11366787</v>
      </c>
      <c r="CS42" s="589"/>
      <c r="CT42" s="589"/>
      <c r="CU42" s="589"/>
      <c r="CV42" s="589"/>
      <c r="CW42" s="589"/>
      <c r="CX42" s="589"/>
      <c r="CY42" s="590"/>
      <c r="CZ42" s="591">
        <v>22.4</v>
      </c>
      <c r="DA42" s="592"/>
      <c r="DB42" s="592"/>
      <c r="DC42" s="593"/>
      <c r="DD42" s="594">
        <v>2058286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295108</v>
      </c>
      <c r="CS43" s="607"/>
      <c r="CT43" s="607"/>
      <c r="CU43" s="607"/>
      <c r="CV43" s="607"/>
      <c r="CW43" s="607"/>
      <c r="CX43" s="607"/>
      <c r="CY43" s="608"/>
      <c r="CZ43" s="591">
        <v>0.6</v>
      </c>
      <c r="DA43" s="609"/>
      <c r="DB43" s="609"/>
      <c r="DC43" s="610"/>
      <c r="DD43" s="594">
        <v>295108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9975939</v>
      </c>
      <c r="CS44" s="589"/>
      <c r="CT44" s="589"/>
      <c r="CU44" s="589"/>
      <c r="CV44" s="589"/>
      <c r="CW44" s="589"/>
      <c r="CX44" s="589"/>
      <c r="CY44" s="590"/>
      <c r="CZ44" s="591">
        <v>19.600000000000001</v>
      </c>
      <c r="DA44" s="592"/>
      <c r="DB44" s="592"/>
      <c r="DC44" s="593"/>
      <c r="DD44" s="594">
        <v>1898805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6683940</v>
      </c>
      <c r="CS45" s="607"/>
      <c r="CT45" s="607"/>
      <c r="CU45" s="607"/>
      <c r="CV45" s="607"/>
      <c r="CW45" s="607"/>
      <c r="CX45" s="607"/>
      <c r="CY45" s="608"/>
      <c r="CZ45" s="591">
        <v>13.2</v>
      </c>
      <c r="DA45" s="609"/>
      <c r="DB45" s="609"/>
      <c r="DC45" s="610"/>
      <c r="DD45" s="594">
        <v>373895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3170020</v>
      </c>
      <c r="CS46" s="589"/>
      <c r="CT46" s="589"/>
      <c r="CU46" s="589"/>
      <c r="CV46" s="589"/>
      <c r="CW46" s="589"/>
      <c r="CX46" s="589"/>
      <c r="CY46" s="590"/>
      <c r="CZ46" s="591">
        <v>6.2</v>
      </c>
      <c r="DA46" s="592"/>
      <c r="DB46" s="592"/>
      <c r="DC46" s="593"/>
      <c r="DD46" s="594">
        <v>1508767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1390848</v>
      </c>
      <c r="CS47" s="607"/>
      <c r="CT47" s="607"/>
      <c r="CU47" s="607"/>
      <c r="CV47" s="607"/>
      <c r="CW47" s="607"/>
      <c r="CX47" s="607"/>
      <c r="CY47" s="608"/>
      <c r="CZ47" s="591">
        <v>2.7</v>
      </c>
      <c r="DA47" s="609"/>
      <c r="DB47" s="609"/>
      <c r="DC47" s="610"/>
      <c r="DD47" s="594">
        <v>159481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50821575</v>
      </c>
      <c r="CS49" s="573"/>
      <c r="CT49" s="573"/>
      <c r="CU49" s="573"/>
      <c r="CV49" s="573"/>
      <c r="CW49" s="573"/>
      <c r="CX49" s="573"/>
      <c r="CY49" s="574"/>
      <c r="CZ49" s="575">
        <v>100</v>
      </c>
      <c r="DA49" s="576"/>
      <c r="DB49" s="576"/>
      <c r="DC49" s="577"/>
      <c r="DD49" s="578">
        <v>29180622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4" zoomScale="70" zoomScaleNormal="25" zoomScaleSheetLayoutView="70" workbookViewId="0">
      <selection activeCell="AA17" sqref="AA17:AE1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52049</v>
      </c>
      <c r="R7" s="1101"/>
      <c r="S7" s="1101"/>
      <c r="T7" s="1101"/>
      <c r="U7" s="1101"/>
      <c r="V7" s="1101">
        <v>50367</v>
      </c>
      <c r="W7" s="1101"/>
      <c r="X7" s="1101"/>
      <c r="Y7" s="1101"/>
      <c r="Z7" s="1101"/>
      <c r="AA7" s="1101">
        <v>1681</v>
      </c>
      <c r="AB7" s="1101"/>
      <c r="AC7" s="1101"/>
      <c r="AD7" s="1101"/>
      <c r="AE7" s="1102"/>
      <c r="AF7" s="1103">
        <v>1526</v>
      </c>
      <c r="AG7" s="1104"/>
      <c r="AH7" s="1104"/>
      <c r="AI7" s="1104"/>
      <c r="AJ7" s="1105"/>
      <c r="AK7" s="1087">
        <v>1322</v>
      </c>
      <c r="AL7" s="1088"/>
      <c r="AM7" s="1088"/>
      <c r="AN7" s="1088"/>
      <c r="AO7" s="1088"/>
      <c r="AP7" s="1088">
        <v>51896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570</v>
      </c>
      <c r="BT7" s="1092"/>
      <c r="BU7" s="1092"/>
      <c r="BV7" s="1092"/>
      <c r="BW7" s="1092"/>
      <c r="BX7" s="1092"/>
      <c r="BY7" s="1092"/>
      <c r="BZ7" s="1092"/>
      <c r="CA7" s="1092"/>
      <c r="CB7" s="1092"/>
      <c r="CC7" s="1092"/>
      <c r="CD7" s="1092"/>
      <c r="CE7" s="1092"/>
      <c r="CF7" s="1092"/>
      <c r="CG7" s="1093"/>
      <c r="CH7" s="1084">
        <v>-1</v>
      </c>
      <c r="CI7" s="1085"/>
      <c r="CJ7" s="1085"/>
      <c r="CK7" s="1085"/>
      <c r="CL7" s="1086"/>
      <c r="CM7" s="1084">
        <v>49</v>
      </c>
      <c r="CN7" s="1085"/>
      <c r="CO7" s="1085"/>
      <c r="CP7" s="1085"/>
      <c r="CQ7" s="1086"/>
      <c r="CR7" s="1084">
        <v>9</v>
      </c>
      <c r="CS7" s="1085"/>
      <c r="CT7" s="1085"/>
      <c r="CU7" s="1085"/>
      <c r="CV7" s="1086"/>
      <c r="CW7" s="1084">
        <v>3</v>
      </c>
      <c r="CX7" s="1085"/>
      <c r="CY7" s="1085"/>
      <c r="CZ7" s="1085"/>
      <c r="DA7" s="1086"/>
      <c r="DB7" s="1084" t="s">
        <v>553</v>
      </c>
      <c r="DC7" s="1085"/>
      <c r="DD7" s="1085"/>
      <c r="DE7" s="1085"/>
      <c r="DF7" s="1086"/>
      <c r="DG7" s="1084" t="s">
        <v>553</v>
      </c>
      <c r="DH7" s="1085"/>
      <c r="DI7" s="1085"/>
      <c r="DJ7" s="1085"/>
      <c r="DK7" s="1086"/>
      <c r="DL7" s="1084" t="s">
        <v>553</v>
      </c>
      <c r="DM7" s="1085"/>
      <c r="DN7" s="1085"/>
      <c r="DO7" s="1085"/>
      <c r="DP7" s="1086"/>
      <c r="DQ7" s="1084" t="s">
        <v>553</v>
      </c>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22</v>
      </c>
      <c r="R8" s="1040"/>
      <c r="S8" s="1040"/>
      <c r="T8" s="1040"/>
      <c r="U8" s="1040"/>
      <c r="V8" s="1040">
        <v>535</v>
      </c>
      <c r="W8" s="1040"/>
      <c r="X8" s="1040"/>
      <c r="Y8" s="1040"/>
      <c r="Z8" s="1040"/>
      <c r="AA8" s="1040">
        <v>-513</v>
      </c>
      <c r="AB8" s="1040"/>
      <c r="AC8" s="1040"/>
      <c r="AD8" s="1040"/>
      <c r="AE8" s="1041"/>
      <c r="AF8" s="1033">
        <v>-513</v>
      </c>
      <c r="AG8" s="1034"/>
      <c r="AH8" s="1034"/>
      <c r="AI8" s="1034"/>
      <c r="AJ8" s="1035"/>
      <c r="AK8" s="1082" t="s">
        <v>486</v>
      </c>
      <c r="AL8" s="1083"/>
      <c r="AM8" s="1083"/>
      <c r="AN8" s="1083"/>
      <c r="AO8" s="1083"/>
      <c r="AP8" s="1083">
        <v>38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571</v>
      </c>
      <c r="BT8" s="1011"/>
      <c r="BU8" s="1011"/>
      <c r="BV8" s="1011"/>
      <c r="BW8" s="1011"/>
      <c r="BX8" s="1011"/>
      <c r="BY8" s="1011"/>
      <c r="BZ8" s="1011"/>
      <c r="CA8" s="1011"/>
      <c r="CB8" s="1011"/>
      <c r="CC8" s="1011"/>
      <c r="CD8" s="1011"/>
      <c r="CE8" s="1011"/>
      <c r="CF8" s="1011"/>
      <c r="CG8" s="1012"/>
      <c r="CH8" s="985">
        <v>15</v>
      </c>
      <c r="CI8" s="986"/>
      <c r="CJ8" s="986"/>
      <c r="CK8" s="986"/>
      <c r="CL8" s="987"/>
      <c r="CM8" s="985">
        <v>89</v>
      </c>
      <c r="CN8" s="986"/>
      <c r="CO8" s="986"/>
      <c r="CP8" s="986"/>
      <c r="CQ8" s="987"/>
      <c r="CR8" s="985">
        <v>10</v>
      </c>
      <c r="CS8" s="986"/>
      <c r="CT8" s="986"/>
      <c r="CU8" s="986"/>
      <c r="CV8" s="987"/>
      <c r="CW8" s="985">
        <v>22</v>
      </c>
      <c r="CX8" s="986"/>
      <c r="CY8" s="986"/>
      <c r="CZ8" s="986"/>
      <c r="DA8" s="987"/>
      <c r="DB8" s="985">
        <v>2290</v>
      </c>
      <c r="DC8" s="986"/>
      <c r="DD8" s="986"/>
      <c r="DE8" s="986"/>
      <c r="DF8" s="987"/>
      <c r="DG8" s="985" t="s">
        <v>553</v>
      </c>
      <c r="DH8" s="986"/>
      <c r="DI8" s="986"/>
      <c r="DJ8" s="986"/>
      <c r="DK8" s="987"/>
      <c r="DL8" s="985" t="s">
        <v>553</v>
      </c>
      <c r="DM8" s="986"/>
      <c r="DN8" s="986"/>
      <c r="DO8" s="986"/>
      <c r="DP8" s="987"/>
      <c r="DQ8" s="985">
        <v>229</v>
      </c>
      <c r="DR8" s="986"/>
      <c r="DS8" s="986"/>
      <c r="DT8" s="986"/>
      <c r="DU8" s="987"/>
      <c r="DV8" s="988"/>
      <c r="DW8" s="989"/>
      <c r="DX8" s="989"/>
      <c r="DY8" s="989"/>
      <c r="DZ8" s="990"/>
      <c r="EA8" s="205"/>
    </row>
    <row r="9" spans="1:131" s="206" customFormat="1" ht="26.25" customHeight="1" x14ac:dyDescent="0.15">
      <c r="A9" s="212">
        <v>3</v>
      </c>
      <c r="B9" s="1027" t="s">
        <v>367</v>
      </c>
      <c r="C9" s="1028"/>
      <c r="D9" s="1028"/>
      <c r="E9" s="1028"/>
      <c r="F9" s="1028"/>
      <c r="G9" s="1028"/>
      <c r="H9" s="1028"/>
      <c r="I9" s="1028"/>
      <c r="J9" s="1028"/>
      <c r="K9" s="1028"/>
      <c r="L9" s="1028"/>
      <c r="M9" s="1028"/>
      <c r="N9" s="1028"/>
      <c r="O9" s="1028"/>
      <c r="P9" s="1029"/>
      <c r="Q9" s="1039">
        <v>333</v>
      </c>
      <c r="R9" s="1040"/>
      <c r="S9" s="1040"/>
      <c r="T9" s="1040"/>
      <c r="U9" s="1040"/>
      <c r="V9" s="1040">
        <v>329</v>
      </c>
      <c r="W9" s="1040"/>
      <c r="X9" s="1040"/>
      <c r="Y9" s="1040"/>
      <c r="Z9" s="1040"/>
      <c r="AA9" s="1040">
        <v>4</v>
      </c>
      <c r="AB9" s="1040"/>
      <c r="AC9" s="1040"/>
      <c r="AD9" s="1040"/>
      <c r="AE9" s="1041"/>
      <c r="AF9" s="1033">
        <v>4</v>
      </c>
      <c r="AG9" s="1034"/>
      <c r="AH9" s="1034"/>
      <c r="AI9" s="1034"/>
      <c r="AJ9" s="1035"/>
      <c r="AK9" s="1082">
        <v>35</v>
      </c>
      <c r="AL9" s="1083"/>
      <c r="AM9" s="1083"/>
      <c r="AN9" s="1083"/>
      <c r="AO9" s="1083"/>
      <c r="AP9" s="1083">
        <v>64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575</v>
      </c>
      <c r="BT9" s="1011"/>
      <c r="BU9" s="1011"/>
      <c r="BV9" s="1011"/>
      <c r="BW9" s="1011"/>
      <c r="BX9" s="1011"/>
      <c r="BY9" s="1011"/>
      <c r="BZ9" s="1011"/>
      <c r="CA9" s="1011"/>
      <c r="CB9" s="1011"/>
      <c r="CC9" s="1011"/>
      <c r="CD9" s="1011"/>
      <c r="CE9" s="1011"/>
      <c r="CF9" s="1011"/>
      <c r="CG9" s="1012"/>
      <c r="CH9" s="985">
        <v>18</v>
      </c>
      <c r="CI9" s="986"/>
      <c r="CJ9" s="986"/>
      <c r="CK9" s="986"/>
      <c r="CL9" s="987"/>
      <c r="CM9" s="985">
        <v>22</v>
      </c>
      <c r="CN9" s="986"/>
      <c r="CO9" s="986"/>
      <c r="CP9" s="986"/>
      <c r="CQ9" s="987"/>
      <c r="CR9" s="985">
        <v>9</v>
      </c>
      <c r="CS9" s="986"/>
      <c r="CT9" s="986"/>
      <c r="CU9" s="986"/>
      <c r="CV9" s="987"/>
      <c r="CW9" s="985" t="s">
        <v>556</v>
      </c>
      <c r="CX9" s="986"/>
      <c r="CY9" s="986"/>
      <c r="CZ9" s="986"/>
      <c r="DA9" s="987"/>
      <c r="DB9" s="985" t="s">
        <v>556</v>
      </c>
      <c r="DC9" s="986"/>
      <c r="DD9" s="986"/>
      <c r="DE9" s="986"/>
      <c r="DF9" s="987"/>
      <c r="DG9" s="985" t="s">
        <v>556</v>
      </c>
      <c r="DH9" s="986"/>
      <c r="DI9" s="986"/>
      <c r="DJ9" s="986"/>
      <c r="DK9" s="987"/>
      <c r="DL9" s="985" t="s">
        <v>556</v>
      </c>
      <c r="DM9" s="986"/>
      <c r="DN9" s="986"/>
      <c r="DO9" s="986"/>
      <c r="DP9" s="987"/>
      <c r="DQ9" s="985" t="s">
        <v>556</v>
      </c>
      <c r="DR9" s="986"/>
      <c r="DS9" s="986"/>
      <c r="DT9" s="986"/>
      <c r="DU9" s="987"/>
      <c r="DV9" s="988"/>
      <c r="DW9" s="989"/>
      <c r="DX9" s="989"/>
      <c r="DY9" s="989"/>
      <c r="DZ9" s="990"/>
      <c r="EA9" s="205"/>
    </row>
    <row r="10" spans="1:131" s="206" customFormat="1" ht="26.25" customHeight="1" x14ac:dyDescent="0.15">
      <c r="A10" s="212">
        <v>4</v>
      </c>
      <c r="B10" s="1027" t="s">
        <v>368</v>
      </c>
      <c r="C10" s="1028"/>
      <c r="D10" s="1028"/>
      <c r="E10" s="1028"/>
      <c r="F10" s="1028"/>
      <c r="G10" s="1028"/>
      <c r="H10" s="1028"/>
      <c r="I10" s="1028"/>
      <c r="J10" s="1028"/>
      <c r="K10" s="1028"/>
      <c r="L10" s="1028"/>
      <c r="M10" s="1028"/>
      <c r="N10" s="1028"/>
      <c r="O10" s="1028"/>
      <c r="P10" s="1029"/>
      <c r="Q10" s="1039">
        <v>159</v>
      </c>
      <c r="R10" s="1040"/>
      <c r="S10" s="1040"/>
      <c r="T10" s="1040"/>
      <c r="U10" s="1040"/>
      <c r="V10" s="1040">
        <v>206</v>
      </c>
      <c r="W10" s="1040"/>
      <c r="X10" s="1040"/>
      <c r="Y10" s="1040"/>
      <c r="Z10" s="1040"/>
      <c r="AA10" s="1040">
        <v>-48</v>
      </c>
      <c r="AB10" s="1040"/>
      <c r="AC10" s="1040"/>
      <c r="AD10" s="1040"/>
      <c r="AE10" s="1041"/>
      <c r="AF10" s="1033">
        <v>-48</v>
      </c>
      <c r="AG10" s="1034"/>
      <c r="AH10" s="1034"/>
      <c r="AI10" s="1034"/>
      <c r="AJ10" s="1035"/>
      <c r="AK10" s="1082">
        <v>6</v>
      </c>
      <c r="AL10" s="1083"/>
      <c r="AM10" s="1083"/>
      <c r="AN10" s="1083"/>
      <c r="AO10" s="1083"/>
      <c r="AP10" s="1083" t="s">
        <v>486</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572</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4</v>
      </c>
      <c r="CN10" s="986"/>
      <c r="CO10" s="986"/>
      <c r="CP10" s="986"/>
      <c r="CQ10" s="987"/>
      <c r="CR10" s="985">
        <v>3</v>
      </c>
      <c r="CS10" s="986"/>
      <c r="CT10" s="986"/>
      <c r="CU10" s="986"/>
      <c r="CV10" s="987"/>
      <c r="CW10" s="985" t="s">
        <v>556</v>
      </c>
      <c r="CX10" s="986"/>
      <c r="CY10" s="986"/>
      <c r="CZ10" s="986"/>
      <c r="DA10" s="987"/>
      <c r="DB10" s="985" t="s">
        <v>556</v>
      </c>
      <c r="DC10" s="986"/>
      <c r="DD10" s="986"/>
      <c r="DE10" s="986"/>
      <c r="DF10" s="987"/>
      <c r="DG10" s="985" t="s">
        <v>556</v>
      </c>
      <c r="DH10" s="986"/>
      <c r="DI10" s="986"/>
      <c r="DJ10" s="986"/>
      <c r="DK10" s="987"/>
      <c r="DL10" s="985" t="s">
        <v>556</v>
      </c>
      <c r="DM10" s="986"/>
      <c r="DN10" s="986"/>
      <c r="DO10" s="986"/>
      <c r="DP10" s="987"/>
      <c r="DQ10" s="985" t="s">
        <v>556</v>
      </c>
      <c r="DR10" s="986"/>
      <c r="DS10" s="986"/>
      <c r="DT10" s="986"/>
      <c r="DU10" s="987"/>
      <c r="DV10" s="988"/>
      <c r="DW10" s="989"/>
      <c r="DX10" s="989"/>
      <c r="DY10" s="989"/>
      <c r="DZ10" s="990"/>
      <c r="EA10" s="205"/>
    </row>
    <row r="11" spans="1:131" s="206" customFormat="1" ht="26.25" customHeight="1" x14ac:dyDescent="0.15">
      <c r="A11" s="212">
        <v>5</v>
      </c>
      <c r="B11" s="1027" t="s">
        <v>369</v>
      </c>
      <c r="C11" s="1028"/>
      <c r="D11" s="1028"/>
      <c r="E11" s="1028"/>
      <c r="F11" s="1028"/>
      <c r="G11" s="1028"/>
      <c r="H11" s="1028"/>
      <c r="I11" s="1028"/>
      <c r="J11" s="1028"/>
      <c r="K11" s="1028"/>
      <c r="L11" s="1028"/>
      <c r="M11" s="1028"/>
      <c r="N11" s="1028"/>
      <c r="O11" s="1028"/>
      <c r="P11" s="1029"/>
      <c r="Q11" s="1039" t="s">
        <v>486</v>
      </c>
      <c r="R11" s="1040"/>
      <c r="S11" s="1040"/>
      <c r="T11" s="1040"/>
      <c r="U11" s="1040"/>
      <c r="V11" s="1040" t="s">
        <v>486</v>
      </c>
      <c r="W11" s="1040"/>
      <c r="X11" s="1040"/>
      <c r="Y11" s="1040"/>
      <c r="Z11" s="1040"/>
      <c r="AA11" s="1040" t="s">
        <v>486</v>
      </c>
      <c r="AB11" s="1040"/>
      <c r="AC11" s="1040"/>
      <c r="AD11" s="1040"/>
      <c r="AE11" s="1041"/>
      <c r="AF11" s="1033" t="s">
        <v>113</v>
      </c>
      <c r="AG11" s="1034"/>
      <c r="AH11" s="1034"/>
      <c r="AI11" s="1034"/>
      <c r="AJ11" s="1035"/>
      <c r="AK11" s="1082" t="s">
        <v>486</v>
      </c>
      <c r="AL11" s="1083"/>
      <c r="AM11" s="1083"/>
      <c r="AN11" s="1083"/>
      <c r="AO11" s="1083"/>
      <c r="AP11" s="1083" t="s">
        <v>486</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51915</v>
      </c>
      <c r="R23" s="1065"/>
      <c r="S23" s="1065"/>
      <c r="T23" s="1065"/>
      <c r="U23" s="1065"/>
      <c r="V23" s="1065">
        <v>50791</v>
      </c>
      <c r="W23" s="1065"/>
      <c r="X23" s="1065"/>
      <c r="Y23" s="1065"/>
      <c r="Z23" s="1065"/>
      <c r="AA23" s="1065">
        <v>1124</v>
      </c>
      <c r="AB23" s="1065"/>
      <c r="AC23" s="1065"/>
      <c r="AD23" s="1065"/>
      <c r="AE23" s="1066"/>
      <c r="AF23" s="1067">
        <v>969</v>
      </c>
      <c r="AG23" s="1065"/>
      <c r="AH23" s="1065"/>
      <c r="AI23" s="1065"/>
      <c r="AJ23" s="1068"/>
      <c r="AK23" s="1069"/>
      <c r="AL23" s="1070"/>
      <c r="AM23" s="1070"/>
      <c r="AN23" s="1070"/>
      <c r="AO23" s="1070"/>
      <c r="AP23" s="1065">
        <v>51999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11111</v>
      </c>
      <c r="R28" s="1050"/>
      <c r="S28" s="1050"/>
      <c r="T28" s="1050"/>
      <c r="U28" s="1050"/>
      <c r="V28" s="1050">
        <v>11047</v>
      </c>
      <c r="W28" s="1050"/>
      <c r="X28" s="1050"/>
      <c r="Y28" s="1050"/>
      <c r="Z28" s="1050"/>
      <c r="AA28" s="1050">
        <v>63</v>
      </c>
      <c r="AB28" s="1050"/>
      <c r="AC28" s="1050"/>
      <c r="AD28" s="1050"/>
      <c r="AE28" s="1051"/>
      <c r="AF28" s="1052">
        <v>63</v>
      </c>
      <c r="AG28" s="1050"/>
      <c r="AH28" s="1050"/>
      <c r="AI28" s="1050"/>
      <c r="AJ28" s="1053"/>
      <c r="AK28" s="1054">
        <v>1213</v>
      </c>
      <c r="AL28" s="1042"/>
      <c r="AM28" s="1042"/>
      <c r="AN28" s="1042"/>
      <c r="AO28" s="1042"/>
      <c r="AP28" s="1042" t="s">
        <v>486</v>
      </c>
      <c r="AQ28" s="1042"/>
      <c r="AR28" s="1042"/>
      <c r="AS28" s="1042"/>
      <c r="AT28" s="1042"/>
      <c r="AU28" s="1042" t="s">
        <v>486</v>
      </c>
      <c r="AV28" s="1042"/>
      <c r="AW28" s="1042"/>
      <c r="AX28" s="1042"/>
      <c r="AY28" s="1042"/>
      <c r="AZ28" s="1043" t="s">
        <v>486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384</v>
      </c>
      <c r="C29" s="1028"/>
      <c r="D29" s="1028"/>
      <c r="E29" s="1028"/>
      <c r="F29" s="1028"/>
      <c r="G29" s="1028"/>
      <c r="H29" s="1028"/>
      <c r="I29" s="1028"/>
      <c r="J29" s="1028"/>
      <c r="K29" s="1028"/>
      <c r="L29" s="1028"/>
      <c r="M29" s="1028"/>
      <c r="N29" s="1028"/>
      <c r="O29" s="1028"/>
      <c r="P29" s="1029"/>
      <c r="Q29" s="1039">
        <v>29</v>
      </c>
      <c r="R29" s="1040"/>
      <c r="S29" s="1040"/>
      <c r="T29" s="1040"/>
      <c r="U29" s="1040"/>
      <c r="V29" s="1040">
        <v>27</v>
      </c>
      <c r="W29" s="1040"/>
      <c r="X29" s="1040"/>
      <c r="Y29" s="1040"/>
      <c r="Z29" s="1040"/>
      <c r="AA29" s="1040">
        <v>1</v>
      </c>
      <c r="AB29" s="1040"/>
      <c r="AC29" s="1040"/>
      <c r="AD29" s="1040"/>
      <c r="AE29" s="1041"/>
      <c r="AF29" s="1033">
        <v>1</v>
      </c>
      <c r="AG29" s="1034"/>
      <c r="AH29" s="1034"/>
      <c r="AI29" s="1034"/>
      <c r="AJ29" s="1035"/>
      <c r="AK29" s="976">
        <v>14</v>
      </c>
      <c r="AL29" s="967"/>
      <c r="AM29" s="967"/>
      <c r="AN29" s="967"/>
      <c r="AO29" s="967"/>
      <c r="AP29" s="967" t="s">
        <v>486</v>
      </c>
      <c r="AQ29" s="967"/>
      <c r="AR29" s="967"/>
      <c r="AS29" s="967"/>
      <c r="AT29" s="967"/>
      <c r="AU29" s="967" t="s">
        <v>486</v>
      </c>
      <c r="AV29" s="967"/>
      <c r="AW29" s="967"/>
      <c r="AX29" s="967"/>
      <c r="AY29" s="967"/>
      <c r="AZ29" s="1038" t="s">
        <v>486</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385</v>
      </c>
      <c r="C30" s="1028"/>
      <c r="D30" s="1028"/>
      <c r="E30" s="1028"/>
      <c r="F30" s="1028"/>
      <c r="G30" s="1028"/>
      <c r="H30" s="1028"/>
      <c r="I30" s="1028"/>
      <c r="J30" s="1028"/>
      <c r="K30" s="1028"/>
      <c r="L30" s="1028"/>
      <c r="M30" s="1028"/>
      <c r="N30" s="1028"/>
      <c r="O30" s="1028"/>
      <c r="P30" s="1029"/>
      <c r="Q30" s="1039">
        <v>8600</v>
      </c>
      <c r="R30" s="1040"/>
      <c r="S30" s="1040"/>
      <c r="T30" s="1040"/>
      <c r="U30" s="1040"/>
      <c r="V30" s="1040">
        <v>8508</v>
      </c>
      <c r="W30" s="1040"/>
      <c r="X30" s="1040"/>
      <c r="Y30" s="1040"/>
      <c r="Z30" s="1040"/>
      <c r="AA30" s="1040">
        <v>92</v>
      </c>
      <c r="AB30" s="1040"/>
      <c r="AC30" s="1040"/>
      <c r="AD30" s="1040"/>
      <c r="AE30" s="1041"/>
      <c r="AF30" s="1033">
        <v>90</v>
      </c>
      <c r="AG30" s="1034"/>
      <c r="AH30" s="1034"/>
      <c r="AI30" s="1034"/>
      <c r="AJ30" s="1035"/>
      <c r="AK30" s="976">
        <v>1265</v>
      </c>
      <c r="AL30" s="967"/>
      <c r="AM30" s="967"/>
      <c r="AN30" s="967"/>
      <c r="AO30" s="967"/>
      <c r="AP30" s="967" t="s">
        <v>486</v>
      </c>
      <c r="AQ30" s="967"/>
      <c r="AR30" s="967"/>
      <c r="AS30" s="967"/>
      <c r="AT30" s="967"/>
      <c r="AU30" s="967" t="s">
        <v>486</v>
      </c>
      <c r="AV30" s="967"/>
      <c r="AW30" s="967"/>
      <c r="AX30" s="967"/>
      <c r="AY30" s="967"/>
      <c r="AZ30" s="1038" t="s">
        <v>486</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1704</v>
      </c>
      <c r="R31" s="1040"/>
      <c r="S31" s="1040"/>
      <c r="T31" s="1040"/>
      <c r="U31" s="1040"/>
      <c r="V31" s="1040">
        <v>1700</v>
      </c>
      <c r="W31" s="1040"/>
      <c r="X31" s="1040"/>
      <c r="Y31" s="1040"/>
      <c r="Z31" s="1040"/>
      <c r="AA31" s="1040">
        <v>4</v>
      </c>
      <c r="AB31" s="1040"/>
      <c r="AC31" s="1040"/>
      <c r="AD31" s="1040"/>
      <c r="AE31" s="1041"/>
      <c r="AF31" s="1033">
        <v>4</v>
      </c>
      <c r="AG31" s="1034"/>
      <c r="AH31" s="1034"/>
      <c r="AI31" s="1034"/>
      <c r="AJ31" s="1035"/>
      <c r="AK31" s="976">
        <v>1063</v>
      </c>
      <c r="AL31" s="967"/>
      <c r="AM31" s="967"/>
      <c r="AN31" s="967"/>
      <c r="AO31" s="967"/>
      <c r="AP31" s="967" t="s">
        <v>486</v>
      </c>
      <c r="AQ31" s="967"/>
      <c r="AR31" s="967"/>
      <c r="AS31" s="967"/>
      <c r="AT31" s="967"/>
      <c r="AU31" s="967" t="s">
        <v>486</v>
      </c>
      <c r="AV31" s="967"/>
      <c r="AW31" s="967"/>
      <c r="AX31" s="967"/>
      <c r="AY31" s="967"/>
      <c r="AZ31" s="1038" t="s">
        <v>486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54</v>
      </c>
      <c r="R32" s="1040"/>
      <c r="S32" s="1040"/>
      <c r="T32" s="1040"/>
      <c r="U32" s="1040"/>
      <c r="V32" s="1040">
        <v>427</v>
      </c>
      <c r="W32" s="1040"/>
      <c r="X32" s="1040"/>
      <c r="Y32" s="1040"/>
      <c r="Z32" s="1040"/>
      <c r="AA32" s="1040">
        <v>-374</v>
      </c>
      <c r="AB32" s="1040"/>
      <c r="AC32" s="1040"/>
      <c r="AD32" s="1040"/>
      <c r="AE32" s="1041"/>
      <c r="AF32" s="1033">
        <v>-374</v>
      </c>
      <c r="AG32" s="1034"/>
      <c r="AH32" s="1034"/>
      <c r="AI32" s="1034"/>
      <c r="AJ32" s="1035"/>
      <c r="AK32" s="976" t="s">
        <v>486</v>
      </c>
      <c r="AL32" s="967"/>
      <c r="AM32" s="967"/>
      <c r="AN32" s="967"/>
      <c r="AO32" s="967"/>
      <c r="AP32" s="967">
        <v>85</v>
      </c>
      <c r="AQ32" s="967"/>
      <c r="AR32" s="967"/>
      <c r="AS32" s="967"/>
      <c r="AT32" s="967"/>
      <c r="AU32" s="967" t="s">
        <v>486</v>
      </c>
      <c r="AV32" s="967"/>
      <c r="AW32" s="967"/>
      <c r="AX32" s="967"/>
      <c r="AY32" s="967"/>
      <c r="AZ32" s="1038" t="s">
        <v>486</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1558</v>
      </c>
      <c r="R33" s="1040"/>
      <c r="S33" s="1040"/>
      <c r="T33" s="1040"/>
      <c r="U33" s="1040"/>
      <c r="V33" s="1040">
        <v>1489</v>
      </c>
      <c r="W33" s="1040"/>
      <c r="X33" s="1040"/>
      <c r="Y33" s="1040"/>
      <c r="Z33" s="1040"/>
      <c r="AA33" s="1040">
        <v>69</v>
      </c>
      <c r="AB33" s="1040"/>
      <c r="AC33" s="1040"/>
      <c r="AD33" s="1040"/>
      <c r="AE33" s="1041"/>
      <c r="AF33" s="1033">
        <v>1739</v>
      </c>
      <c r="AG33" s="1034"/>
      <c r="AH33" s="1034"/>
      <c r="AI33" s="1034"/>
      <c r="AJ33" s="1035"/>
      <c r="AK33" s="976">
        <v>6</v>
      </c>
      <c r="AL33" s="967"/>
      <c r="AM33" s="967"/>
      <c r="AN33" s="967"/>
      <c r="AO33" s="967"/>
      <c r="AP33" s="967">
        <v>296</v>
      </c>
      <c r="AQ33" s="967"/>
      <c r="AR33" s="967"/>
      <c r="AS33" s="967"/>
      <c r="AT33" s="967"/>
      <c r="AU33" s="967">
        <v>2</v>
      </c>
      <c r="AV33" s="967"/>
      <c r="AW33" s="967"/>
      <c r="AX33" s="967"/>
      <c r="AY33" s="967"/>
      <c r="AZ33" s="1038" t="s">
        <v>486</v>
      </c>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390</v>
      </c>
      <c r="C34" s="1028"/>
      <c r="D34" s="1028"/>
      <c r="E34" s="1028"/>
      <c r="F34" s="1028"/>
      <c r="G34" s="1028"/>
      <c r="H34" s="1028"/>
      <c r="I34" s="1028"/>
      <c r="J34" s="1028"/>
      <c r="K34" s="1028"/>
      <c r="L34" s="1028"/>
      <c r="M34" s="1028"/>
      <c r="N34" s="1028"/>
      <c r="O34" s="1028"/>
      <c r="P34" s="1029"/>
      <c r="Q34" s="1039">
        <v>942</v>
      </c>
      <c r="R34" s="1040"/>
      <c r="S34" s="1040"/>
      <c r="T34" s="1040"/>
      <c r="U34" s="1040"/>
      <c r="V34" s="1040">
        <v>927</v>
      </c>
      <c r="W34" s="1040"/>
      <c r="X34" s="1040"/>
      <c r="Y34" s="1040"/>
      <c r="Z34" s="1040"/>
      <c r="AA34" s="1040">
        <v>15</v>
      </c>
      <c r="AB34" s="1040"/>
      <c r="AC34" s="1040"/>
      <c r="AD34" s="1040"/>
      <c r="AE34" s="1041"/>
      <c r="AF34" s="1033">
        <v>4</v>
      </c>
      <c r="AG34" s="1034"/>
      <c r="AH34" s="1034"/>
      <c r="AI34" s="1034"/>
      <c r="AJ34" s="1035"/>
      <c r="AK34" s="976">
        <v>456</v>
      </c>
      <c r="AL34" s="967"/>
      <c r="AM34" s="967"/>
      <c r="AN34" s="967"/>
      <c r="AO34" s="967"/>
      <c r="AP34" s="967">
        <v>4068</v>
      </c>
      <c r="AQ34" s="967"/>
      <c r="AR34" s="967"/>
      <c r="AS34" s="967"/>
      <c r="AT34" s="967"/>
      <c r="AU34" s="967">
        <v>2990</v>
      </c>
      <c r="AV34" s="967"/>
      <c r="AW34" s="967"/>
      <c r="AX34" s="967"/>
      <c r="AY34" s="967"/>
      <c r="AZ34" s="1038" t="s">
        <v>486</v>
      </c>
      <c r="BA34" s="1038"/>
      <c r="BB34" s="1038"/>
      <c r="BC34" s="1038"/>
      <c r="BD34" s="1038"/>
      <c r="BE34" s="1022" t="s">
        <v>391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392</v>
      </c>
      <c r="C35" s="1028"/>
      <c r="D35" s="1028"/>
      <c r="E35" s="1028"/>
      <c r="F35" s="1028"/>
      <c r="G35" s="1028"/>
      <c r="H35" s="1028"/>
      <c r="I35" s="1028"/>
      <c r="J35" s="1028"/>
      <c r="K35" s="1028"/>
      <c r="L35" s="1028"/>
      <c r="M35" s="1028"/>
      <c r="N35" s="1028"/>
      <c r="O35" s="1028"/>
      <c r="P35" s="1029"/>
      <c r="Q35" s="1039">
        <v>376</v>
      </c>
      <c r="R35" s="1040"/>
      <c r="S35" s="1040"/>
      <c r="T35" s="1040"/>
      <c r="U35" s="1040"/>
      <c r="V35" s="1040">
        <v>375</v>
      </c>
      <c r="W35" s="1040"/>
      <c r="X35" s="1040"/>
      <c r="Y35" s="1040"/>
      <c r="Z35" s="1040"/>
      <c r="AA35" s="1040">
        <v>1</v>
      </c>
      <c r="AB35" s="1040"/>
      <c r="AC35" s="1040"/>
      <c r="AD35" s="1040"/>
      <c r="AE35" s="1041"/>
      <c r="AF35" s="1033">
        <v>1</v>
      </c>
      <c r="AG35" s="1034"/>
      <c r="AH35" s="1034"/>
      <c r="AI35" s="1034"/>
      <c r="AJ35" s="1035"/>
      <c r="AK35" s="976">
        <v>278</v>
      </c>
      <c r="AL35" s="967"/>
      <c r="AM35" s="967"/>
      <c r="AN35" s="967"/>
      <c r="AO35" s="967"/>
      <c r="AP35" s="967">
        <v>2437</v>
      </c>
      <c r="AQ35" s="967"/>
      <c r="AR35" s="967"/>
      <c r="AS35" s="967"/>
      <c r="AT35" s="967"/>
      <c r="AU35" s="967">
        <v>1927</v>
      </c>
      <c r="AV35" s="967"/>
      <c r="AW35" s="967"/>
      <c r="AX35" s="967"/>
      <c r="AY35" s="967"/>
      <c r="AZ35" s="1038" t="s">
        <v>486</v>
      </c>
      <c r="BA35" s="1038"/>
      <c r="BB35" s="1038"/>
      <c r="BC35" s="1038"/>
      <c r="BD35" s="1038"/>
      <c r="BE35" s="1022" t="s">
        <v>391</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393</v>
      </c>
      <c r="C36" s="1028"/>
      <c r="D36" s="1028"/>
      <c r="E36" s="1028"/>
      <c r="F36" s="1028"/>
      <c r="G36" s="1028"/>
      <c r="H36" s="1028"/>
      <c r="I36" s="1028"/>
      <c r="J36" s="1028"/>
      <c r="K36" s="1028"/>
      <c r="L36" s="1028"/>
      <c r="M36" s="1028"/>
      <c r="N36" s="1028"/>
      <c r="O36" s="1028"/>
      <c r="P36" s="1029"/>
      <c r="Q36" s="1039">
        <v>21</v>
      </c>
      <c r="R36" s="1040"/>
      <c r="S36" s="1040"/>
      <c r="T36" s="1040"/>
      <c r="U36" s="1040"/>
      <c r="V36" s="1040">
        <v>20</v>
      </c>
      <c r="W36" s="1040"/>
      <c r="X36" s="1040"/>
      <c r="Y36" s="1040"/>
      <c r="Z36" s="1040"/>
      <c r="AA36" s="1040">
        <v>1</v>
      </c>
      <c r="AB36" s="1040"/>
      <c r="AC36" s="1040"/>
      <c r="AD36" s="1040"/>
      <c r="AE36" s="1041"/>
      <c r="AF36" s="1033">
        <v>1</v>
      </c>
      <c r="AG36" s="1034"/>
      <c r="AH36" s="1034"/>
      <c r="AI36" s="1034"/>
      <c r="AJ36" s="1035"/>
      <c r="AK36" s="976">
        <v>19</v>
      </c>
      <c r="AL36" s="967"/>
      <c r="AM36" s="967"/>
      <c r="AN36" s="967"/>
      <c r="AO36" s="967"/>
      <c r="AP36" s="967">
        <v>53</v>
      </c>
      <c r="AQ36" s="967"/>
      <c r="AR36" s="967"/>
      <c r="AS36" s="967"/>
      <c r="AT36" s="967"/>
      <c r="AU36" s="967">
        <v>52</v>
      </c>
      <c r="AV36" s="967"/>
      <c r="AW36" s="967"/>
      <c r="AX36" s="967"/>
      <c r="AY36" s="967"/>
      <c r="AZ36" s="1038" t="s">
        <v>486</v>
      </c>
      <c r="BA36" s="1038"/>
      <c r="BB36" s="1038"/>
      <c r="BC36" s="1038"/>
      <c r="BD36" s="1038"/>
      <c r="BE36" s="1022" t="s">
        <v>391</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394</v>
      </c>
      <c r="C37" s="1028"/>
      <c r="D37" s="1028"/>
      <c r="E37" s="1028"/>
      <c r="F37" s="1028"/>
      <c r="G37" s="1028"/>
      <c r="H37" s="1028"/>
      <c r="I37" s="1028"/>
      <c r="J37" s="1028"/>
      <c r="K37" s="1028"/>
      <c r="L37" s="1028"/>
      <c r="M37" s="1028"/>
      <c r="N37" s="1028"/>
      <c r="O37" s="1028"/>
      <c r="P37" s="1029"/>
      <c r="Q37" s="1039">
        <v>63</v>
      </c>
      <c r="R37" s="1040"/>
      <c r="S37" s="1040"/>
      <c r="T37" s="1040"/>
      <c r="U37" s="1040"/>
      <c r="V37" s="1040">
        <v>63</v>
      </c>
      <c r="W37" s="1040"/>
      <c r="X37" s="1040"/>
      <c r="Y37" s="1040"/>
      <c r="Z37" s="1040"/>
      <c r="AA37" s="1040">
        <v>0</v>
      </c>
      <c r="AB37" s="1040"/>
      <c r="AC37" s="1040"/>
      <c r="AD37" s="1040"/>
      <c r="AE37" s="1041"/>
      <c r="AF37" s="1033">
        <v>0</v>
      </c>
      <c r="AG37" s="1034"/>
      <c r="AH37" s="1034"/>
      <c r="AI37" s="1034"/>
      <c r="AJ37" s="1035"/>
      <c r="AK37" s="976">
        <v>48</v>
      </c>
      <c r="AL37" s="967"/>
      <c r="AM37" s="967"/>
      <c r="AN37" s="967"/>
      <c r="AO37" s="967"/>
      <c r="AP37" s="967">
        <v>708</v>
      </c>
      <c r="AQ37" s="967"/>
      <c r="AR37" s="967"/>
      <c r="AS37" s="967"/>
      <c r="AT37" s="967"/>
      <c r="AU37" s="967">
        <v>540</v>
      </c>
      <c r="AV37" s="967"/>
      <c r="AW37" s="967"/>
      <c r="AX37" s="967"/>
      <c r="AY37" s="967"/>
      <c r="AZ37" s="1038" t="s">
        <v>486</v>
      </c>
      <c r="BA37" s="1038"/>
      <c r="BB37" s="1038"/>
      <c r="BC37" s="1038"/>
      <c r="BD37" s="1038"/>
      <c r="BE37" s="1022" t="s">
        <v>391</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t="s">
        <v>395</v>
      </c>
      <c r="C38" s="1028"/>
      <c r="D38" s="1028"/>
      <c r="E38" s="1028"/>
      <c r="F38" s="1028"/>
      <c r="G38" s="1028"/>
      <c r="H38" s="1028"/>
      <c r="I38" s="1028"/>
      <c r="J38" s="1028"/>
      <c r="K38" s="1028"/>
      <c r="L38" s="1028"/>
      <c r="M38" s="1028"/>
      <c r="N38" s="1028"/>
      <c r="O38" s="1028"/>
      <c r="P38" s="1029"/>
      <c r="Q38" s="1039">
        <v>62</v>
      </c>
      <c r="R38" s="1040"/>
      <c r="S38" s="1040"/>
      <c r="T38" s="1040"/>
      <c r="U38" s="1040"/>
      <c r="V38" s="1040">
        <v>61</v>
      </c>
      <c r="W38" s="1040"/>
      <c r="X38" s="1040"/>
      <c r="Y38" s="1040"/>
      <c r="Z38" s="1040"/>
      <c r="AA38" s="1040">
        <v>1</v>
      </c>
      <c r="AB38" s="1040"/>
      <c r="AC38" s="1040"/>
      <c r="AD38" s="1040"/>
      <c r="AE38" s="1041"/>
      <c r="AF38" s="1033">
        <v>1</v>
      </c>
      <c r="AG38" s="1034"/>
      <c r="AH38" s="1034"/>
      <c r="AI38" s="1034"/>
      <c r="AJ38" s="1035"/>
      <c r="AK38" s="976">
        <v>46</v>
      </c>
      <c r="AL38" s="967"/>
      <c r="AM38" s="967"/>
      <c r="AN38" s="967"/>
      <c r="AO38" s="967"/>
      <c r="AP38" s="967">
        <v>219</v>
      </c>
      <c r="AQ38" s="967"/>
      <c r="AR38" s="967"/>
      <c r="AS38" s="967"/>
      <c r="AT38" s="967"/>
      <c r="AU38" s="967">
        <v>178</v>
      </c>
      <c r="AV38" s="967"/>
      <c r="AW38" s="967"/>
      <c r="AX38" s="967"/>
      <c r="AY38" s="967"/>
      <c r="AZ38" s="1038" t="s">
        <v>486</v>
      </c>
      <c r="BA38" s="1038"/>
      <c r="BB38" s="1038"/>
      <c r="BC38" s="1038"/>
      <c r="BD38" s="1038"/>
      <c r="BE38" s="1022" t="s">
        <v>391</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t="s">
        <v>396</v>
      </c>
      <c r="C39" s="1028"/>
      <c r="D39" s="1028"/>
      <c r="E39" s="1028"/>
      <c r="F39" s="1028"/>
      <c r="G39" s="1028"/>
      <c r="H39" s="1028"/>
      <c r="I39" s="1028"/>
      <c r="J39" s="1028"/>
      <c r="K39" s="1028"/>
      <c r="L39" s="1028"/>
      <c r="M39" s="1028"/>
      <c r="N39" s="1028"/>
      <c r="O39" s="1028"/>
      <c r="P39" s="1029"/>
      <c r="Q39" s="1039">
        <v>6</v>
      </c>
      <c r="R39" s="1040"/>
      <c r="S39" s="1040"/>
      <c r="T39" s="1040"/>
      <c r="U39" s="1040"/>
      <c r="V39" s="1040">
        <v>5</v>
      </c>
      <c r="W39" s="1040"/>
      <c r="X39" s="1040"/>
      <c r="Y39" s="1040"/>
      <c r="Z39" s="1040"/>
      <c r="AA39" s="1040">
        <v>1</v>
      </c>
      <c r="AB39" s="1040"/>
      <c r="AC39" s="1040"/>
      <c r="AD39" s="1040"/>
      <c r="AE39" s="1041"/>
      <c r="AF39" s="1033">
        <v>1</v>
      </c>
      <c r="AG39" s="1034"/>
      <c r="AH39" s="1034"/>
      <c r="AI39" s="1034"/>
      <c r="AJ39" s="1035"/>
      <c r="AK39" s="976">
        <v>2</v>
      </c>
      <c r="AL39" s="967"/>
      <c r="AM39" s="967"/>
      <c r="AN39" s="967"/>
      <c r="AO39" s="967"/>
      <c r="AP39" s="967">
        <v>23</v>
      </c>
      <c r="AQ39" s="967"/>
      <c r="AR39" s="967"/>
      <c r="AS39" s="967"/>
      <c r="AT39" s="967"/>
      <c r="AU39" s="967">
        <v>7</v>
      </c>
      <c r="AV39" s="967"/>
      <c r="AW39" s="967"/>
      <c r="AX39" s="967"/>
      <c r="AY39" s="967"/>
      <c r="AZ39" s="1038" t="s">
        <v>486</v>
      </c>
      <c r="BA39" s="1038"/>
      <c r="BB39" s="1038"/>
      <c r="BC39" s="1038"/>
      <c r="BD39" s="1038"/>
      <c r="BE39" s="1022" t="s">
        <v>391</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t="s">
        <v>397</v>
      </c>
      <c r="C40" s="1028"/>
      <c r="D40" s="1028"/>
      <c r="E40" s="1028"/>
      <c r="F40" s="1028"/>
      <c r="G40" s="1028"/>
      <c r="H40" s="1028"/>
      <c r="I40" s="1028"/>
      <c r="J40" s="1028"/>
      <c r="K40" s="1028"/>
      <c r="L40" s="1028"/>
      <c r="M40" s="1028"/>
      <c r="N40" s="1028"/>
      <c r="O40" s="1028"/>
      <c r="P40" s="1029"/>
      <c r="Q40" s="1039">
        <v>74</v>
      </c>
      <c r="R40" s="1040"/>
      <c r="S40" s="1040"/>
      <c r="T40" s="1040"/>
      <c r="U40" s="1040"/>
      <c r="V40" s="1040">
        <v>0</v>
      </c>
      <c r="W40" s="1040"/>
      <c r="X40" s="1040"/>
      <c r="Y40" s="1040"/>
      <c r="Z40" s="1040"/>
      <c r="AA40" s="1040">
        <v>74</v>
      </c>
      <c r="AB40" s="1040"/>
      <c r="AC40" s="1040"/>
      <c r="AD40" s="1040"/>
      <c r="AE40" s="1041"/>
      <c r="AF40" s="1033">
        <v>154</v>
      </c>
      <c r="AG40" s="1034"/>
      <c r="AH40" s="1034"/>
      <c r="AI40" s="1034"/>
      <c r="AJ40" s="1035"/>
      <c r="AK40" s="976" t="s">
        <v>486</v>
      </c>
      <c r="AL40" s="967"/>
      <c r="AM40" s="967"/>
      <c r="AN40" s="967"/>
      <c r="AO40" s="967"/>
      <c r="AP40" s="967" t="s">
        <v>486</v>
      </c>
      <c r="AQ40" s="967"/>
      <c r="AR40" s="967"/>
      <c r="AS40" s="967"/>
      <c r="AT40" s="967"/>
      <c r="AU40" s="967" t="s">
        <v>486</v>
      </c>
      <c r="AV40" s="967"/>
      <c r="AW40" s="967"/>
      <c r="AX40" s="967"/>
      <c r="AY40" s="967"/>
      <c r="AZ40" s="1038" t="s">
        <v>486</v>
      </c>
      <c r="BA40" s="1038"/>
      <c r="BB40" s="1038"/>
      <c r="BC40" s="1038"/>
      <c r="BD40" s="1038"/>
      <c r="BE40" s="1022" t="s">
        <v>391</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1685</v>
      </c>
      <c r="AG63" s="955"/>
      <c r="AH63" s="955"/>
      <c r="AI63" s="955"/>
      <c r="AJ63" s="1020"/>
      <c r="AK63" s="1021"/>
      <c r="AL63" s="959"/>
      <c r="AM63" s="959"/>
      <c r="AN63" s="959"/>
      <c r="AO63" s="959"/>
      <c r="AP63" s="955">
        <v>7888</v>
      </c>
      <c r="AQ63" s="955"/>
      <c r="AR63" s="955"/>
      <c r="AS63" s="955"/>
      <c r="AT63" s="955"/>
      <c r="AU63" s="955">
        <v>5697</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401</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552</v>
      </c>
      <c r="C68" s="982"/>
      <c r="D68" s="982"/>
      <c r="E68" s="982"/>
      <c r="F68" s="982"/>
      <c r="G68" s="982"/>
      <c r="H68" s="982"/>
      <c r="I68" s="982"/>
      <c r="J68" s="982"/>
      <c r="K68" s="982"/>
      <c r="L68" s="982"/>
      <c r="M68" s="982"/>
      <c r="N68" s="982"/>
      <c r="O68" s="982"/>
      <c r="P68" s="983"/>
      <c r="Q68" s="984">
        <v>12535</v>
      </c>
      <c r="R68" s="978"/>
      <c r="S68" s="978"/>
      <c r="T68" s="978"/>
      <c r="U68" s="978"/>
      <c r="V68" s="978">
        <v>12659</v>
      </c>
      <c r="W68" s="978"/>
      <c r="X68" s="978"/>
      <c r="Y68" s="978"/>
      <c r="Z68" s="978"/>
      <c r="AA68" s="978">
        <v>-124</v>
      </c>
      <c r="AB68" s="978"/>
      <c r="AC68" s="978"/>
      <c r="AD68" s="978"/>
      <c r="AE68" s="978"/>
      <c r="AF68" s="978">
        <v>2701</v>
      </c>
      <c r="AG68" s="978"/>
      <c r="AH68" s="978"/>
      <c r="AI68" s="978"/>
      <c r="AJ68" s="978"/>
      <c r="AK68" s="978" t="s">
        <v>574</v>
      </c>
      <c r="AL68" s="978"/>
      <c r="AM68" s="978"/>
      <c r="AN68" s="978"/>
      <c r="AO68" s="978"/>
      <c r="AP68" s="978">
        <v>5015</v>
      </c>
      <c r="AQ68" s="978"/>
      <c r="AR68" s="978"/>
      <c r="AS68" s="978"/>
      <c r="AT68" s="978"/>
      <c r="AU68" s="978">
        <v>3074</v>
      </c>
      <c r="AV68" s="978"/>
      <c r="AW68" s="978"/>
      <c r="AX68" s="978"/>
      <c r="AY68" s="978"/>
      <c r="AZ68" s="979" t="s">
        <v>554</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555</v>
      </c>
      <c r="C69" s="971"/>
      <c r="D69" s="971"/>
      <c r="E69" s="971"/>
      <c r="F69" s="971"/>
      <c r="G69" s="971"/>
      <c r="H69" s="971"/>
      <c r="I69" s="971"/>
      <c r="J69" s="971"/>
      <c r="K69" s="971"/>
      <c r="L69" s="971"/>
      <c r="M69" s="971"/>
      <c r="N69" s="971"/>
      <c r="O69" s="971"/>
      <c r="P69" s="972"/>
      <c r="Q69" s="973">
        <v>344</v>
      </c>
      <c r="R69" s="967"/>
      <c r="S69" s="967"/>
      <c r="T69" s="967"/>
      <c r="U69" s="967"/>
      <c r="V69" s="967">
        <v>309</v>
      </c>
      <c r="W69" s="967"/>
      <c r="X69" s="967"/>
      <c r="Y69" s="967"/>
      <c r="Z69" s="967"/>
      <c r="AA69" s="967">
        <v>35</v>
      </c>
      <c r="AB69" s="967"/>
      <c r="AC69" s="967"/>
      <c r="AD69" s="967"/>
      <c r="AE69" s="967"/>
      <c r="AF69" s="967">
        <v>30</v>
      </c>
      <c r="AG69" s="967"/>
      <c r="AH69" s="967"/>
      <c r="AI69" s="967"/>
      <c r="AJ69" s="967"/>
      <c r="AK69" s="967">
        <v>43</v>
      </c>
      <c r="AL69" s="967"/>
      <c r="AM69" s="967"/>
      <c r="AN69" s="967"/>
      <c r="AO69" s="967"/>
      <c r="AP69" s="967" t="s">
        <v>486</v>
      </c>
      <c r="AQ69" s="967"/>
      <c r="AR69" s="967"/>
      <c r="AS69" s="967"/>
      <c r="AT69" s="967"/>
      <c r="AU69" s="967" t="s">
        <v>486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557</v>
      </c>
      <c r="C70" s="971"/>
      <c r="D70" s="971"/>
      <c r="E70" s="971"/>
      <c r="F70" s="971"/>
      <c r="G70" s="971"/>
      <c r="H70" s="971"/>
      <c r="I70" s="971"/>
      <c r="J70" s="971"/>
      <c r="K70" s="971"/>
      <c r="L70" s="971"/>
      <c r="M70" s="971"/>
      <c r="N70" s="971"/>
      <c r="O70" s="971"/>
      <c r="P70" s="972"/>
      <c r="Q70" s="973">
        <v>339</v>
      </c>
      <c r="R70" s="967"/>
      <c r="S70" s="967"/>
      <c r="T70" s="967"/>
      <c r="U70" s="967"/>
      <c r="V70" s="967">
        <v>337</v>
      </c>
      <c r="W70" s="967"/>
      <c r="X70" s="967"/>
      <c r="Y70" s="967"/>
      <c r="Z70" s="967"/>
      <c r="AA70" s="967">
        <v>3</v>
      </c>
      <c r="AB70" s="967"/>
      <c r="AC70" s="967"/>
      <c r="AD70" s="967"/>
      <c r="AE70" s="967"/>
      <c r="AF70" s="967">
        <v>3</v>
      </c>
      <c r="AG70" s="967"/>
      <c r="AH70" s="967"/>
      <c r="AI70" s="967"/>
      <c r="AJ70" s="967"/>
      <c r="AK70" s="967" t="s">
        <v>574</v>
      </c>
      <c r="AL70" s="967"/>
      <c r="AM70" s="967"/>
      <c r="AN70" s="967"/>
      <c r="AO70" s="967"/>
      <c r="AP70" s="967">
        <v>282</v>
      </c>
      <c r="AQ70" s="967"/>
      <c r="AR70" s="967"/>
      <c r="AS70" s="967"/>
      <c r="AT70" s="967"/>
      <c r="AU70" s="967">
        <v>52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558</v>
      </c>
      <c r="C71" s="971"/>
      <c r="D71" s="971"/>
      <c r="E71" s="971"/>
      <c r="F71" s="971"/>
      <c r="G71" s="971"/>
      <c r="H71" s="971"/>
      <c r="I71" s="971"/>
      <c r="J71" s="971"/>
      <c r="K71" s="971"/>
      <c r="L71" s="971"/>
      <c r="M71" s="971"/>
      <c r="N71" s="971"/>
      <c r="O71" s="971"/>
      <c r="P71" s="972"/>
      <c r="Q71" s="973">
        <v>9277</v>
      </c>
      <c r="R71" s="967"/>
      <c r="S71" s="967"/>
      <c r="T71" s="967"/>
      <c r="U71" s="967"/>
      <c r="V71" s="967">
        <v>7391</v>
      </c>
      <c r="W71" s="967"/>
      <c r="X71" s="967"/>
      <c r="Y71" s="967"/>
      <c r="Z71" s="967"/>
      <c r="AA71" s="967">
        <v>1886</v>
      </c>
      <c r="AB71" s="967"/>
      <c r="AC71" s="967"/>
      <c r="AD71" s="967"/>
      <c r="AE71" s="967"/>
      <c r="AF71" s="967">
        <v>1886</v>
      </c>
      <c r="AG71" s="967"/>
      <c r="AH71" s="967"/>
      <c r="AI71" s="967"/>
      <c r="AJ71" s="967"/>
      <c r="AK71" s="967" t="s">
        <v>574</v>
      </c>
      <c r="AL71" s="967"/>
      <c r="AM71" s="967"/>
      <c r="AN71" s="967"/>
      <c r="AO71" s="967"/>
      <c r="AP71" s="967" t="s">
        <v>574</v>
      </c>
      <c r="AQ71" s="967"/>
      <c r="AR71" s="967"/>
      <c r="AS71" s="967"/>
      <c r="AT71" s="967"/>
      <c r="AU71" s="967" t="s">
        <v>574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559</v>
      </c>
      <c r="C72" s="971"/>
      <c r="D72" s="971"/>
      <c r="E72" s="971"/>
      <c r="F72" s="971"/>
      <c r="G72" s="971"/>
      <c r="H72" s="971"/>
      <c r="I72" s="971"/>
      <c r="J72" s="971"/>
      <c r="K72" s="971"/>
      <c r="L72" s="971"/>
      <c r="M72" s="971"/>
      <c r="N72" s="971"/>
      <c r="O72" s="971"/>
      <c r="P72" s="972"/>
      <c r="Q72" s="973">
        <v>157</v>
      </c>
      <c r="R72" s="967"/>
      <c r="S72" s="967"/>
      <c r="T72" s="967"/>
      <c r="U72" s="967"/>
      <c r="V72" s="967">
        <v>128</v>
      </c>
      <c r="W72" s="967"/>
      <c r="X72" s="967"/>
      <c r="Y72" s="967"/>
      <c r="Z72" s="967"/>
      <c r="AA72" s="967">
        <v>29</v>
      </c>
      <c r="AB72" s="967"/>
      <c r="AC72" s="967"/>
      <c r="AD72" s="967"/>
      <c r="AE72" s="967"/>
      <c r="AF72" s="967">
        <v>29</v>
      </c>
      <c r="AG72" s="967"/>
      <c r="AH72" s="967"/>
      <c r="AI72" s="967"/>
      <c r="AJ72" s="967"/>
      <c r="AK72" s="967" t="s">
        <v>574</v>
      </c>
      <c r="AL72" s="967"/>
      <c r="AM72" s="967"/>
      <c r="AN72" s="967"/>
      <c r="AO72" s="967"/>
      <c r="AP72" s="967" t="s">
        <v>486</v>
      </c>
      <c r="AQ72" s="967"/>
      <c r="AR72" s="967"/>
      <c r="AS72" s="967"/>
      <c r="AT72" s="967"/>
      <c r="AU72" s="967" t="s">
        <v>486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560</v>
      </c>
      <c r="C73" s="971"/>
      <c r="D73" s="971"/>
      <c r="E73" s="971"/>
      <c r="F73" s="971"/>
      <c r="G73" s="971"/>
      <c r="H73" s="971"/>
      <c r="I73" s="971"/>
      <c r="J73" s="971"/>
      <c r="K73" s="971"/>
      <c r="L73" s="971"/>
      <c r="M73" s="971"/>
      <c r="N73" s="971"/>
      <c r="O73" s="971"/>
      <c r="P73" s="972"/>
      <c r="Q73" s="973">
        <v>147</v>
      </c>
      <c r="R73" s="967"/>
      <c r="S73" s="967"/>
      <c r="T73" s="967"/>
      <c r="U73" s="967"/>
      <c r="V73" s="967">
        <v>123</v>
      </c>
      <c r="W73" s="967"/>
      <c r="X73" s="967"/>
      <c r="Y73" s="967"/>
      <c r="Z73" s="967"/>
      <c r="AA73" s="967">
        <v>24</v>
      </c>
      <c r="AB73" s="967"/>
      <c r="AC73" s="967"/>
      <c r="AD73" s="967"/>
      <c r="AE73" s="967"/>
      <c r="AF73" s="967">
        <v>24</v>
      </c>
      <c r="AG73" s="967"/>
      <c r="AH73" s="967"/>
      <c r="AI73" s="967"/>
      <c r="AJ73" s="967"/>
      <c r="AK73" s="967" t="s">
        <v>574</v>
      </c>
      <c r="AL73" s="967"/>
      <c r="AM73" s="967"/>
      <c r="AN73" s="967"/>
      <c r="AO73" s="967"/>
      <c r="AP73" s="967" t="s">
        <v>486</v>
      </c>
      <c r="AQ73" s="967"/>
      <c r="AR73" s="967"/>
      <c r="AS73" s="967"/>
      <c r="AT73" s="967"/>
      <c r="AU73" s="967" t="s">
        <v>486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561</v>
      </c>
      <c r="C74" s="971"/>
      <c r="D74" s="971"/>
      <c r="E74" s="971"/>
      <c r="F74" s="971"/>
      <c r="G74" s="971"/>
      <c r="H74" s="971"/>
      <c r="I74" s="971"/>
      <c r="J74" s="971"/>
      <c r="K74" s="971"/>
      <c r="L74" s="971"/>
      <c r="M74" s="971"/>
      <c r="N74" s="971"/>
      <c r="O74" s="971"/>
      <c r="P74" s="972"/>
      <c r="Q74" s="973">
        <v>42</v>
      </c>
      <c r="R74" s="967"/>
      <c r="S74" s="967"/>
      <c r="T74" s="967"/>
      <c r="U74" s="967"/>
      <c r="V74" s="967">
        <v>39</v>
      </c>
      <c r="W74" s="967"/>
      <c r="X74" s="967"/>
      <c r="Y74" s="967"/>
      <c r="Z74" s="967"/>
      <c r="AA74" s="967">
        <v>3</v>
      </c>
      <c r="AB74" s="967"/>
      <c r="AC74" s="967"/>
      <c r="AD74" s="967"/>
      <c r="AE74" s="967"/>
      <c r="AF74" s="967">
        <v>3</v>
      </c>
      <c r="AG74" s="967"/>
      <c r="AH74" s="967"/>
      <c r="AI74" s="967"/>
      <c r="AJ74" s="967"/>
      <c r="AK74" s="967" t="s">
        <v>574</v>
      </c>
      <c r="AL74" s="967"/>
      <c r="AM74" s="967"/>
      <c r="AN74" s="967"/>
      <c r="AO74" s="967"/>
      <c r="AP74" s="967" t="s">
        <v>486</v>
      </c>
      <c r="AQ74" s="967"/>
      <c r="AR74" s="967"/>
      <c r="AS74" s="967"/>
      <c r="AT74" s="967"/>
      <c r="AU74" s="967" t="s">
        <v>486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562</v>
      </c>
      <c r="C75" s="971"/>
      <c r="D75" s="971"/>
      <c r="E75" s="971"/>
      <c r="F75" s="971"/>
      <c r="G75" s="971"/>
      <c r="H75" s="971"/>
      <c r="I75" s="971"/>
      <c r="J75" s="971"/>
      <c r="K75" s="971"/>
      <c r="L75" s="971"/>
      <c r="M75" s="971"/>
      <c r="N75" s="971"/>
      <c r="O75" s="971"/>
      <c r="P75" s="972"/>
      <c r="Q75" s="977">
        <v>126</v>
      </c>
      <c r="R75" s="975"/>
      <c r="S75" s="975"/>
      <c r="T75" s="975"/>
      <c r="U75" s="976"/>
      <c r="V75" s="974">
        <v>124</v>
      </c>
      <c r="W75" s="975"/>
      <c r="X75" s="975"/>
      <c r="Y75" s="975"/>
      <c r="Z75" s="976"/>
      <c r="AA75" s="974">
        <v>2</v>
      </c>
      <c r="AB75" s="975"/>
      <c r="AC75" s="975"/>
      <c r="AD75" s="975"/>
      <c r="AE75" s="976"/>
      <c r="AF75" s="974">
        <v>2</v>
      </c>
      <c r="AG75" s="975"/>
      <c r="AH75" s="975"/>
      <c r="AI75" s="975"/>
      <c r="AJ75" s="976"/>
      <c r="AK75" s="974" t="s">
        <v>574</v>
      </c>
      <c r="AL75" s="975"/>
      <c r="AM75" s="975"/>
      <c r="AN75" s="975"/>
      <c r="AO75" s="976"/>
      <c r="AP75" s="974" t="s">
        <v>486</v>
      </c>
      <c r="AQ75" s="975"/>
      <c r="AR75" s="975"/>
      <c r="AS75" s="975"/>
      <c r="AT75" s="976"/>
      <c r="AU75" s="974" t="s">
        <v>486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573</v>
      </c>
      <c r="C76" s="971"/>
      <c r="D76" s="971"/>
      <c r="E76" s="971"/>
      <c r="F76" s="971"/>
      <c r="G76" s="971"/>
      <c r="H76" s="971"/>
      <c r="I76" s="971"/>
      <c r="J76" s="971"/>
      <c r="K76" s="971"/>
      <c r="L76" s="971"/>
      <c r="M76" s="971"/>
      <c r="N76" s="971"/>
      <c r="O76" s="971"/>
      <c r="P76" s="972"/>
      <c r="Q76" s="977">
        <v>940</v>
      </c>
      <c r="R76" s="975"/>
      <c r="S76" s="975"/>
      <c r="T76" s="975"/>
      <c r="U76" s="976"/>
      <c r="V76" s="974">
        <v>934</v>
      </c>
      <c r="W76" s="975"/>
      <c r="X76" s="975"/>
      <c r="Y76" s="975"/>
      <c r="Z76" s="976"/>
      <c r="AA76" s="974">
        <v>6</v>
      </c>
      <c r="AB76" s="975"/>
      <c r="AC76" s="975"/>
      <c r="AD76" s="975"/>
      <c r="AE76" s="976"/>
      <c r="AF76" s="974">
        <v>6</v>
      </c>
      <c r="AG76" s="975"/>
      <c r="AH76" s="975"/>
      <c r="AI76" s="975"/>
      <c r="AJ76" s="976"/>
      <c r="AK76" s="974" t="s">
        <v>574</v>
      </c>
      <c r="AL76" s="975"/>
      <c r="AM76" s="975"/>
      <c r="AN76" s="975"/>
      <c r="AO76" s="976"/>
      <c r="AP76" s="974" t="s">
        <v>486</v>
      </c>
      <c r="AQ76" s="975"/>
      <c r="AR76" s="975"/>
      <c r="AS76" s="975"/>
      <c r="AT76" s="976"/>
      <c r="AU76" s="974" t="s">
        <v>486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563</v>
      </c>
      <c r="C77" s="971"/>
      <c r="D77" s="971"/>
      <c r="E77" s="971"/>
      <c r="F77" s="971"/>
      <c r="G77" s="971"/>
      <c r="H77" s="971"/>
      <c r="I77" s="971"/>
      <c r="J77" s="971"/>
      <c r="K77" s="971"/>
      <c r="L77" s="971"/>
      <c r="M77" s="971"/>
      <c r="N77" s="971"/>
      <c r="O77" s="971"/>
      <c r="P77" s="972"/>
      <c r="Q77" s="977">
        <v>135517</v>
      </c>
      <c r="R77" s="975"/>
      <c r="S77" s="975"/>
      <c r="T77" s="975"/>
      <c r="U77" s="976"/>
      <c r="V77" s="974">
        <v>131403</v>
      </c>
      <c r="W77" s="975"/>
      <c r="X77" s="975"/>
      <c r="Y77" s="975"/>
      <c r="Z77" s="976"/>
      <c r="AA77" s="974">
        <v>4114</v>
      </c>
      <c r="AB77" s="975"/>
      <c r="AC77" s="975"/>
      <c r="AD77" s="975"/>
      <c r="AE77" s="976"/>
      <c r="AF77" s="974">
        <v>4114</v>
      </c>
      <c r="AG77" s="975"/>
      <c r="AH77" s="975"/>
      <c r="AI77" s="975"/>
      <c r="AJ77" s="976"/>
      <c r="AK77" s="974">
        <v>909</v>
      </c>
      <c r="AL77" s="975"/>
      <c r="AM77" s="975"/>
      <c r="AN77" s="975"/>
      <c r="AO77" s="976"/>
      <c r="AP77" s="974" t="s">
        <v>486</v>
      </c>
      <c r="AQ77" s="975"/>
      <c r="AR77" s="975"/>
      <c r="AS77" s="975"/>
      <c r="AT77" s="976"/>
      <c r="AU77" s="974" t="s">
        <v>486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564</v>
      </c>
      <c r="C78" s="971"/>
      <c r="D78" s="971"/>
      <c r="E78" s="971"/>
      <c r="F78" s="971"/>
      <c r="G78" s="971"/>
      <c r="H78" s="971"/>
      <c r="I78" s="971"/>
      <c r="J78" s="971"/>
      <c r="K78" s="971"/>
      <c r="L78" s="971"/>
      <c r="M78" s="971"/>
      <c r="N78" s="971"/>
      <c r="O78" s="971"/>
      <c r="P78" s="972"/>
      <c r="Q78" s="973">
        <v>186</v>
      </c>
      <c r="R78" s="967"/>
      <c r="S78" s="967"/>
      <c r="T78" s="967"/>
      <c r="U78" s="967"/>
      <c r="V78" s="967">
        <v>176</v>
      </c>
      <c r="W78" s="967"/>
      <c r="X78" s="967"/>
      <c r="Y78" s="967"/>
      <c r="Z78" s="967"/>
      <c r="AA78" s="967">
        <v>10</v>
      </c>
      <c r="AB78" s="967"/>
      <c r="AC78" s="967"/>
      <c r="AD78" s="967"/>
      <c r="AE78" s="967"/>
      <c r="AF78" s="967">
        <v>10</v>
      </c>
      <c r="AG78" s="967"/>
      <c r="AH78" s="967"/>
      <c r="AI78" s="967"/>
      <c r="AJ78" s="967"/>
      <c r="AK78" s="974" t="s">
        <v>574</v>
      </c>
      <c r="AL78" s="975"/>
      <c r="AM78" s="975"/>
      <c r="AN78" s="975"/>
      <c r="AO78" s="976"/>
      <c r="AP78" s="967">
        <v>19</v>
      </c>
      <c r="AQ78" s="967"/>
      <c r="AR78" s="967"/>
      <c r="AS78" s="967"/>
      <c r="AT78" s="967"/>
      <c r="AU78" s="967">
        <v>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565</v>
      </c>
      <c r="C79" s="971"/>
      <c r="D79" s="971"/>
      <c r="E79" s="971"/>
      <c r="F79" s="971"/>
      <c r="G79" s="971"/>
      <c r="H79" s="971"/>
      <c r="I79" s="971"/>
      <c r="J79" s="971"/>
      <c r="K79" s="971"/>
      <c r="L79" s="971"/>
      <c r="M79" s="971"/>
      <c r="N79" s="971"/>
      <c r="O79" s="971"/>
      <c r="P79" s="972"/>
      <c r="Q79" s="973">
        <v>268</v>
      </c>
      <c r="R79" s="967"/>
      <c r="S79" s="967"/>
      <c r="T79" s="967"/>
      <c r="U79" s="967"/>
      <c r="V79" s="967">
        <v>228</v>
      </c>
      <c r="W79" s="967"/>
      <c r="X79" s="967"/>
      <c r="Y79" s="967"/>
      <c r="Z79" s="967"/>
      <c r="AA79" s="967">
        <v>41</v>
      </c>
      <c r="AB79" s="967"/>
      <c r="AC79" s="967"/>
      <c r="AD79" s="967"/>
      <c r="AE79" s="967"/>
      <c r="AF79" s="967">
        <v>41</v>
      </c>
      <c r="AG79" s="967"/>
      <c r="AH79" s="967"/>
      <c r="AI79" s="967"/>
      <c r="AJ79" s="967"/>
      <c r="AK79" s="974" t="s">
        <v>574</v>
      </c>
      <c r="AL79" s="975"/>
      <c r="AM79" s="975"/>
      <c r="AN79" s="975"/>
      <c r="AO79" s="976"/>
      <c r="AP79" s="967" t="s">
        <v>486</v>
      </c>
      <c r="AQ79" s="967"/>
      <c r="AR79" s="967"/>
      <c r="AS79" s="967"/>
      <c r="AT79" s="967"/>
      <c r="AU79" s="967" t="s">
        <v>486</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569</v>
      </c>
      <c r="C80" s="971"/>
      <c r="D80" s="971"/>
      <c r="E80" s="971"/>
      <c r="F80" s="971"/>
      <c r="G80" s="971"/>
      <c r="H80" s="971"/>
      <c r="I80" s="971"/>
      <c r="J80" s="971"/>
      <c r="K80" s="971"/>
      <c r="L80" s="971"/>
      <c r="M80" s="971"/>
      <c r="N80" s="971"/>
      <c r="O80" s="971"/>
      <c r="P80" s="972"/>
      <c r="Q80" s="973">
        <v>376</v>
      </c>
      <c r="R80" s="967"/>
      <c r="S80" s="967"/>
      <c r="T80" s="967"/>
      <c r="U80" s="967"/>
      <c r="V80" s="967">
        <v>357</v>
      </c>
      <c r="W80" s="967"/>
      <c r="X80" s="967"/>
      <c r="Y80" s="967"/>
      <c r="Z80" s="967"/>
      <c r="AA80" s="967">
        <v>20</v>
      </c>
      <c r="AB80" s="967"/>
      <c r="AC80" s="967"/>
      <c r="AD80" s="967"/>
      <c r="AE80" s="967"/>
      <c r="AF80" s="967">
        <v>20</v>
      </c>
      <c r="AG80" s="967"/>
      <c r="AH80" s="967"/>
      <c r="AI80" s="967"/>
      <c r="AJ80" s="967"/>
      <c r="AK80" s="974" t="s">
        <v>574</v>
      </c>
      <c r="AL80" s="975"/>
      <c r="AM80" s="975"/>
      <c r="AN80" s="975"/>
      <c r="AO80" s="976"/>
      <c r="AP80" s="967">
        <v>950</v>
      </c>
      <c r="AQ80" s="967"/>
      <c r="AR80" s="967"/>
      <c r="AS80" s="967"/>
      <c r="AT80" s="967"/>
      <c r="AU80" s="967">
        <v>207</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566</v>
      </c>
      <c r="C81" s="971"/>
      <c r="D81" s="971"/>
      <c r="E81" s="971"/>
      <c r="F81" s="971"/>
      <c r="G81" s="971"/>
      <c r="H81" s="971"/>
      <c r="I81" s="971"/>
      <c r="J81" s="971"/>
      <c r="K81" s="971"/>
      <c r="L81" s="971"/>
      <c r="M81" s="971"/>
      <c r="N81" s="971"/>
      <c r="O81" s="971"/>
      <c r="P81" s="972"/>
      <c r="Q81" s="973">
        <v>681</v>
      </c>
      <c r="R81" s="967"/>
      <c r="S81" s="967"/>
      <c r="T81" s="967"/>
      <c r="U81" s="967"/>
      <c r="V81" s="967">
        <v>671</v>
      </c>
      <c r="W81" s="967"/>
      <c r="X81" s="967"/>
      <c r="Y81" s="967"/>
      <c r="Z81" s="967"/>
      <c r="AA81" s="967">
        <v>10</v>
      </c>
      <c r="AB81" s="967"/>
      <c r="AC81" s="967"/>
      <c r="AD81" s="967"/>
      <c r="AE81" s="967"/>
      <c r="AF81" s="967">
        <v>10</v>
      </c>
      <c r="AG81" s="967"/>
      <c r="AH81" s="967"/>
      <c r="AI81" s="967"/>
      <c r="AJ81" s="967"/>
      <c r="AK81" s="967">
        <v>253</v>
      </c>
      <c r="AL81" s="967"/>
      <c r="AM81" s="967"/>
      <c r="AN81" s="967"/>
      <c r="AO81" s="967"/>
      <c r="AP81" s="967" t="s">
        <v>486</v>
      </c>
      <c r="AQ81" s="967"/>
      <c r="AR81" s="967"/>
      <c r="AS81" s="967"/>
      <c r="AT81" s="967"/>
      <c r="AU81" s="967" t="s">
        <v>486</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567</v>
      </c>
      <c r="C82" s="971"/>
      <c r="D82" s="971"/>
      <c r="E82" s="971"/>
      <c r="F82" s="971"/>
      <c r="G82" s="971"/>
      <c r="H82" s="971"/>
      <c r="I82" s="971"/>
      <c r="J82" s="971"/>
      <c r="K82" s="971"/>
      <c r="L82" s="971"/>
      <c r="M82" s="971"/>
      <c r="N82" s="971"/>
      <c r="O82" s="971"/>
      <c r="P82" s="972"/>
      <c r="Q82" s="973">
        <v>21</v>
      </c>
      <c r="R82" s="967"/>
      <c r="S82" s="967"/>
      <c r="T82" s="967"/>
      <c r="U82" s="967"/>
      <c r="V82" s="967">
        <v>18</v>
      </c>
      <c r="W82" s="967"/>
      <c r="X82" s="967"/>
      <c r="Y82" s="967"/>
      <c r="Z82" s="967"/>
      <c r="AA82" s="967">
        <v>4</v>
      </c>
      <c r="AB82" s="967"/>
      <c r="AC82" s="967"/>
      <c r="AD82" s="967"/>
      <c r="AE82" s="967"/>
      <c r="AF82" s="967">
        <v>4</v>
      </c>
      <c r="AG82" s="967"/>
      <c r="AH82" s="967"/>
      <c r="AI82" s="967"/>
      <c r="AJ82" s="967"/>
      <c r="AK82" s="967">
        <v>8</v>
      </c>
      <c r="AL82" s="967"/>
      <c r="AM82" s="967"/>
      <c r="AN82" s="967"/>
      <c r="AO82" s="967"/>
      <c r="AP82" s="967" t="s">
        <v>486</v>
      </c>
      <c r="AQ82" s="967"/>
      <c r="AR82" s="967"/>
      <c r="AS82" s="967"/>
      <c r="AT82" s="967"/>
      <c r="AU82" s="967" t="s">
        <v>486</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568</v>
      </c>
      <c r="C83" s="971"/>
      <c r="D83" s="971"/>
      <c r="E83" s="971"/>
      <c r="F83" s="971"/>
      <c r="G83" s="971"/>
      <c r="H83" s="971"/>
      <c r="I83" s="971"/>
      <c r="J83" s="971"/>
      <c r="K83" s="971"/>
      <c r="L83" s="971"/>
      <c r="M83" s="971"/>
      <c r="N83" s="971"/>
      <c r="O83" s="971"/>
      <c r="P83" s="972"/>
      <c r="Q83" s="973">
        <v>143</v>
      </c>
      <c r="R83" s="967"/>
      <c r="S83" s="967"/>
      <c r="T83" s="967"/>
      <c r="U83" s="967"/>
      <c r="V83" s="967">
        <v>143</v>
      </c>
      <c r="W83" s="967"/>
      <c r="X83" s="967"/>
      <c r="Y83" s="967"/>
      <c r="Z83" s="967"/>
      <c r="AA83" s="967" t="s">
        <v>486</v>
      </c>
      <c r="AB83" s="967"/>
      <c r="AC83" s="967"/>
      <c r="AD83" s="967"/>
      <c r="AE83" s="967"/>
      <c r="AF83" s="967" t="s">
        <v>486</v>
      </c>
      <c r="AG83" s="967"/>
      <c r="AH83" s="967"/>
      <c r="AI83" s="967"/>
      <c r="AJ83" s="967"/>
      <c r="AK83" s="967" t="s">
        <v>486</v>
      </c>
      <c r="AL83" s="967"/>
      <c r="AM83" s="967"/>
      <c r="AN83" s="967"/>
      <c r="AO83" s="967"/>
      <c r="AP83" s="967" t="s">
        <v>486</v>
      </c>
      <c r="AQ83" s="967"/>
      <c r="AR83" s="967"/>
      <c r="AS83" s="967"/>
      <c r="AT83" s="967"/>
      <c r="AU83" s="967" t="s">
        <v>486</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8882</v>
      </c>
      <c r="AG88" s="955"/>
      <c r="AH88" s="955"/>
      <c r="AI88" s="955"/>
      <c r="AJ88" s="955"/>
      <c r="AK88" s="959"/>
      <c r="AL88" s="959"/>
      <c r="AM88" s="959"/>
      <c r="AN88" s="959"/>
      <c r="AO88" s="959"/>
      <c r="AP88" s="955">
        <v>6265</v>
      </c>
      <c r="AQ88" s="955"/>
      <c r="AR88" s="955"/>
      <c r="AS88" s="955"/>
      <c r="AT88" s="955"/>
      <c r="AU88" s="955">
        <v>3338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v>
      </c>
      <c r="CS102" s="947"/>
      <c r="CT102" s="947"/>
      <c r="CU102" s="947"/>
      <c r="CV102" s="948"/>
      <c r="CW102" s="946">
        <v>25</v>
      </c>
      <c r="CX102" s="947"/>
      <c r="CY102" s="947"/>
      <c r="CZ102" s="947"/>
      <c r="DA102" s="948"/>
      <c r="DB102" s="946">
        <v>2290</v>
      </c>
      <c r="DC102" s="947"/>
      <c r="DD102" s="947"/>
      <c r="DE102" s="947"/>
      <c r="DF102" s="948"/>
      <c r="DG102" s="946" t="s">
        <v>574</v>
      </c>
      <c r="DH102" s="947"/>
      <c r="DI102" s="947"/>
      <c r="DJ102" s="947"/>
      <c r="DK102" s="948"/>
      <c r="DL102" s="946" t="s">
        <v>574</v>
      </c>
      <c r="DM102" s="947"/>
      <c r="DN102" s="947"/>
      <c r="DO102" s="947"/>
      <c r="DP102" s="948"/>
      <c r="DQ102" s="946">
        <v>229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286</v>
      </c>
      <c r="AG109" s="888"/>
      <c r="AH109" s="888"/>
      <c r="AI109" s="888"/>
      <c r="AJ109" s="889"/>
      <c r="AK109" s="890" t="s">
        <v>285</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286</v>
      </c>
      <c r="BW109" s="888"/>
      <c r="BX109" s="888"/>
      <c r="BY109" s="888"/>
      <c r="BZ109" s="889"/>
      <c r="CA109" s="890" t="s">
        <v>285</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286</v>
      </c>
      <c r="DM109" s="888"/>
      <c r="DN109" s="888"/>
      <c r="DO109" s="888"/>
      <c r="DP109" s="889"/>
      <c r="DQ109" s="890" t="s">
        <v>285</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5909420</v>
      </c>
      <c r="AB110" s="873"/>
      <c r="AC110" s="873"/>
      <c r="AD110" s="873"/>
      <c r="AE110" s="874"/>
      <c r="AF110" s="875">
        <v>5788665</v>
      </c>
      <c r="AG110" s="873"/>
      <c r="AH110" s="873"/>
      <c r="AI110" s="873"/>
      <c r="AJ110" s="874"/>
      <c r="AK110" s="875">
        <v>5726204</v>
      </c>
      <c r="AL110" s="873"/>
      <c r="AM110" s="873"/>
      <c r="AN110" s="873"/>
      <c r="AO110" s="874"/>
      <c r="AP110" s="876">
        <v>28.9</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51138678</v>
      </c>
      <c r="BR110" s="800"/>
      <c r="BS110" s="800"/>
      <c r="BT110" s="800"/>
      <c r="BU110" s="800"/>
      <c r="BV110" s="800">
        <v>51316055</v>
      </c>
      <c r="BW110" s="800"/>
      <c r="BX110" s="800"/>
      <c r="BY110" s="800"/>
      <c r="BZ110" s="800"/>
      <c r="CA110" s="800">
        <v>51998752</v>
      </c>
      <c r="CB110" s="800"/>
      <c r="CC110" s="800"/>
      <c r="CD110" s="800"/>
      <c r="CE110" s="800"/>
      <c r="CF110" s="861">
        <v>262</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9137</v>
      </c>
      <c r="BR111" s="771"/>
      <c r="BS111" s="771"/>
      <c r="BT111" s="771"/>
      <c r="BU111" s="771"/>
      <c r="BV111" s="771">
        <v>4628</v>
      </c>
      <c r="BW111" s="771"/>
      <c r="BX111" s="771"/>
      <c r="BY111" s="771"/>
      <c r="BZ111" s="771"/>
      <c r="CA111" s="771" t="s">
        <v>113</v>
      </c>
      <c r="CB111" s="771"/>
      <c r="CC111" s="771"/>
      <c r="CD111" s="771"/>
      <c r="CE111" s="771"/>
      <c r="CF111" s="848" t="s">
        <v>113</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6179509</v>
      </c>
      <c r="BR112" s="771"/>
      <c r="BS112" s="771"/>
      <c r="BT112" s="771"/>
      <c r="BU112" s="771"/>
      <c r="BV112" s="771">
        <v>6041546</v>
      </c>
      <c r="BW112" s="771"/>
      <c r="BX112" s="771"/>
      <c r="BY112" s="771"/>
      <c r="BZ112" s="771"/>
      <c r="CA112" s="771">
        <v>5696930</v>
      </c>
      <c r="CB112" s="771"/>
      <c r="CC112" s="771"/>
      <c r="CD112" s="771"/>
      <c r="CE112" s="771"/>
      <c r="CF112" s="848">
        <v>28.7</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551631</v>
      </c>
      <c r="AB113" s="909"/>
      <c r="AC113" s="909"/>
      <c r="AD113" s="909"/>
      <c r="AE113" s="910"/>
      <c r="AF113" s="911">
        <v>575993</v>
      </c>
      <c r="AG113" s="909"/>
      <c r="AH113" s="909"/>
      <c r="AI113" s="909"/>
      <c r="AJ113" s="910"/>
      <c r="AK113" s="911">
        <v>573436</v>
      </c>
      <c r="AL113" s="909"/>
      <c r="AM113" s="909"/>
      <c r="AN113" s="909"/>
      <c r="AO113" s="910"/>
      <c r="AP113" s="912">
        <v>2.9</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3189539</v>
      </c>
      <c r="BR113" s="771"/>
      <c r="BS113" s="771"/>
      <c r="BT113" s="771"/>
      <c r="BU113" s="771"/>
      <c r="BV113" s="771">
        <v>3491722</v>
      </c>
      <c r="BW113" s="771"/>
      <c r="BX113" s="771"/>
      <c r="BY113" s="771"/>
      <c r="BZ113" s="771"/>
      <c r="CA113" s="771">
        <v>3337892</v>
      </c>
      <c r="CB113" s="771"/>
      <c r="CC113" s="771"/>
      <c r="CD113" s="771"/>
      <c r="CE113" s="771"/>
      <c r="CF113" s="848">
        <v>16.8</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424295</v>
      </c>
      <c r="AB114" s="784"/>
      <c r="AC114" s="784"/>
      <c r="AD114" s="784"/>
      <c r="AE114" s="785"/>
      <c r="AF114" s="786">
        <v>426320</v>
      </c>
      <c r="AG114" s="784"/>
      <c r="AH114" s="784"/>
      <c r="AI114" s="784"/>
      <c r="AJ114" s="785"/>
      <c r="AK114" s="786">
        <v>303199</v>
      </c>
      <c r="AL114" s="784"/>
      <c r="AM114" s="784"/>
      <c r="AN114" s="784"/>
      <c r="AO114" s="785"/>
      <c r="AP114" s="754">
        <v>1.5</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8483115</v>
      </c>
      <c r="BR114" s="771"/>
      <c r="BS114" s="771"/>
      <c r="BT114" s="771"/>
      <c r="BU114" s="771"/>
      <c r="BV114" s="771">
        <v>8099103</v>
      </c>
      <c r="BW114" s="771"/>
      <c r="BX114" s="771"/>
      <c r="BY114" s="771"/>
      <c r="BZ114" s="771"/>
      <c r="CA114" s="771">
        <v>7411340</v>
      </c>
      <c r="CB114" s="771"/>
      <c r="CC114" s="771"/>
      <c r="CD114" s="771"/>
      <c r="CE114" s="771"/>
      <c r="CF114" s="848">
        <v>37.299999999999997</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119616</v>
      </c>
      <c r="AB115" s="909"/>
      <c r="AC115" s="909"/>
      <c r="AD115" s="909"/>
      <c r="AE115" s="910"/>
      <c r="AF115" s="911">
        <v>17673</v>
      </c>
      <c r="AG115" s="909"/>
      <c r="AH115" s="909"/>
      <c r="AI115" s="909"/>
      <c r="AJ115" s="910"/>
      <c r="AK115" s="911">
        <v>15736</v>
      </c>
      <c r="AL115" s="909"/>
      <c r="AM115" s="909"/>
      <c r="AN115" s="909"/>
      <c r="AO115" s="910"/>
      <c r="AP115" s="912">
        <v>0.1</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242786</v>
      </c>
      <c r="BR115" s="771"/>
      <c r="BS115" s="771"/>
      <c r="BT115" s="771"/>
      <c r="BU115" s="771"/>
      <c r="BV115" s="771">
        <v>243293</v>
      </c>
      <c r="BW115" s="771"/>
      <c r="BX115" s="771"/>
      <c r="BY115" s="771"/>
      <c r="BZ115" s="771"/>
      <c r="CA115" s="771">
        <v>228917</v>
      </c>
      <c r="CB115" s="771"/>
      <c r="CC115" s="771"/>
      <c r="CD115" s="771"/>
      <c r="CE115" s="771"/>
      <c r="CF115" s="848">
        <v>1.2</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7004962</v>
      </c>
      <c r="AB117" s="895"/>
      <c r="AC117" s="895"/>
      <c r="AD117" s="895"/>
      <c r="AE117" s="896"/>
      <c r="AF117" s="898">
        <v>6808651</v>
      </c>
      <c r="AG117" s="895"/>
      <c r="AH117" s="895"/>
      <c r="AI117" s="895"/>
      <c r="AJ117" s="896"/>
      <c r="AK117" s="898">
        <v>6618575</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286</v>
      </c>
      <c r="AG118" s="888"/>
      <c r="AH118" s="888"/>
      <c r="AI118" s="888"/>
      <c r="AJ118" s="889"/>
      <c r="AK118" s="890" t="s">
        <v>285</v>
      </c>
      <c r="AL118" s="888"/>
      <c r="AM118" s="888"/>
      <c r="AN118" s="888"/>
      <c r="AO118" s="889"/>
      <c r="AP118" s="891" t="s">
        <v>413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441</v>
      </c>
      <c r="BP118" s="838"/>
      <c r="BQ118" s="857">
        <v>69242764</v>
      </c>
      <c r="BR118" s="858"/>
      <c r="BS118" s="858"/>
      <c r="BT118" s="858"/>
      <c r="BU118" s="858"/>
      <c r="BV118" s="858">
        <v>69196347</v>
      </c>
      <c r="BW118" s="858"/>
      <c r="BX118" s="858"/>
      <c r="BY118" s="858"/>
      <c r="BZ118" s="858"/>
      <c r="CA118" s="858">
        <v>68673831</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14262594</v>
      </c>
      <c r="BR119" s="800"/>
      <c r="BS119" s="800"/>
      <c r="BT119" s="800"/>
      <c r="BU119" s="800"/>
      <c r="BV119" s="800">
        <v>16662897</v>
      </c>
      <c r="BW119" s="800"/>
      <c r="BX119" s="800"/>
      <c r="BY119" s="800"/>
      <c r="BZ119" s="800"/>
      <c r="CA119" s="800">
        <v>18696237</v>
      </c>
      <c r="CB119" s="800"/>
      <c r="CC119" s="800"/>
      <c r="CD119" s="800"/>
      <c r="CE119" s="800"/>
      <c r="CF119" s="861">
        <v>94.2</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9137</v>
      </c>
      <c r="DH119" s="717"/>
      <c r="DI119" s="717"/>
      <c r="DJ119" s="717"/>
      <c r="DK119" s="718"/>
      <c r="DL119" s="719">
        <v>4628</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2253777</v>
      </c>
      <c r="BR120" s="771"/>
      <c r="BS120" s="771"/>
      <c r="BT120" s="771"/>
      <c r="BU120" s="771"/>
      <c r="BV120" s="771">
        <v>1859917</v>
      </c>
      <c r="BW120" s="771"/>
      <c r="BX120" s="771"/>
      <c r="BY120" s="771"/>
      <c r="BZ120" s="771"/>
      <c r="CA120" s="771">
        <v>1732001</v>
      </c>
      <c r="CB120" s="771"/>
      <c r="CC120" s="771"/>
      <c r="CD120" s="771"/>
      <c r="CE120" s="771"/>
      <c r="CF120" s="848">
        <v>8.6999999999999993</v>
      </c>
      <c r="CG120" s="849"/>
      <c r="CH120" s="849"/>
      <c r="CI120" s="849"/>
      <c r="CJ120" s="849"/>
      <c r="CK120" s="850" t="s">
        <v>447</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3092956</v>
      </c>
      <c r="DH120" s="800"/>
      <c r="DI120" s="800"/>
      <c r="DJ120" s="800"/>
      <c r="DK120" s="800"/>
      <c r="DL120" s="800">
        <v>3143222</v>
      </c>
      <c r="DM120" s="800"/>
      <c r="DN120" s="800"/>
      <c r="DO120" s="800"/>
      <c r="DP120" s="800"/>
      <c r="DQ120" s="800">
        <v>2989936</v>
      </c>
      <c r="DR120" s="800"/>
      <c r="DS120" s="800"/>
      <c r="DT120" s="800"/>
      <c r="DU120" s="800"/>
      <c r="DV120" s="801">
        <v>15.1</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107699</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42531643</v>
      </c>
      <c r="BR121" s="858"/>
      <c r="BS121" s="858"/>
      <c r="BT121" s="858"/>
      <c r="BU121" s="858"/>
      <c r="BV121" s="858">
        <v>42647253</v>
      </c>
      <c r="BW121" s="858"/>
      <c r="BX121" s="858"/>
      <c r="BY121" s="858"/>
      <c r="BZ121" s="858"/>
      <c r="CA121" s="858">
        <v>43112937</v>
      </c>
      <c r="CB121" s="858"/>
      <c r="CC121" s="858"/>
      <c r="CD121" s="858"/>
      <c r="CE121" s="858"/>
      <c r="CF121" s="859">
        <v>217.3</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2225108</v>
      </c>
      <c r="DH121" s="771"/>
      <c r="DI121" s="771"/>
      <c r="DJ121" s="771"/>
      <c r="DK121" s="771"/>
      <c r="DL121" s="771">
        <v>2062791</v>
      </c>
      <c r="DM121" s="771"/>
      <c r="DN121" s="771"/>
      <c r="DO121" s="771"/>
      <c r="DP121" s="771"/>
      <c r="DQ121" s="771">
        <v>1927451</v>
      </c>
      <c r="DR121" s="771"/>
      <c r="DS121" s="771"/>
      <c r="DT121" s="771"/>
      <c r="DU121" s="771"/>
      <c r="DV121" s="823">
        <v>9.6999999999999993</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450</v>
      </c>
      <c r="BP122" s="838"/>
      <c r="BQ122" s="839">
        <v>59048014</v>
      </c>
      <c r="BR122" s="840"/>
      <c r="BS122" s="840"/>
      <c r="BT122" s="840"/>
      <c r="BU122" s="840"/>
      <c r="BV122" s="840">
        <v>61170067</v>
      </c>
      <c r="BW122" s="840"/>
      <c r="BX122" s="840"/>
      <c r="BY122" s="840"/>
      <c r="BZ122" s="840"/>
      <c r="CA122" s="840">
        <v>63541175</v>
      </c>
      <c r="CB122" s="840"/>
      <c r="CC122" s="840"/>
      <c r="CD122" s="840"/>
      <c r="CE122" s="840"/>
      <c r="CF122" s="743"/>
      <c r="CG122" s="744"/>
      <c r="CH122" s="744"/>
      <c r="CI122" s="744"/>
      <c r="CJ122" s="841"/>
      <c r="CK122" s="851"/>
      <c r="CL122" s="812"/>
      <c r="CM122" s="812"/>
      <c r="CN122" s="812"/>
      <c r="CO122" s="813"/>
      <c r="CP122" s="828" t="s">
        <v>394</v>
      </c>
      <c r="CQ122" s="829"/>
      <c r="CR122" s="829"/>
      <c r="CS122" s="829"/>
      <c r="CT122" s="829"/>
      <c r="CU122" s="829"/>
      <c r="CV122" s="829"/>
      <c r="CW122" s="829"/>
      <c r="CX122" s="829"/>
      <c r="CY122" s="829"/>
      <c r="CZ122" s="829"/>
      <c r="DA122" s="829"/>
      <c r="DB122" s="829"/>
      <c r="DC122" s="829"/>
      <c r="DD122" s="829"/>
      <c r="DE122" s="829"/>
      <c r="DF122" s="830"/>
      <c r="DG122" s="770">
        <v>553447</v>
      </c>
      <c r="DH122" s="771"/>
      <c r="DI122" s="771"/>
      <c r="DJ122" s="771"/>
      <c r="DK122" s="771"/>
      <c r="DL122" s="771">
        <v>547788</v>
      </c>
      <c r="DM122" s="771"/>
      <c r="DN122" s="771"/>
      <c r="DO122" s="771"/>
      <c r="DP122" s="771"/>
      <c r="DQ122" s="771">
        <v>540181</v>
      </c>
      <c r="DR122" s="771"/>
      <c r="DS122" s="771"/>
      <c r="DT122" s="771"/>
      <c r="DU122" s="771"/>
      <c r="DV122" s="823">
        <v>2.7</v>
      </c>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50.6</v>
      </c>
      <c r="BR123" s="832"/>
      <c r="BS123" s="832"/>
      <c r="BT123" s="832"/>
      <c r="BU123" s="832"/>
      <c r="BV123" s="832">
        <v>39.700000000000003</v>
      </c>
      <c r="BW123" s="832"/>
      <c r="BX123" s="832"/>
      <c r="BY123" s="832"/>
      <c r="BZ123" s="832"/>
      <c r="CA123" s="832">
        <v>25.8</v>
      </c>
      <c r="CB123" s="832"/>
      <c r="CC123" s="832"/>
      <c r="CD123" s="832"/>
      <c r="CE123" s="832"/>
      <c r="CF123" s="730"/>
      <c r="CG123" s="731"/>
      <c r="CH123" s="731"/>
      <c r="CI123" s="731"/>
      <c r="CJ123" s="833"/>
      <c r="CK123" s="851"/>
      <c r="CL123" s="812"/>
      <c r="CM123" s="812"/>
      <c r="CN123" s="812"/>
      <c r="CO123" s="813"/>
      <c r="CP123" s="828" t="s">
        <v>395</v>
      </c>
      <c r="CQ123" s="829"/>
      <c r="CR123" s="829"/>
      <c r="CS123" s="829"/>
      <c r="CT123" s="829"/>
      <c r="CU123" s="829"/>
      <c r="CV123" s="829"/>
      <c r="CW123" s="829"/>
      <c r="CX123" s="829"/>
      <c r="CY123" s="829"/>
      <c r="CZ123" s="829"/>
      <c r="DA123" s="829"/>
      <c r="DB123" s="829"/>
      <c r="DC123" s="829"/>
      <c r="DD123" s="829"/>
      <c r="DE123" s="829"/>
      <c r="DF123" s="830"/>
      <c r="DG123" s="783">
        <v>217380</v>
      </c>
      <c r="DH123" s="784"/>
      <c r="DI123" s="784"/>
      <c r="DJ123" s="784"/>
      <c r="DK123" s="785"/>
      <c r="DL123" s="786">
        <v>196791</v>
      </c>
      <c r="DM123" s="784"/>
      <c r="DN123" s="784"/>
      <c r="DO123" s="784"/>
      <c r="DP123" s="785"/>
      <c r="DQ123" s="786">
        <v>178304</v>
      </c>
      <c r="DR123" s="784"/>
      <c r="DS123" s="784"/>
      <c r="DT123" s="784"/>
      <c r="DU123" s="785"/>
      <c r="DV123" s="754">
        <v>0.9</v>
      </c>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90618</v>
      </c>
      <c r="DH124" s="717"/>
      <c r="DI124" s="717"/>
      <c r="DJ124" s="717"/>
      <c r="DK124" s="718"/>
      <c r="DL124" s="719">
        <v>90954</v>
      </c>
      <c r="DM124" s="717"/>
      <c r="DN124" s="717"/>
      <c r="DO124" s="717"/>
      <c r="DP124" s="718"/>
      <c r="DQ124" s="719">
        <v>61058</v>
      </c>
      <c r="DR124" s="717"/>
      <c r="DS124" s="717"/>
      <c r="DT124" s="717"/>
      <c r="DU124" s="718"/>
      <c r="DV124" s="807">
        <v>0.3</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4971</v>
      </c>
      <c r="AB126" s="784"/>
      <c r="AC126" s="784"/>
      <c r="AD126" s="784"/>
      <c r="AE126" s="785"/>
      <c r="AF126" s="786">
        <v>4971</v>
      </c>
      <c r="AG126" s="784"/>
      <c r="AH126" s="784"/>
      <c r="AI126" s="784"/>
      <c r="AJ126" s="785"/>
      <c r="AK126" s="786">
        <v>4971</v>
      </c>
      <c r="AL126" s="784"/>
      <c r="AM126" s="784"/>
      <c r="AN126" s="784"/>
      <c r="AO126" s="785"/>
      <c r="AP126" s="754">
        <v>0</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242786</v>
      </c>
      <c r="DH126" s="771"/>
      <c r="DI126" s="771"/>
      <c r="DJ126" s="771"/>
      <c r="DK126" s="771"/>
      <c r="DL126" s="771">
        <v>243293</v>
      </c>
      <c r="DM126" s="771"/>
      <c r="DN126" s="771"/>
      <c r="DO126" s="771"/>
      <c r="DP126" s="771"/>
      <c r="DQ126" s="771">
        <v>228917</v>
      </c>
      <c r="DR126" s="771"/>
      <c r="DS126" s="771"/>
      <c r="DT126" s="771"/>
      <c r="DU126" s="771"/>
      <c r="DV126" s="823">
        <v>1.2</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6946</v>
      </c>
      <c r="AB127" s="784"/>
      <c r="AC127" s="784"/>
      <c r="AD127" s="784"/>
      <c r="AE127" s="785"/>
      <c r="AF127" s="786">
        <v>12702</v>
      </c>
      <c r="AG127" s="784"/>
      <c r="AH127" s="784"/>
      <c r="AI127" s="784"/>
      <c r="AJ127" s="785"/>
      <c r="AK127" s="786">
        <v>10765</v>
      </c>
      <c r="AL127" s="784"/>
      <c r="AM127" s="784"/>
      <c r="AN127" s="784"/>
      <c r="AO127" s="785"/>
      <c r="AP127" s="754">
        <v>0.1</v>
      </c>
      <c r="AQ127" s="755"/>
      <c r="AR127" s="755"/>
      <c r="AS127" s="755"/>
      <c r="AT127" s="756"/>
      <c r="AU127" s="233"/>
      <c r="AV127" s="233"/>
      <c r="AW127" s="233"/>
      <c r="AX127" s="757" t="s">
        <v>461</v>
      </c>
      <c r="AY127" s="758"/>
      <c r="AZ127" s="758"/>
      <c r="BA127" s="758"/>
      <c r="BB127" s="758"/>
      <c r="BC127" s="758"/>
      <c r="BD127" s="758"/>
      <c r="BE127" s="759"/>
      <c r="BF127" s="760" t="s">
        <v>113</v>
      </c>
      <c r="BG127" s="761"/>
      <c r="BH127" s="761"/>
      <c r="BI127" s="761"/>
      <c r="BJ127" s="761"/>
      <c r="BK127" s="761"/>
      <c r="BL127" s="762"/>
      <c r="BM127" s="760">
        <v>12.13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362897</v>
      </c>
      <c r="AB128" s="724"/>
      <c r="AC128" s="724"/>
      <c r="AD128" s="724"/>
      <c r="AE128" s="725"/>
      <c r="AF128" s="726">
        <v>330792</v>
      </c>
      <c r="AG128" s="724"/>
      <c r="AH128" s="724"/>
      <c r="AI128" s="724"/>
      <c r="AJ128" s="725"/>
      <c r="AK128" s="726">
        <v>332316</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113</v>
      </c>
      <c r="BG128" s="791"/>
      <c r="BH128" s="791"/>
      <c r="BI128" s="791"/>
      <c r="BJ128" s="791"/>
      <c r="BK128" s="791"/>
      <c r="BL128" s="792"/>
      <c r="BM128" s="790">
        <v>17.13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24369353</v>
      </c>
      <c r="AB129" s="784"/>
      <c r="AC129" s="784"/>
      <c r="AD129" s="784"/>
      <c r="AE129" s="785"/>
      <c r="AF129" s="786">
        <v>24473770</v>
      </c>
      <c r="AG129" s="784"/>
      <c r="AH129" s="784"/>
      <c r="AI129" s="784"/>
      <c r="AJ129" s="785"/>
      <c r="AK129" s="786">
        <v>24315395</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4245071</v>
      </c>
      <c r="AB130" s="784"/>
      <c r="AC130" s="784"/>
      <c r="AD130" s="784"/>
      <c r="AE130" s="785"/>
      <c r="AF130" s="786">
        <v>4301577</v>
      </c>
      <c r="AG130" s="784"/>
      <c r="AH130" s="784"/>
      <c r="AI130" s="784"/>
      <c r="AJ130" s="785"/>
      <c r="AK130" s="786">
        <v>4470895</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25.8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20124282</v>
      </c>
      <c r="AB131" s="717"/>
      <c r="AC131" s="717"/>
      <c r="AD131" s="717"/>
      <c r="AE131" s="718"/>
      <c r="AF131" s="719">
        <v>20172193</v>
      </c>
      <c r="AG131" s="717"/>
      <c r="AH131" s="717"/>
      <c r="AI131" s="717"/>
      <c r="AJ131" s="718"/>
      <c r="AK131" s="719">
        <v>19844500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11.910954139999999</v>
      </c>
      <c r="AB132" s="740"/>
      <c r="AC132" s="740"/>
      <c r="AD132" s="740"/>
      <c r="AE132" s="741"/>
      <c r="AF132" s="742">
        <v>10.788524580000001</v>
      </c>
      <c r="AG132" s="740"/>
      <c r="AH132" s="740"/>
      <c r="AI132" s="740"/>
      <c r="AJ132" s="741"/>
      <c r="AK132" s="742">
        <v>9.1479452749999997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12.1</v>
      </c>
      <c r="AB133" s="749"/>
      <c r="AC133" s="749"/>
      <c r="AD133" s="749"/>
      <c r="AE133" s="750"/>
      <c r="AF133" s="748">
        <v>11.4</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election activeCell="P24" sqref="P2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A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election activeCell="G40" sqref="G40:J40"/>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9" t="s">
        <v>477</v>
      </c>
      <c r="L7" s="254"/>
      <c r="M7" s="255" t="s">
        <v>478</v>
      </c>
      <c r="N7" s="256"/>
    </row>
    <row r="8" spans="1:16" x14ac:dyDescent="0.15">
      <c r="A8" s="248"/>
      <c r="B8" s="244"/>
      <c r="C8" s="244"/>
      <c r="D8" s="244"/>
      <c r="E8" s="244"/>
      <c r="F8" s="244"/>
      <c r="G8" s="257"/>
      <c r="H8" s="258"/>
      <c r="I8" s="258"/>
      <c r="J8" s="259"/>
      <c r="K8" s="1120"/>
      <c r="L8" s="260" t="s">
        <v>479</v>
      </c>
      <c r="M8" s="261" t="s">
        <v>480</v>
      </c>
      <c r="N8" s="262" t="s">
        <v>481</v>
      </c>
    </row>
    <row r="9" spans="1:16" x14ac:dyDescent="0.15">
      <c r="A9" s="248"/>
      <c r="B9" s="244"/>
      <c r="C9" s="244"/>
      <c r="D9" s="244"/>
      <c r="E9" s="244"/>
      <c r="F9" s="244"/>
      <c r="G9" s="1133" t="s">
        <v>482</v>
      </c>
      <c r="H9" s="1134"/>
      <c r="I9" s="1134"/>
      <c r="J9" s="1135"/>
      <c r="K9" s="263">
        <v>7271273</v>
      </c>
      <c r="L9" s="264">
        <v>92438</v>
      </c>
      <c r="M9" s="265">
        <v>65114</v>
      </c>
      <c r="N9" s="266">
        <v>42</v>
      </c>
    </row>
    <row r="10" spans="1:16" x14ac:dyDescent="0.15">
      <c r="A10" s="248"/>
      <c r="B10" s="244"/>
      <c r="C10" s="244"/>
      <c r="D10" s="244"/>
      <c r="E10" s="244"/>
      <c r="F10" s="244"/>
      <c r="G10" s="1133" t="s">
        <v>483</v>
      </c>
      <c r="H10" s="1134"/>
      <c r="I10" s="1134"/>
      <c r="J10" s="1135"/>
      <c r="K10" s="267">
        <v>694257</v>
      </c>
      <c r="L10" s="268">
        <v>8826</v>
      </c>
      <c r="M10" s="269">
        <v>4538</v>
      </c>
      <c r="N10" s="270">
        <v>94.5</v>
      </c>
    </row>
    <row r="11" spans="1:16" ht="13.5" customHeight="1" x14ac:dyDescent="0.15">
      <c r="A11" s="248"/>
      <c r="B11" s="244"/>
      <c r="C11" s="244"/>
      <c r="D11" s="244"/>
      <c r="E11" s="244"/>
      <c r="F11" s="244"/>
      <c r="G11" s="1133" t="s">
        <v>484</v>
      </c>
      <c r="H11" s="1134"/>
      <c r="I11" s="1134"/>
      <c r="J11" s="1135"/>
      <c r="K11" s="267">
        <v>85687</v>
      </c>
      <c r="L11" s="268">
        <v>1089</v>
      </c>
      <c r="M11" s="269">
        <v>5513</v>
      </c>
      <c r="N11" s="270">
        <v>-80.2</v>
      </c>
    </row>
    <row r="12" spans="1:16" ht="13.5" customHeight="1" x14ac:dyDescent="0.15">
      <c r="A12" s="248"/>
      <c r="B12" s="244"/>
      <c r="C12" s="244"/>
      <c r="D12" s="244"/>
      <c r="E12" s="244"/>
      <c r="F12" s="244"/>
      <c r="G12" s="1133" t="s">
        <v>485</v>
      </c>
      <c r="H12" s="1134"/>
      <c r="I12" s="1134"/>
      <c r="J12" s="1135"/>
      <c r="K12" s="267" t="s">
        <v>486</v>
      </c>
      <c r="L12" s="268" t="s">
        <v>486</v>
      </c>
      <c r="M12" s="269">
        <v>953</v>
      </c>
      <c r="N12" s="270" t="s">
        <v>486</v>
      </c>
    </row>
    <row r="13" spans="1:16" ht="13.5" customHeight="1" x14ac:dyDescent="0.15">
      <c r="A13" s="248"/>
      <c r="B13" s="244"/>
      <c r="C13" s="244"/>
      <c r="D13" s="244"/>
      <c r="E13" s="244"/>
      <c r="F13" s="244"/>
      <c r="G13" s="1133" t="s">
        <v>487</v>
      </c>
      <c r="H13" s="1134"/>
      <c r="I13" s="1134"/>
      <c r="J13" s="1135"/>
      <c r="K13" s="267" t="s">
        <v>486</v>
      </c>
      <c r="L13" s="268" t="s">
        <v>486</v>
      </c>
      <c r="M13" s="269">
        <v>2</v>
      </c>
      <c r="N13" s="270" t="s">
        <v>486</v>
      </c>
    </row>
    <row r="14" spans="1:16" ht="13.5" customHeight="1" x14ac:dyDescent="0.15">
      <c r="A14" s="248"/>
      <c r="B14" s="244"/>
      <c r="C14" s="244"/>
      <c r="D14" s="244"/>
      <c r="E14" s="244"/>
      <c r="F14" s="244"/>
      <c r="G14" s="1133" t="s">
        <v>488</v>
      </c>
      <c r="H14" s="1134"/>
      <c r="I14" s="1134"/>
      <c r="J14" s="1135"/>
      <c r="K14" s="267">
        <v>255015</v>
      </c>
      <c r="L14" s="268">
        <v>3242</v>
      </c>
      <c r="M14" s="269">
        <v>2887</v>
      </c>
      <c r="N14" s="270">
        <v>12.3</v>
      </c>
    </row>
    <row r="15" spans="1:16" ht="13.5" customHeight="1" x14ac:dyDescent="0.15">
      <c r="A15" s="248"/>
      <c r="B15" s="244"/>
      <c r="C15" s="244"/>
      <c r="D15" s="244"/>
      <c r="E15" s="244"/>
      <c r="F15" s="244"/>
      <c r="G15" s="1133" t="s">
        <v>489</v>
      </c>
      <c r="H15" s="1134"/>
      <c r="I15" s="1134"/>
      <c r="J15" s="1135"/>
      <c r="K15" s="267">
        <v>295108</v>
      </c>
      <c r="L15" s="268">
        <v>3752</v>
      </c>
      <c r="M15" s="269">
        <v>1642</v>
      </c>
      <c r="N15" s="270">
        <v>128.5</v>
      </c>
    </row>
    <row r="16" spans="1:16" x14ac:dyDescent="0.15">
      <c r="A16" s="248"/>
      <c r="B16" s="244"/>
      <c r="C16" s="244"/>
      <c r="D16" s="244"/>
      <c r="E16" s="244"/>
      <c r="F16" s="244"/>
      <c r="G16" s="1136" t="s">
        <v>490</v>
      </c>
      <c r="H16" s="1137"/>
      <c r="I16" s="1137"/>
      <c r="J16" s="1138"/>
      <c r="K16" s="268">
        <v>-817423</v>
      </c>
      <c r="L16" s="268">
        <v>-10392</v>
      </c>
      <c r="M16" s="269">
        <v>-6965</v>
      </c>
      <c r="N16" s="270">
        <v>49.2</v>
      </c>
    </row>
    <row r="17" spans="1:16" x14ac:dyDescent="0.15">
      <c r="A17" s="248"/>
      <c r="B17" s="244"/>
      <c r="C17" s="244"/>
      <c r="D17" s="244"/>
      <c r="E17" s="244"/>
      <c r="F17" s="244"/>
      <c r="G17" s="1136" t="s">
        <v>169</v>
      </c>
      <c r="H17" s="1137"/>
      <c r="I17" s="1137"/>
      <c r="J17" s="1138"/>
      <c r="K17" s="268">
        <v>7783917</v>
      </c>
      <c r="L17" s="268">
        <v>98955</v>
      </c>
      <c r="M17" s="269">
        <v>73685</v>
      </c>
      <c r="N17" s="270">
        <v>34.299999999999997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30" t="s">
        <v>495</v>
      </c>
      <c r="H21" s="1131"/>
      <c r="I21" s="1131"/>
      <c r="J21" s="1132"/>
      <c r="K21" s="280">
        <v>9.8699999999999992</v>
      </c>
      <c r="L21" s="281">
        <v>7.13</v>
      </c>
      <c r="M21" s="282">
        <v>2.74</v>
      </c>
      <c r="N21" s="249"/>
      <c r="O21" s="283"/>
      <c r="P21" s="279"/>
    </row>
    <row r="22" spans="1:16" s="284" customFormat="1" x14ac:dyDescent="0.15">
      <c r="A22" s="279"/>
      <c r="B22" s="249"/>
      <c r="C22" s="249"/>
      <c r="D22" s="249"/>
      <c r="E22" s="249"/>
      <c r="F22" s="249"/>
      <c r="G22" s="1130" t="s">
        <v>496</v>
      </c>
      <c r="H22" s="1131"/>
      <c r="I22" s="1131"/>
      <c r="J22" s="1132"/>
      <c r="K22" s="285">
        <v>100</v>
      </c>
      <c r="L22" s="286">
        <v>98.1</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9" t="s">
        <v>477</v>
      </c>
      <c r="L30" s="254"/>
      <c r="M30" s="255" t="s">
        <v>478</v>
      </c>
      <c r="N30" s="256"/>
    </row>
    <row r="31" spans="1:16" x14ac:dyDescent="0.15">
      <c r="A31" s="248"/>
      <c r="B31" s="244"/>
      <c r="C31" s="244"/>
      <c r="D31" s="244"/>
      <c r="E31" s="244"/>
      <c r="F31" s="244"/>
      <c r="G31" s="257"/>
      <c r="H31" s="258"/>
      <c r="I31" s="258"/>
      <c r="J31" s="259"/>
      <c r="K31" s="1120"/>
      <c r="L31" s="260" t="s">
        <v>479</v>
      </c>
      <c r="M31" s="261" t="s">
        <v>480</v>
      </c>
      <c r="N31" s="262" t="s">
        <v>481</v>
      </c>
    </row>
    <row r="32" spans="1:16" ht="27" customHeight="1" x14ac:dyDescent="0.15">
      <c r="A32" s="248"/>
      <c r="B32" s="244"/>
      <c r="C32" s="244"/>
      <c r="D32" s="244"/>
      <c r="E32" s="244"/>
      <c r="F32" s="244"/>
      <c r="G32" s="1121" t="s">
        <v>499</v>
      </c>
      <c r="H32" s="1122"/>
      <c r="I32" s="1122"/>
      <c r="J32" s="1123"/>
      <c r="K32" s="294">
        <v>5726204</v>
      </c>
      <c r="L32" s="294">
        <v>72796</v>
      </c>
      <c r="M32" s="295">
        <v>43359</v>
      </c>
      <c r="N32" s="296">
        <v>67.900000000000006</v>
      </c>
    </row>
    <row r="33" spans="1:16" ht="13.5" customHeight="1" x14ac:dyDescent="0.15">
      <c r="A33" s="248"/>
      <c r="B33" s="244"/>
      <c r="C33" s="244"/>
      <c r="D33" s="244"/>
      <c r="E33" s="244"/>
      <c r="F33" s="244"/>
      <c r="G33" s="1121" t="s">
        <v>500</v>
      </c>
      <c r="H33" s="1122"/>
      <c r="I33" s="1122"/>
      <c r="J33" s="1123"/>
      <c r="K33" s="294" t="s">
        <v>486</v>
      </c>
      <c r="L33" s="294" t="s">
        <v>486</v>
      </c>
      <c r="M33" s="295">
        <v>0</v>
      </c>
      <c r="N33" s="296" t="s">
        <v>486</v>
      </c>
    </row>
    <row r="34" spans="1:16" ht="27" customHeight="1" x14ac:dyDescent="0.15">
      <c r="A34" s="248"/>
      <c r="B34" s="244"/>
      <c r="C34" s="244"/>
      <c r="D34" s="244"/>
      <c r="E34" s="244"/>
      <c r="F34" s="244"/>
      <c r="G34" s="1121" t="s">
        <v>501</v>
      </c>
      <c r="H34" s="1122"/>
      <c r="I34" s="1122"/>
      <c r="J34" s="1123"/>
      <c r="K34" s="294" t="s">
        <v>486</v>
      </c>
      <c r="L34" s="294" t="s">
        <v>486</v>
      </c>
      <c r="M34" s="295">
        <v>39</v>
      </c>
      <c r="N34" s="296" t="s">
        <v>486</v>
      </c>
    </row>
    <row r="35" spans="1:16" ht="27" customHeight="1" x14ac:dyDescent="0.15">
      <c r="A35" s="248"/>
      <c r="B35" s="244"/>
      <c r="C35" s="244"/>
      <c r="D35" s="244"/>
      <c r="E35" s="244"/>
      <c r="F35" s="244"/>
      <c r="G35" s="1121" t="s">
        <v>502</v>
      </c>
      <c r="H35" s="1122"/>
      <c r="I35" s="1122"/>
      <c r="J35" s="1123"/>
      <c r="K35" s="294">
        <v>573436</v>
      </c>
      <c r="L35" s="294">
        <v>7290</v>
      </c>
      <c r="M35" s="295">
        <v>11806</v>
      </c>
      <c r="N35" s="296">
        <v>-38.299999999999997</v>
      </c>
    </row>
    <row r="36" spans="1:16" ht="27" customHeight="1" x14ac:dyDescent="0.15">
      <c r="A36" s="248"/>
      <c r="B36" s="244"/>
      <c r="C36" s="244"/>
      <c r="D36" s="244"/>
      <c r="E36" s="244"/>
      <c r="F36" s="244"/>
      <c r="G36" s="1121" t="s">
        <v>503</v>
      </c>
      <c r="H36" s="1122"/>
      <c r="I36" s="1122"/>
      <c r="J36" s="1123"/>
      <c r="K36" s="294">
        <v>303199</v>
      </c>
      <c r="L36" s="294">
        <v>3855</v>
      </c>
      <c r="M36" s="295">
        <v>1910</v>
      </c>
      <c r="N36" s="296">
        <v>101.8</v>
      </c>
    </row>
    <row r="37" spans="1:16" ht="13.5" customHeight="1" x14ac:dyDescent="0.15">
      <c r="A37" s="248"/>
      <c r="B37" s="244"/>
      <c r="C37" s="244"/>
      <c r="D37" s="244"/>
      <c r="E37" s="244"/>
      <c r="F37" s="244"/>
      <c r="G37" s="1121" t="s">
        <v>504</v>
      </c>
      <c r="H37" s="1122"/>
      <c r="I37" s="1122"/>
      <c r="J37" s="1123"/>
      <c r="K37" s="294">
        <v>15736</v>
      </c>
      <c r="L37" s="294">
        <v>200</v>
      </c>
      <c r="M37" s="295">
        <v>1129</v>
      </c>
      <c r="N37" s="296">
        <v>-82.3</v>
      </c>
    </row>
    <row r="38" spans="1:16" ht="27" customHeight="1" x14ac:dyDescent="0.15">
      <c r="A38" s="248"/>
      <c r="B38" s="244"/>
      <c r="C38" s="244"/>
      <c r="D38" s="244"/>
      <c r="E38" s="244"/>
      <c r="F38" s="244"/>
      <c r="G38" s="1124" t="s">
        <v>505</v>
      </c>
      <c r="H38" s="1125"/>
      <c r="I38" s="1125"/>
      <c r="J38" s="1126"/>
      <c r="K38" s="297" t="s">
        <v>486</v>
      </c>
      <c r="L38" s="297" t="s">
        <v>486</v>
      </c>
      <c r="M38" s="298">
        <v>5</v>
      </c>
      <c r="N38" s="299" t="s">
        <v>486</v>
      </c>
      <c r="O38" s="293"/>
    </row>
    <row r="39" spans="1:16" x14ac:dyDescent="0.15">
      <c r="A39" s="248"/>
      <c r="B39" s="244"/>
      <c r="C39" s="244"/>
      <c r="D39" s="244"/>
      <c r="E39" s="244"/>
      <c r="F39" s="244"/>
      <c r="G39" s="1124" t="s">
        <v>506</v>
      </c>
      <c r="H39" s="1125"/>
      <c r="I39" s="1125"/>
      <c r="J39" s="1126"/>
      <c r="K39" s="300">
        <v>-332316</v>
      </c>
      <c r="L39" s="300">
        <v>-4225</v>
      </c>
      <c r="M39" s="301">
        <v>-5126</v>
      </c>
      <c r="N39" s="302">
        <v>-17.600000000000001</v>
      </c>
      <c r="O39" s="293"/>
    </row>
    <row r="40" spans="1:16" ht="27" customHeight="1" x14ac:dyDescent="0.15">
      <c r="A40" s="248"/>
      <c r="B40" s="244"/>
      <c r="C40" s="244"/>
      <c r="D40" s="244"/>
      <c r="E40" s="244"/>
      <c r="F40" s="244"/>
      <c r="G40" s="1121" t="s">
        <v>507</v>
      </c>
      <c r="H40" s="1122"/>
      <c r="I40" s="1122"/>
      <c r="J40" s="1123"/>
      <c r="K40" s="300">
        <v>-4470895</v>
      </c>
      <c r="L40" s="300">
        <v>-56838</v>
      </c>
      <c r="M40" s="301">
        <v>-37205</v>
      </c>
      <c r="N40" s="302">
        <v>52.8</v>
      </c>
      <c r="O40" s="293"/>
    </row>
    <row r="41" spans="1:16" x14ac:dyDescent="0.15">
      <c r="A41" s="248"/>
      <c r="B41" s="244"/>
      <c r="C41" s="244"/>
      <c r="D41" s="244"/>
      <c r="E41" s="244"/>
      <c r="F41" s="244"/>
      <c r="G41" s="1127" t="s">
        <v>280</v>
      </c>
      <c r="H41" s="1128"/>
      <c r="I41" s="1128"/>
      <c r="J41" s="1129"/>
      <c r="K41" s="294">
        <v>1815364</v>
      </c>
      <c r="L41" s="300">
        <v>23078</v>
      </c>
      <c r="M41" s="301">
        <v>15917</v>
      </c>
      <c r="N41" s="302">
        <v>45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4" t="s">
        <v>477</v>
      </c>
      <c r="J49" s="1116" t="s">
        <v>511</v>
      </c>
      <c r="K49" s="1117"/>
      <c r="L49" s="1117"/>
      <c r="M49" s="1117"/>
      <c r="N49" s="1118"/>
    </row>
    <row r="50" spans="1:14" x14ac:dyDescent="0.15">
      <c r="A50" s="248"/>
      <c r="B50" s="244"/>
      <c r="C50" s="244"/>
      <c r="D50" s="244"/>
      <c r="E50" s="244"/>
      <c r="F50" s="244"/>
      <c r="G50" s="312"/>
      <c r="H50" s="313"/>
      <c r="I50" s="1115"/>
      <c r="J50" s="314" t="s">
        <v>512</v>
      </c>
      <c r="K50" s="315" t="s">
        <v>513</v>
      </c>
      <c r="L50" s="316" t="s">
        <v>514</v>
      </c>
      <c r="M50" s="317" t="s">
        <v>515</v>
      </c>
      <c r="N50" s="318" t="s">
        <v>516</v>
      </c>
    </row>
    <row r="51" spans="1:14" x14ac:dyDescent="0.15">
      <c r="A51" s="248"/>
      <c r="B51" s="244"/>
      <c r="C51" s="244"/>
      <c r="D51" s="244"/>
      <c r="E51" s="244"/>
      <c r="F51" s="244"/>
      <c r="G51" s="310" t="s">
        <v>517</v>
      </c>
      <c r="H51" s="311"/>
      <c r="I51" s="319">
        <v>5758994</v>
      </c>
      <c r="J51" s="320">
        <v>70931</v>
      </c>
      <c r="K51" s="321">
        <v>-11.9</v>
      </c>
      <c r="L51" s="322">
        <v>61882</v>
      </c>
      <c r="M51" s="323">
        <v>6.7</v>
      </c>
      <c r="N51" s="324">
        <v>-18.600000000000001</v>
      </c>
    </row>
    <row r="52" spans="1:14" x14ac:dyDescent="0.15">
      <c r="A52" s="248"/>
      <c r="B52" s="244"/>
      <c r="C52" s="244"/>
      <c r="D52" s="244"/>
      <c r="E52" s="244"/>
      <c r="F52" s="244"/>
      <c r="G52" s="325"/>
      <c r="H52" s="326" t="s">
        <v>518</v>
      </c>
      <c r="I52" s="327">
        <v>3445838</v>
      </c>
      <c r="J52" s="328">
        <v>42441</v>
      </c>
      <c r="K52" s="329">
        <v>-2.6</v>
      </c>
      <c r="L52" s="330">
        <v>32175</v>
      </c>
      <c r="M52" s="331">
        <v>0</v>
      </c>
      <c r="N52" s="332">
        <v>-2.6</v>
      </c>
    </row>
    <row r="53" spans="1:14" x14ac:dyDescent="0.15">
      <c r="A53" s="248"/>
      <c r="B53" s="244"/>
      <c r="C53" s="244"/>
      <c r="D53" s="244"/>
      <c r="E53" s="244"/>
      <c r="F53" s="244"/>
      <c r="G53" s="310" t="s">
        <v>519</v>
      </c>
      <c r="H53" s="311"/>
      <c r="I53" s="319">
        <v>6306661</v>
      </c>
      <c r="J53" s="320">
        <v>78368</v>
      </c>
      <c r="K53" s="321">
        <v>10.5</v>
      </c>
      <c r="L53" s="322">
        <v>47569</v>
      </c>
      <c r="M53" s="323">
        <v>-23.1</v>
      </c>
      <c r="N53" s="324">
        <v>33.6</v>
      </c>
    </row>
    <row r="54" spans="1:14" x14ac:dyDescent="0.15">
      <c r="A54" s="248"/>
      <c r="B54" s="244"/>
      <c r="C54" s="244"/>
      <c r="D54" s="244"/>
      <c r="E54" s="244"/>
      <c r="F54" s="244"/>
      <c r="G54" s="325"/>
      <c r="H54" s="326" t="s">
        <v>518</v>
      </c>
      <c r="I54" s="327">
        <v>3741012</v>
      </c>
      <c r="J54" s="328">
        <v>46487</v>
      </c>
      <c r="K54" s="329">
        <v>9.5</v>
      </c>
      <c r="L54" s="330">
        <v>26255</v>
      </c>
      <c r="M54" s="331">
        <v>-18.399999999999999</v>
      </c>
      <c r="N54" s="332">
        <v>27.9</v>
      </c>
    </row>
    <row r="55" spans="1:14" x14ac:dyDescent="0.15">
      <c r="A55" s="248"/>
      <c r="B55" s="244"/>
      <c r="C55" s="244"/>
      <c r="D55" s="244"/>
      <c r="E55" s="244"/>
      <c r="F55" s="244"/>
      <c r="G55" s="310" t="s">
        <v>520</v>
      </c>
      <c r="H55" s="311"/>
      <c r="I55" s="319">
        <v>4964552</v>
      </c>
      <c r="J55" s="320">
        <v>61966</v>
      </c>
      <c r="K55" s="321">
        <v>-20.9</v>
      </c>
      <c r="L55" s="322">
        <v>50880</v>
      </c>
      <c r="M55" s="323">
        <v>7</v>
      </c>
      <c r="N55" s="324">
        <v>-27.9</v>
      </c>
    </row>
    <row r="56" spans="1:14" x14ac:dyDescent="0.15">
      <c r="A56" s="248"/>
      <c r="B56" s="244"/>
      <c r="C56" s="244"/>
      <c r="D56" s="244"/>
      <c r="E56" s="244"/>
      <c r="F56" s="244"/>
      <c r="G56" s="325"/>
      <c r="H56" s="326" t="s">
        <v>518</v>
      </c>
      <c r="I56" s="327">
        <v>1979174</v>
      </c>
      <c r="J56" s="328">
        <v>24704</v>
      </c>
      <c r="K56" s="329">
        <v>-46.9</v>
      </c>
      <c r="L56" s="330">
        <v>26879</v>
      </c>
      <c r="M56" s="331">
        <v>2.4</v>
      </c>
      <c r="N56" s="332">
        <v>-49.3</v>
      </c>
    </row>
    <row r="57" spans="1:14" x14ac:dyDescent="0.15">
      <c r="A57" s="248"/>
      <c r="B57" s="244"/>
      <c r="C57" s="244"/>
      <c r="D57" s="244"/>
      <c r="E57" s="244"/>
      <c r="F57" s="244"/>
      <c r="G57" s="310" t="s">
        <v>521</v>
      </c>
      <c r="H57" s="311"/>
      <c r="I57" s="319">
        <v>8651697</v>
      </c>
      <c r="J57" s="320">
        <v>108647</v>
      </c>
      <c r="K57" s="321">
        <v>75.3</v>
      </c>
      <c r="L57" s="322">
        <v>63956</v>
      </c>
      <c r="M57" s="323">
        <v>25.7</v>
      </c>
      <c r="N57" s="324">
        <v>49.6</v>
      </c>
    </row>
    <row r="58" spans="1:14" x14ac:dyDescent="0.15">
      <c r="A58" s="248"/>
      <c r="B58" s="244"/>
      <c r="C58" s="244"/>
      <c r="D58" s="244"/>
      <c r="E58" s="244"/>
      <c r="F58" s="244"/>
      <c r="G58" s="325"/>
      <c r="H58" s="326" t="s">
        <v>518</v>
      </c>
      <c r="I58" s="327">
        <v>2205119</v>
      </c>
      <c r="J58" s="328">
        <v>27692</v>
      </c>
      <c r="K58" s="329">
        <v>12.1</v>
      </c>
      <c r="L58" s="330">
        <v>29239</v>
      </c>
      <c r="M58" s="331">
        <v>8.8000000000000007</v>
      </c>
      <c r="N58" s="332">
        <v>3.3</v>
      </c>
    </row>
    <row r="59" spans="1:14" x14ac:dyDescent="0.15">
      <c r="A59" s="248"/>
      <c r="B59" s="244"/>
      <c r="C59" s="244"/>
      <c r="D59" s="244"/>
      <c r="E59" s="244"/>
      <c r="F59" s="244"/>
      <c r="G59" s="310" t="s">
        <v>522</v>
      </c>
      <c r="H59" s="311"/>
      <c r="I59" s="319">
        <v>9975939</v>
      </c>
      <c r="J59" s="320">
        <v>126822</v>
      </c>
      <c r="K59" s="321">
        <v>16.7</v>
      </c>
      <c r="L59" s="322">
        <v>66255</v>
      </c>
      <c r="M59" s="323">
        <v>3.6</v>
      </c>
      <c r="N59" s="324">
        <v>13.1</v>
      </c>
    </row>
    <row r="60" spans="1:14" x14ac:dyDescent="0.15">
      <c r="A60" s="248"/>
      <c r="B60" s="244"/>
      <c r="C60" s="244"/>
      <c r="D60" s="244"/>
      <c r="E60" s="244"/>
      <c r="F60" s="244"/>
      <c r="G60" s="325"/>
      <c r="H60" s="326" t="s">
        <v>518</v>
      </c>
      <c r="I60" s="333">
        <v>3170020</v>
      </c>
      <c r="J60" s="328">
        <v>40300</v>
      </c>
      <c r="K60" s="329">
        <v>45.5</v>
      </c>
      <c r="L60" s="330">
        <v>31822</v>
      </c>
      <c r="M60" s="331">
        <v>8.8000000000000007</v>
      </c>
      <c r="N60" s="332">
        <v>36.700000000000003</v>
      </c>
    </row>
    <row r="61" spans="1:14" x14ac:dyDescent="0.15">
      <c r="A61" s="248"/>
      <c r="B61" s="244"/>
      <c r="C61" s="244"/>
      <c r="D61" s="244"/>
      <c r="E61" s="244"/>
      <c r="F61" s="244"/>
      <c r="G61" s="310" t="s">
        <v>523</v>
      </c>
      <c r="H61" s="334"/>
      <c r="I61" s="335">
        <v>7131569</v>
      </c>
      <c r="J61" s="336">
        <v>89347</v>
      </c>
      <c r="K61" s="337">
        <v>13.9</v>
      </c>
      <c r="L61" s="338">
        <v>58108</v>
      </c>
      <c r="M61" s="339">
        <v>4</v>
      </c>
      <c r="N61" s="324">
        <v>9.9</v>
      </c>
    </row>
    <row r="62" spans="1:14" x14ac:dyDescent="0.15">
      <c r="A62" s="248"/>
      <c r="B62" s="244"/>
      <c r="C62" s="244"/>
      <c r="D62" s="244"/>
      <c r="E62" s="244"/>
      <c r="F62" s="244"/>
      <c r="G62" s="325"/>
      <c r="H62" s="326" t="s">
        <v>518</v>
      </c>
      <c r="I62" s="327">
        <v>2908233</v>
      </c>
      <c r="J62" s="328">
        <v>36325</v>
      </c>
      <c r="K62" s="329">
        <v>3.5</v>
      </c>
      <c r="L62" s="330">
        <v>29274</v>
      </c>
      <c r="M62" s="331">
        <v>0.3</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12.07</v>
      </c>
      <c r="G47" s="12">
        <v>12.24</v>
      </c>
      <c r="H47" s="12">
        <v>13.84</v>
      </c>
      <c r="I47" s="12">
        <v>13.78</v>
      </c>
      <c r="J47" s="13">
        <v>18.53</v>
      </c>
    </row>
    <row r="48" spans="2:10" ht="57.75" customHeight="1" x14ac:dyDescent="0.15">
      <c r="B48" s="14"/>
      <c r="C48" s="1141" t="s">
        <v>4</v>
      </c>
      <c r="D48" s="1141"/>
      <c r="E48" s="1142"/>
      <c r="F48" s="15">
        <v>2.15</v>
      </c>
      <c r="G48" s="16">
        <v>3.1</v>
      </c>
      <c r="H48" s="16">
        <v>4.03</v>
      </c>
      <c r="I48" s="16">
        <v>4.37</v>
      </c>
      <c r="J48" s="17">
        <v>3.99</v>
      </c>
    </row>
    <row r="49" spans="2:10" ht="57.75" customHeight="1" thickBot="1" x14ac:dyDescent="0.2">
      <c r="B49" s="18"/>
      <c r="C49" s="1143" t="s">
        <v>5</v>
      </c>
      <c r="D49" s="1143"/>
      <c r="E49" s="1144"/>
      <c r="F49" s="19">
        <v>9.4700000000000006</v>
      </c>
      <c r="G49" s="20">
        <v>0.93</v>
      </c>
      <c r="H49" s="20">
        <v>2.59</v>
      </c>
      <c r="I49" s="20">
        <v>0.41</v>
      </c>
      <c r="J49" s="21">
        <v>4.26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530</v>
      </c>
      <c r="D34" s="1151"/>
      <c r="E34" s="1152"/>
      <c r="F34" s="32" t="s">
        <v>531</v>
      </c>
      <c r="G34" s="33" t="s">
        <v>532</v>
      </c>
      <c r="H34" s="33" t="s">
        <v>533</v>
      </c>
      <c r="I34" s="33" t="s">
        <v>534</v>
      </c>
      <c r="J34" s="34" t="s">
        <v>535</v>
      </c>
      <c r="K34" s="22"/>
      <c r="L34" s="22"/>
      <c r="M34" s="22"/>
      <c r="N34" s="22"/>
      <c r="O34" s="22"/>
      <c r="P34" s="22"/>
    </row>
    <row r="35" spans="1:16" ht="39" customHeight="1" x14ac:dyDescent="0.15">
      <c r="A35" s="22"/>
      <c r="B35" s="35"/>
      <c r="C35" s="1145" t="s">
        <v>536</v>
      </c>
      <c r="D35" s="1146"/>
      <c r="E35" s="1147"/>
      <c r="F35" s="36" t="s">
        <v>537</v>
      </c>
      <c r="G35" s="37" t="s">
        <v>537</v>
      </c>
      <c r="H35" s="37" t="s">
        <v>537</v>
      </c>
      <c r="I35" s="37" t="s">
        <v>538</v>
      </c>
      <c r="J35" s="38" t="s">
        <v>539</v>
      </c>
      <c r="K35" s="22"/>
      <c r="L35" s="22"/>
      <c r="M35" s="22"/>
      <c r="N35" s="22"/>
      <c r="O35" s="22"/>
      <c r="P35" s="22"/>
    </row>
    <row r="36" spans="1:16" ht="39" customHeight="1" x14ac:dyDescent="0.15">
      <c r="A36" s="22"/>
      <c r="B36" s="35"/>
      <c r="C36" s="1145" t="s">
        <v>540</v>
      </c>
      <c r="D36" s="1146"/>
      <c r="E36" s="1147"/>
      <c r="F36" s="36" t="s">
        <v>541</v>
      </c>
      <c r="G36" s="37" t="s">
        <v>542</v>
      </c>
      <c r="H36" s="37" t="s">
        <v>543</v>
      </c>
      <c r="I36" s="37" t="s">
        <v>544</v>
      </c>
      <c r="J36" s="38" t="s">
        <v>542</v>
      </c>
      <c r="K36" s="22"/>
      <c r="L36" s="22"/>
      <c r="M36" s="22"/>
      <c r="N36" s="22"/>
      <c r="O36" s="22"/>
      <c r="P36" s="22"/>
    </row>
    <row r="37" spans="1:16" ht="39" customHeight="1" x14ac:dyDescent="0.15">
      <c r="A37" s="22"/>
      <c r="B37" s="35"/>
      <c r="C37" s="1145" t="s">
        <v>545</v>
      </c>
      <c r="D37" s="1146"/>
      <c r="E37" s="1147"/>
      <c r="F37" s="36">
        <v>8.7799999999999994</v>
      </c>
      <c r="G37" s="37">
        <v>8.69</v>
      </c>
      <c r="H37" s="37">
        <v>5.22</v>
      </c>
      <c r="I37" s="37">
        <v>6.24</v>
      </c>
      <c r="J37" s="38">
        <v>7.15</v>
      </c>
      <c r="K37" s="22"/>
      <c r="L37" s="22"/>
      <c r="M37" s="22"/>
      <c r="N37" s="22"/>
      <c r="O37" s="22"/>
      <c r="P37" s="22"/>
    </row>
    <row r="38" spans="1:16" ht="39" customHeight="1" x14ac:dyDescent="0.15">
      <c r="A38" s="22"/>
      <c r="B38" s="35"/>
      <c r="C38" s="1145" t="s">
        <v>546</v>
      </c>
      <c r="D38" s="1146"/>
      <c r="E38" s="1147"/>
      <c r="F38" s="36">
        <v>4.2</v>
      </c>
      <c r="G38" s="37">
        <v>5.61</v>
      </c>
      <c r="H38" s="37">
        <v>6.28</v>
      </c>
      <c r="I38" s="37">
        <v>6.62</v>
      </c>
      <c r="J38" s="38">
        <v>6.27</v>
      </c>
      <c r="K38" s="22"/>
      <c r="L38" s="22"/>
      <c r="M38" s="22"/>
      <c r="N38" s="22"/>
      <c r="O38" s="22"/>
      <c r="P38" s="22"/>
    </row>
    <row r="39" spans="1:16" ht="39" customHeight="1" x14ac:dyDescent="0.15">
      <c r="A39" s="22"/>
      <c r="B39" s="35"/>
      <c r="C39" s="1145" t="s">
        <v>547</v>
      </c>
      <c r="D39" s="1146"/>
      <c r="E39" s="1147"/>
      <c r="F39" s="36">
        <v>0.19</v>
      </c>
      <c r="G39" s="37">
        <v>0.19</v>
      </c>
      <c r="H39" s="37">
        <v>0.64</v>
      </c>
      <c r="I39" s="37">
        <v>0.63</v>
      </c>
      <c r="J39" s="38">
        <v>0.63</v>
      </c>
      <c r="K39" s="22"/>
      <c r="L39" s="22"/>
      <c r="M39" s="22"/>
      <c r="N39" s="22"/>
      <c r="O39" s="22"/>
      <c r="P39" s="22"/>
    </row>
    <row r="40" spans="1:16" ht="39" customHeight="1" x14ac:dyDescent="0.15">
      <c r="A40" s="22"/>
      <c r="B40" s="35"/>
      <c r="C40" s="1145" t="s">
        <v>548</v>
      </c>
      <c r="D40" s="1146"/>
      <c r="E40" s="1147"/>
      <c r="F40" s="36">
        <v>0.16</v>
      </c>
      <c r="G40" s="37">
        <v>0.05</v>
      </c>
      <c r="H40" s="37">
        <v>0.32</v>
      </c>
      <c r="I40" s="37">
        <v>0.28999999999999998</v>
      </c>
      <c r="J40" s="38">
        <v>0.36</v>
      </c>
      <c r="K40" s="22"/>
      <c r="L40" s="22"/>
      <c r="M40" s="22"/>
      <c r="N40" s="22"/>
      <c r="O40" s="22"/>
      <c r="P40" s="22"/>
    </row>
    <row r="41" spans="1:16" ht="39" customHeight="1" x14ac:dyDescent="0.15">
      <c r="A41" s="22"/>
      <c r="B41" s="35"/>
      <c r="C41" s="1145" t="s">
        <v>549</v>
      </c>
      <c r="D41" s="1146"/>
      <c r="E41" s="1147"/>
      <c r="F41" s="36">
        <v>1.27</v>
      </c>
      <c r="G41" s="37">
        <v>1.29</v>
      </c>
      <c r="H41" s="37">
        <v>0.61</v>
      </c>
      <c r="I41" s="37">
        <v>0.13</v>
      </c>
      <c r="J41" s="38">
        <v>0.26</v>
      </c>
      <c r="K41" s="22"/>
      <c r="L41" s="22"/>
      <c r="M41" s="22"/>
      <c r="N41" s="22"/>
      <c r="O41" s="22"/>
      <c r="P41" s="22"/>
    </row>
    <row r="42" spans="1:16" ht="39" customHeight="1" x14ac:dyDescent="0.15">
      <c r="A42" s="22"/>
      <c r="B42" s="39"/>
      <c r="C42" s="1145" t="s">
        <v>550</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551</v>
      </c>
      <c r="D43" s="1149"/>
      <c r="E43" s="1150"/>
      <c r="F43" s="41">
        <v>0.19</v>
      </c>
      <c r="G43" s="42">
        <v>0.03</v>
      </c>
      <c r="H43" s="42">
        <v>0.06</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9" sqref="M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6124</v>
      </c>
      <c r="L45" s="60">
        <v>5670</v>
      </c>
      <c r="M45" s="60">
        <v>5909</v>
      </c>
      <c r="N45" s="60">
        <v>5789</v>
      </c>
      <c r="O45" s="61">
        <v>5726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519</v>
      </c>
      <c r="L48" s="64">
        <v>575</v>
      </c>
      <c r="M48" s="64">
        <v>552</v>
      </c>
      <c r="N48" s="64">
        <v>576</v>
      </c>
      <c r="O48" s="65">
        <v>573</v>
      </c>
      <c r="P48" s="48"/>
      <c r="Q48" s="48"/>
      <c r="R48" s="48"/>
      <c r="S48" s="48"/>
      <c r="T48" s="48"/>
      <c r="U48" s="48"/>
    </row>
    <row r="49" spans="1:21" ht="30.75" customHeight="1" x14ac:dyDescent="0.15">
      <c r="A49" s="48"/>
      <c r="B49" s="1163"/>
      <c r="C49" s="1164"/>
      <c r="D49" s="62"/>
      <c r="E49" s="1155" t="s">
        <v>16</v>
      </c>
      <c r="F49" s="1155"/>
      <c r="G49" s="1155"/>
      <c r="H49" s="1155"/>
      <c r="I49" s="1155"/>
      <c r="J49" s="1156"/>
      <c r="K49" s="63">
        <v>593</v>
      </c>
      <c r="L49" s="64">
        <v>467</v>
      </c>
      <c r="M49" s="64">
        <v>424</v>
      </c>
      <c r="N49" s="64">
        <v>427</v>
      </c>
      <c r="O49" s="65">
        <v>303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v>
      </c>
      <c r="L50" s="64">
        <v>123</v>
      </c>
      <c r="M50" s="64">
        <v>120</v>
      </c>
      <c r="N50" s="64">
        <v>18</v>
      </c>
      <c r="O50" s="65">
        <v>16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4573</v>
      </c>
      <c r="L52" s="64">
        <v>4505</v>
      </c>
      <c r="M52" s="64">
        <v>4609</v>
      </c>
      <c r="N52" s="64">
        <v>4633</v>
      </c>
      <c r="O52" s="65">
        <v>4803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2682</v>
      </c>
      <c r="L53" s="69">
        <v>2330</v>
      </c>
      <c r="M53" s="69">
        <v>2396</v>
      </c>
      <c r="N53" s="69">
        <v>2177</v>
      </c>
      <c r="O53" s="70">
        <v>1815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US-E0137</cp:lastModifiedBy>
  <cp:lastPrinted>2016-04-12T02:59:56Z</cp:lastPrinted>
  <dcterms:created xsi:type="dcterms:W3CDTF">2016-02-15T01:53:39Z</dcterms:created>
  <dcterms:modified xsi:type="dcterms:W3CDTF">2016-04-12T03:00:21Z</dcterms:modified>
  <cp:category/>
</cp:coreProperties>
</file>