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230" windowHeight="5745" firstSheet="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l="1"/>
  <c r="AP63" i="11"/>
  <c r="AA33" i="11" l="1"/>
  <c r="AA34" i="11"/>
  <c r="AA35" i="11"/>
  <c r="AA32" i="11"/>
  <c r="AA31" i="11"/>
  <c r="AA30" i="11"/>
  <c r="AA29" i="11"/>
  <c r="AA28" i="11"/>
  <c r="AP23" i="11"/>
  <c r="AA23" i="11"/>
  <c r="V23" i="11"/>
  <c r="Q23" i="11"/>
  <c r="AA11" i="11"/>
  <c r="AA10" i="11"/>
  <c r="AA9" i="11"/>
  <c r="AA7" i="11" l="1"/>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O37" i="9"/>
  <c r="BE37" i="9"/>
  <c r="AM37" i="9"/>
  <c r="CO36" i="9"/>
  <c r="AM36" i="9"/>
  <c r="CO35" i="9"/>
  <c r="CO34" i="9"/>
  <c r="BW34" i="9"/>
  <c r="BW35" i="9" s="1"/>
  <c r="BW36" i="9" s="1"/>
  <c r="BW37" i="9" s="1"/>
  <c r="BW38" i="9" s="1"/>
  <c r="BW39" i="9" s="1"/>
  <c r="BW40" i="9" s="1"/>
  <c r="BW41" i="9" s="1"/>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l="1"/>
  <c r="AM35" i="9" s="1"/>
  <c r="BE34" i="9"/>
  <c r="BE35" i="9" s="1"/>
  <c r="BE36" i="9" s="1"/>
</calcChain>
</file>

<file path=xl/sharedStrings.xml><?xml version="1.0" encoding="utf-8"?>
<sst xmlns="http://schemas.openxmlformats.org/spreadsheetml/2006/main" count="1006" uniqueCount="551">
  <si>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</si>
  <si>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</si>
  <si>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</si>
  <si>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</si>
  <si>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</si>
  <si>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</si>
  <si>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</si>
  <si>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</si>
  <si>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</si>
  <si>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</si>
  <si>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</si>
  <si>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</si>
  <si>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</si>
  <si>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</si>
  <si>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</si>
  <si>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</si>
  <si>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</si>
  <si>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</si>
  <si>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</si>
  <si>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</si>
  <si>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</si>
  <si>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</si>
  <si>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</si>
  <si>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</si>
  <si>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</si>
  <si>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</si>
  <si>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</si>
  <si>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</si>
  <si>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</si>
  <si>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</si>
  <si>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</si>
  <si>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</si>
  <si>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</si>
  <si>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</si>
  <si>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</si>
  <si>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</si>
  <si>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</si>
  <si>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</si>
  <si>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</si>
  <si>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</si>
  <si>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</si>
  <si>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</si>
  <si>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</si>
  <si>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</si>
  <si>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</si>
  <si>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</si>
  <si>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</si>
  <si>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</si>
  <si>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</si>
  <si>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</si>
  <si>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</si>
  <si>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</si>
  <si>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</si>
  <si>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</si>
  <si>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</si>
  <si>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</si>
  <si>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</si>
  <si>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</si>
  <si>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</si>
  <si>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</si>
  <si>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</si>
  <si>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</si>
  <si>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</si>
  <si>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</si>
  <si>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</si>
  <si>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</si>
  <si>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</si>
  <si>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</si>
  <si>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</si>
  <si>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</si>
  <si>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</si>
  <si>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</si>
  <si>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</si>
  <si>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</si>
  <si>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</si>
  <si>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</si>
  <si>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</si>
  <si>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</si>
  <si>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</si>
  <si>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</si>
  <si>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</si>
  <si>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</si>
  <si>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</si>
  <si>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</si>
  <si>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</si>
  <si>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</si>
  <si>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</si>
  <si>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</si>
  <si>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</si>
  <si>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</si>
  <si>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</si>
  <si>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</si>
  <si>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</si>
  <si>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</si>
  <si>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</si>
  <si>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</si>
  <si>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</si>
  <si>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</si>
  <si>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</si>
  <si>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</si>
  <si>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</si>
  <si>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</si>
  <si>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</si>
  <si>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</si>
  <si>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</si>
  <si>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</si>
  <si>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</si>
  <si>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</si>
  <si>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</si>
  <si>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</si>
  <si>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</si>
  <si>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</si>
  <si>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</si>
  <si>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</si>
  <si>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</si>
  <si>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</si>
  <si>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</si>
  <si>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</si>
  <si>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</si>
  <si>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</si>
  <si>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</si>
  <si>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</si>
  <si>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</si>
  <si>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</si>
  <si>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</si>
  <si>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</si>
  <si>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</si>
  <si>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</si>
  <si>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</si>
  <si>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</si>
  <si>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</si>
  <si>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</si>
  <si>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</si>
  <si>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</si>
  <si>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</si>
  <si>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</si>
  <si>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</si>
  <si>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</si>
  <si>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</si>
  <si>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</si>
  <si>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</si>
  <si>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</si>
  <si>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</si>
  <si>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</si>
  <si>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</si>
  <si>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</si>
  <si>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</si>
  <si>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</si>
  <si>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</si>
  <si>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</si>
  <si>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</si>
  <si>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</si>
  <si>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</si>
  <si>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</si>
  <si>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</si>
  <si>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</si>
  <si>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</si>
  <si>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</si>
  <si>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</si>
  <si>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</si>
  <si>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</si>
  <si>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</si>
  <si>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</si>
  <si>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</si>
  <si>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</si>
  <si>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</si>
  <si>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</si>
  <si>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</si>
  <si>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</si>
  <si>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</si>
  <si>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</si>
  <si>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</si>
  <si>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</si>
  <si>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</si>
  <si>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</si>
  <si>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</si>
  <si>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</si>
  <si>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</si>
  <si>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</si>
  <si>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</si>
  <si>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</si>
  <si>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</si>
  <si>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</si>
  <si>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</si>
  <si>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</si>
  <si>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</si>
  <si>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</si>
  <si>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</si>
  <si>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</si>
  <si>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</si>
  <si>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</si>
  <si>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</si>
  <si>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</si>
  <si>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</si>
  <si>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</si>
  <si>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和歌山県橋本市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</si>
  <si>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</si>
  <si>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</si>
  <si>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</si>
  <si>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</si>
  <si>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</si>
  <si>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</si>
  <si>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</si>
  <si>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</si>
  <si>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</si>
  <si>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</si>
  <si>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</si>
  <si>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</si>
  <si>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</si>
  <si>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</si>
  <si>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</si>
  <si>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</si>
  <si>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</si>
  <si>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</si>
  <si>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</si>
  <si>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</si>
  <si>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</si>
  <si>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</si>
  <si>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</si>
  <si>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</si>
  <si>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</si>
  <si>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</si>
  <si>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</si>
  <si>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</si>
  <si>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</si>
  <si>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</si>
  <si>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</si>
  <si>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</si>
  <si>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</si>
  <si>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</si>
  <si>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</si>
  <si>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</si>
  <si>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</si>
  <si>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</si>
  <si>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</si>
  <si>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</si>
  <si>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</si>
  <si>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</si>
  <si>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</si>
  <si>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</si>
  <si>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</si>
  <si>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</si>
  <si>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</si>
  <si>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</si>
  <si>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</si>
  <si>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</si>
  <si>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</si>
  <si>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</si>
  <si>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</si>
  <si>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</si>
  <si>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</si>
  <si>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</si>
  <si>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</si>
  <si>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</si>
  <si>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</si>
  <si>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</si>
  <si>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</si>
  <si>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</si>
  <si>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</si>
  <si>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</si>
  <si>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</si>
  <si>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</si>
  <si>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</si>
  <si>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</si>
  <si>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</si>
  <si>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</si>
  <si>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</si>
  <si>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</si>
  <si>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</si>
  <si>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</si>
  <si>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</si>
  <si>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</si>
  <si>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</si>
  <si>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</si>
  <si>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</si>
  <si>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</si>
  <si>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</si>
  <si>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</si>
  <si>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</si>
  <si>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</si>
  <si>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</si>
  <si>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</si>
  <si>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</si>
  <si>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</si>
  <si>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</si>
  <si>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</si>
  <si>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</si>
  <si>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</si>
  <si>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</si>
  <si>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</si>
  <si>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</si>
  <si>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</si>
  <si>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</si>
  <si>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</si>
  <si>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</si>
  <si>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</si>
  <si>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</si>
  <si>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</si>
  <si>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</si>
  <si>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</si>
  <si>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</si>
  <si>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</si>
  <si>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</si>
  <si>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</si>
  <si>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</si>
  <si>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</si>
  <si>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</si>
  <si>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</si>
  <si>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</si>
  <si>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</si>
  <si>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</si>
  <si>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</si>
  <si>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</si>
  <si>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</si>
  <si>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</si>
  <si>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</si>
  <si>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</si>
  <si>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</si>
  <si>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</si>
  <si>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</si>
  <si>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</si>
  <si>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</si>
  <si>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</si>
  <si>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</si>
  <si>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</si>
  <si>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</si>
  <si>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</si>
  <si>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</si>
  <si>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</si>
  <si>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</si>
  <si>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</si>
  <si>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</si>
  <si>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</si>
  <si>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</si>
  <si>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</si>
  <si>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</si>
  <si>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</si>
  <si>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</si>
  <si>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</si>
  <si>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</si>
  <si>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</si>
  <si>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</si>
  <si>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</si>
  <si>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</si>
  <si>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和歌山県橋本市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</si>
  <si>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</si>
  <si>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</si>
  <si>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</si>
  <si>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</si>
  <si>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</si>
  <si>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</si>
  <si>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</si>
  <si>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</si>
  <si>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</si>
  <si>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</si>
  <si>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</si>
  <si>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</si>
  <si>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</si>
  <si>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</si>
  <si>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</si>
  <si>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</si>
  <si>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</si>
  <si>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</si>
  <si>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</si>
  <si>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</si>
  <si>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簡易水道事業特別会計（一般会計）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</si>
  <si>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</si>
  <si>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</si>
  <si>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</si>
  <si>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</si>
  <si>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</si>
  <si>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</si>
  <si>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</si>
  <si>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</si>
  <si>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</si>
  <si>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</si>
  <si>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</si>
  <si>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</si>
  <si>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</si>
  <si>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</si>
  <si>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</si>
  <si>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</si>
  <si>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</si>
  <si>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</si>
  <si>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</si>
  <si>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指定訪問看護事業特別会計</t>
    <phoneticPr fontId="5"/>
  </si>
  <si>
    <t>後期高齢者医療特別会計</t>
    <phoneticPr fontId="5"/>
  </si>
  <si>
    <t>水道事業会計</t>
    <phoneticPr fontId="5"/>
  </si>
  <si>
    <t>法適用企業</t>
    <phoneticPr fontId="5"/>
  </si>
  <si>
    <t>病院事業会計</t>
    <phoneticPr fontId="5"/>
  </si>
  <si>
    <t>簡易水道事業特別会計（特別会計）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</si>
  <si>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</si>
  <si>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</si>
  <si>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</si>
  <si>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</si>
  <si>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</si>
  <si>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</si>
  <si>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</si>
  <si>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</si>
  <si>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</si>
  <si>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</si>
  <si>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</si>
  <si>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</si>
  <si>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</si>
  <si>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</si>
  <si>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</si>
  <si>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</si>
  <si>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</si>
  <si>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</si>
  <si>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</si>
  <si>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</si>
  <si>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</si>
  <si>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</si>
  <si>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</si>
  <si>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</si>
  <si>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</si>
  <si>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</si>
  <si>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</si>
  <si>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</si>
  <si>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</si>
  <si>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</si>
  <si>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</si>
  <si>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</si>
  <si>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</si>
  <si>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</si>
  <si>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</si>
  <si>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</si>
  <si>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</si>
  <si>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</si>
  <si>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</si>
  <si>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</si>
  <si>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</si>
  <si>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</si>
  <si>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</si>
  <si>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</si>
  <si>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</si>
  <si>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</si>
  <si>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</si>
  <si>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</si>
  <si>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</si>
  <si>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</si>
  <si>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</si>
  <si>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</si>
  <si>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</si>
  <si>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</si>
  <si>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</si>
  <si>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</si>
  <si>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</si>
  <si>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</si>
  <si>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</si>
  <si>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</si>
  <si>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</si>
  <si>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</si>
  <si>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</si>
  <si>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</si>
  <si>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</si>
  <si>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</si>
  <si>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</si>
  <si>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</si>
  <si>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</si>
  <si>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</si>
  <si>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</si>
  <si>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</si>
  <si>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</si>
  <si>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</si>
  <si>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</si>
  <si>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</si>
  <si>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</si>
  <si>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</si>
  <si>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</si>
  <si>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</si>
  <si>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</si>
  <si>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</si>
  <si>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</si>
  <si>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</si>
  <si>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</si>
  <si>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</si>
  <si>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</si>
  <si>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</si>
  <si>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</si>
  <si>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</si>
  <si>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</si>
  <si>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</si>
  <si>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</si>
  <si>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</si>
  <si>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</si>
  <si>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</si>
  <si>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</si>
  <si>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</si>
  <si>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</si>
  <si>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</si>
  <si>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</si>
  <si>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</si>
  <si>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</si>
  <si>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</si>
  <si>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</si>
  <si>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</si>
  <si>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</si>
  <si>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</si>
  <si>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</si>
  <si>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</si>
  <si>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</si>
  <si>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</si>
  <si>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</si>
  <si>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</si>
  <si>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</si>
  <si>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</si>
  <si>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</si>
  <si>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</si>
  <si>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</si>
  <si>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</si>
  <si>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</si>
  <si>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</si>
  <si>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</si>
  <si>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</si>
  <si>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</si>
  <si>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</si>
  <si>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</si>
  <si>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</si>
  <si>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</si>
  <si>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</si>
  <si>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</si>
  <si>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</si>
  <si>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</si>
  <si>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</si>
  <si>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</si>
  <si>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2.05</t>
  </si>
  <si>
    <t>▲ 0.84</t>
  </si>
  <si>
    <t>▲ 3.89</t>
  </si>
  <si>
    <t>水道事業会計</t>
  </si>
  <si>
    <t>病院事業会計</t>
  </si>
  <si>
    <t>国民健康保険特別会計</t>
  </si>
  <si>
    <t>一般会計</t>
  </si>
  <si>
    <t>介護保険特別会計</t>
  </si>
  <si>
    <t>土地区画整理事業特別会計</t>
  </si>
  <si>
    <t>公共下水道事業特別会計</t>
  </si>
  <si>
    <t>後期高齢者医療特別会計</t>
  </si>
  <si>
    <t>その他会計（赤字）</t>
  </si>
  <si>
    <t>その他会計（黒字）</t>
  </si>
  <si>
    <t>-</t>
    <phoneticPr fontId="2"/>
  </si>
  <si>
    <t>和歌山県市町村総合事務組合</t>
    <phoneticPr fontId="5"/>
  </si>
  <si>
    <t>-</t>
    <phoneticPr fontId="2"/>
  </si>
  <si>
    <t>和歌山地方税回収機構</t>
    <phoneticPr fontId="5"/>
  </si>
  <si>
    <t>橋本周辺広域市町村圏組合</t>
    <phoneticPr fontId="5"/>
  </si>
  <si>
    <t>伊都郡町村及び橋本市老人福祉施設事務組合</t>
    <phoneticPr fontId="5"/>
  </si>
  <si>
    <t>伊都郡町村及び橋本市児童福祉施設事務組合</t>
    <phoneticPr fontId="5"/>
  </si>
  <si>
    <t>和歌山県後期高齢者医療広域連合</t>
    <phoneticPr fontId="5"/>
  </si>
  <si>
    <t>橋本伊都衛生施設組合</t>
    <phoneticPr fontId="5"/>
  </si>
  <si>
    <t>伊都消防組合</t>
    <phoneticPr fontId="5"/>
  </si>
  <si>
    <t>-</t>
    <phoneticPr fontId="2"/>
  </si>
  <si>
    <t>橋本市文化スポーツ振興公社</t>
    <rPh sb="0" eb="3">
      <t>ハシモトシ</t>
    </rPh>
    <rPh sb="3" eb="5">
      <t>ブンカ</t>
    </rPh>
    <rPh sb="9" eb="11">
      <t>シンコウ</t>
    </rPh>
    <rPh sb="11" eb="13">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</si>
</sst>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70293</c:v>
                </c:pt>
                <c:pt idx="1">
                  <c:v>74158</c:v>
                </c:pt>
                <c:pt idx="2">
                  <c:v>95352</c:v>
                </c:pt>
                <c:pt idx="3">
                  <c:v>37656</c:v>
                </c:pt>
                <c:pt idx="4">
                  <c:v>49338</c:v>
                </c:pt>
              </c:numCache>
            </c:numRef>
          </c:val>
          <c:smooth val="0"/>
        </c:ser>
        <c:dLbls>
          <c:showLegendKey val="0"/>
          <c:showVal val="0"/>
          <c:showCatName val="0"/>
          <c:showSerName val="0"/>
          <c:showPercent val="0"/>
          <c:showBubbleSize val="0"/>
        </c:dLbls>
        <c:marker val="1"/>
        <c:smooth val="0"/>
        <c:axId val="96528640"/>
        <c:axId val="109982080"/>
      </c:lineChart>
      <c:catAx>
        <c:axId val="96528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82080"/>
        <c:crosses val="autoZero"/>
        <c:auto val="1"/>
        <c:lblAlgn val="ctr"/>
        <c:lblOffset val="100"/>
        <c:tickLblSkip val="1"/>
        <c:tickMarkSkip val="1"/>
        <c:noMultiLvlLbl val="0"/>
      </c:catAx>
      <c:valAx>
        <c:axId val="109982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52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2.73</c:v>
                </c:pt>
                <c:pt idx="1">
                  <c:v>2.59</c:v>
                </c:pt>
                <c:pt idx="2">
                  <c:v>2.33</c:v>
                </c:pt>
                <c:pt idx="3">
                  <c:v>2.02</c:v>
                </c:pt>
                <c:pt idx="4">
                  <c:v>1.32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8.11</c:v>
                </c:pt>
                <c:pt idx="1">
                  <c:v>9.49</c:v>
                </c:pt>
                <c:pt idx="2">
                  <c:v>8.57</c:v>
                </c:pt>
                <c:pt idx="3">
                  <c:v>9.1300000000000008</c:v>
                </c:pt>
                <c:pt idx="4">
                  <c:v>6.93</c:v>
                </c:pt>
              </c:numCache>
            </c:numRef>
          </c:val>
        </c:ser>
        <c:dLbls>
          <c:showLegendKey val="0"/>
          <c:showVal val="0"/>
          <c:showCatName val="0"/>
          <c:showSerName val="0"/>
          <c:showPercent val="0"/>
          <c:showBubbleSize val="0"/>
        </c:dLbls>
        <c:gapWidth val="250"/>
        <c:overlap val="100"/>
        <c:axId val="110582016"/>
        <c:axId val="11058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0.55000000000000004</c:v>
                </c:pt>
                <c:pt idx="1">
                  <c:v>0.12</c:v>
                </c:pt>
                <c:pt idx="2">
                  <c:v>-2.0499999999999998</c:v>
                </c:pt>
                <c:pt idx="3">
                  <c:v>-0.84</c:v>
                </c:pt>
                <c:pt idx="4">
                  <c:v>-3.89</c:v>
                </c:pt>
              </c:numCache>
            </c:numRef>
          </c:val>
          <c:smooth val="0"/>
        </c:ser>
        <c:dLbls>
          <c:showLegendKey val="0"/>
          <c:showVal val="0"/>
          <c:showCatName val="0"/>
          <c:showSerName val="0"/>
          <c:showPercent val="0"/>
          <c:showBubbleSize val="0"/>
        </c:dLbls>
        <c:marker val="1"/>
        <c:smooth val="0"/>
        <c:axId val="110582016"/>
        <c:axId val="110588288"/>
      </c:lineChart>
      <c:catAx>
        <c:axId val="11058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588288"/>
        <c:crosses val="autoZero"/>
        <c:auto val="1"/>
        <c:lblAlgn val="ctr"/>
        <c:lblOffset val="100"/>
        <c:tickLblSkip val="1"/>
        <c:tickMarkSkip val="1"/>
        <c:noMultiLvlLbl val="0"/>
      </c:catAx>
      <c:valAx>
        <c:axId val="11058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8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0.26</c:v>
                </c:pt>
                <c:pt idx="2">
                  <c:v>#N/A</c:v>
                </c:pt>
                <c:pt idx="3">
                  <c:v>0.16</c:v>
                </c:pt>
                <c:pt idx="4">
                  <c:v>#N/A</c:v>
                </c:pt>
                <c:pt idx="5">
                  <c:v>0.2</c:v>
                </c:pt>
                <c:pt idx="6">
                  <c:v>#N/A</c:v>
                </c:pt>
                <c:pt idx="7">
                  <c:v>0.22</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0.32</c:v>
                </c:pt>
                <c:pt idx="2">
                  <c:v>#N/A</c:v>
                </c:pt>
                <c:pt idx="3">
                  <c:v>0.1</c:v>
                </c:pt>
                <c:pt idx="4">
                  <c:v>#N/A</c:v>
                </c:pt>
                <c:pt idx="5">
                  <c:v>0.11</c:v>
                </c:pt>
                <c:pt idx="6">
                  <c:v>#N/A</c:v>
                </c:pt>
                <c:pt idx="7">
                  <c:v>0.09</c:v>
                </c:pt>
                <c:pt idx="8">
                  <c:v>#N/A</c:v>
                </c:pt>
                <c:pt idx="9">
                  <c:v>0.06</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0.1</c:v>
                </c:pt>
                <c:pt idx="4">
                  <c:v>#N/A</c:v>
                </c:pt>
                <c:pt idx="5">
                  <c:v>0.19</c:v>
                </c:pt>
                <c:pt idx="6">
                  <c:v>#N/A</c:v>
                </c:pt>
                <c:pt idx="7">
                  <c:v>0.08</c:v>
                </c:pt>
                <c:pt idx="8">
                  <c:v>#N/A</c:v>
                </c:pt>
                <c:pt idx="9">
                  <c:v>7.0000000000000007E-2</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0.08</c:v>
                </c:pt>
                <c:pt idx="4">
                  <c:v>#N/A</c:v>
                </c:pt>
                <c:pt idx="5">
                  <c:v>0.11</c:v>
                </c:pt>
                <c:pt idx="6">
                  <c:v>#N/A</c:v>
                </c:pt>
                <c:pt idx="7">
                  <c:v>0.15</c:v>
                </c:pt>
                <c:pt idx="8">
                  <c:v>#N/A</c:v>
                </c:pt>
                <c:pt idx="9">
                  <c:v>0.13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0.65</c:v>
                </c:pt>
                <c:pt idx="2">
                  <c:v>#N/A</c:v>
                </c:pt>
                <c:pt idx="3">
                  <c:v>0.62</c:v>
                </c:pt>
                <c:pt idx="4">
                  <c:v>#N/A</c:v>
                </c:pt>
                <c:pt idx="5">
                  <c:v>0.82</c:v>
                </c:pt>
                <c:pt idx="6">
                  <c:v>#N/A</c:v>
                </c:pt>
                <c:pt idx="7">
                  <c:v>0.77</c:v>
                </c:pt>
                <c:pt idx="8">
                  <c:v>#N/A</c:v>
                </c:pt>
                <c:pt idx="9">
                  <c:v>0.56000000000000005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2.21</c:v>
                </c:pt>
                <c:pt idx="2">
                  <c:v>#N/A</c:v>
                </c:pt>
                <c:pt idx="3">
                  <c:v>2.4300000000000002</c:v>
                </c:pt>
                <c:pt idx="4">
                  <c:v>#N/A</c:v>
                </c:pt>
                <c:pt idx="5">
                  <c:v>2.1</c:v>
                </c:pt>
                <c:pt idx="6">
                  <c:v>#N/A</c:v>
                </c:pt>
                <c:pt idx="7">
                  <c:v>1.68</c:v>
                </c:pt>
                <c:pt idx="8">
                  <c:v>#N/A</c:v>
                </c:pt>
                <c:pt idx="9">
                  <c:v>1.0900000000000001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1.67</c:v>
                </c:pt>
                <c:pt idx="2">
                  <c:v>#N/A</c:v>
                </c:pt>
                <c:pt idx="3">
                  <c:v>2.36</c:v>
                </c:pt>
                <c:pt idx="4">
                  <c:v>#N/A</c:v>
                </c:pt>
                <c:pt idx="5">
                  <c:v>1.83</c:v>
                </c:pt>
                <c:pt idx="6">
                  <c:v>#N/A</c:v>
                </c:pt>
                <c:pt idx="7">
                  <c:v>1.62</c:v>
                </c:pt>
                <c:pt idx="8">
                  <c:v>#N/A</c:v>
                </c:pt>
                <c:pt idx="9">
                  <c:v>1.65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2.04</c:v>
                </c:pt>
                <c:pt idx="4">
                  <c:v>#N/A</c:v>
                </c:pt>
                <c:pt idx="5">
                  <c:v>3.11</c:v>
                </c:pt>
                <c:pt idx="6">
                  <c:v>#N/A</c:v>
                </c:pt>
                <c:pt idx="7">
                  <c:v>3.05</c:v>
                </c:pt>
                <c:pt idx="8">
                  <c:v>#N/A</c:v>
                </c:pt>
                <c:pt idx="9">
                  <c:v>5.66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17.350000000000001</c:v>
                </c:pt>
                <c:pt idx="2">
                  <c:v>#N/A</c:v>
                </c:pt>
                <c:pt idx="3">
                  <c:v>21.17</c:v>
                </c:pt>
                <c:pt idx="4">
                  <c:v>#N/A</c:v>
                </c:pt>
                <c:pt idx="5">
                  <c:v>22.61</c:v>
                </c:pt>
                <c:pt idx="6">
                  <c:v>#N/A</c:v>
                </c:pt>
                <c:pt idx="7">
                  <c:v>23</c:v>
                </c:pt>
                <c:pt idx="8">
                  <c:v>#N/A</c:v>
                </c:pt>
                <c:pt idx="9">
                  <c:v>22.67</c:v>
                </c:pt>
              </c:numCache>
            </c:numRef>
          </c:val>
        </c:ser>
        <c:dLbls>
          <c:showLegendKey val="0"/>
          <c:showVal val="0"/>
          <c:showCatName val="0"/>
          <c:showSerName val="0"/>
          <c:showPercent val="0"/>
          <c:showBubbleSize val="0"/>
        </c:dLbls>
        <c:gapWidth val="150"/>
        <c:overlap val="100"/>
        <c:axId val="110707456"/>
        <c:axId val="110708992"/>
      </c:barChart>
      <c:catAx>
        <c:axId val="11070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08992"/>
        <c:crosses val="autoZero"/>
        <c:auto val="1"/>
        <c:lblAlgn val="ctr"/>
        <c:lblOffset val="100"/>
        <c:tickLblSkip val="1"/>
        <c:tickMarkSkip val="1"/>
        <c:noMultiLvlLbl val="0"/>
      </c:catAx>
      <c:valAx>
        <c:axId val="11070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0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2930</c:v>
                </c:pt>
                <c:pt idx="5">
                  <c:v>2895</c:v>
                </c:pt>
                <c:pt idx="8">
                  <c:v>3097</c:v>
                </c:pt>
                <c:pt idx="11">
                  <c:v>3197</c:v>
                </c:pt>
                <c:pt idx="14">
                  <c:v>3439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68</c:v>
                </c:pt>
                <c:pt idx="3">
                  <c:v>87</c:v>
                </c:pt>
                <c:pt idx="6">
                  <c:v>171</c:v>
                </c:pt>
                <c:pt idx="9">
                  <c:v>208</c:v>
                </c:pt>
                <c:pt idx="12">
                  <c:v>209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1297</c:v>
                </c:pt>
                <c:pt idx="3">
                  <c:v>1247</c:v>
                </c:pt>
                <c:pt idx="6">
                  <c:v>1209</c:v>
                </c:pt>
                <c:pt idx="9">
                  <c:v>1149</c:v>
                </c:pt>
                <c:pt idx="12">
                  <c:v>1231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3142</c:v>
                </c:pt>
                <c:pt idx="3">
                  <c:v>3130</c:v>
                </c:pt>
                <c:pt idx="6">
                  <c:v>3195</c:v>
                </c:pt>
                <c:pt idx="9">
                  <c:v>3262</c:v>
                </c:pt>
                <c:pt idx="12">
                  <c:v>3456</c:v>
                </c:pt>
              </c:numCache>
            </c:numRef>
          </c:val>
        </c:ser>
        <c:dLbls>
          <c:showLegendKey val="0"/>
          <c:showVal val="0"/>
          <c:showCatName val="0"/>
          <c:showSerName val="0"/>
          <c:showPercent val="0"/>
          <c:showBubbleSize val="0"/>
        </c:dLbls>
        <c:gapWidth val="100"/>
        <c:overlap val="100"/>
        <c:axId val="109506560"/>
        <c:axId val="10950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1577</c:v>
                </c:pt>
                <c:pt idx="2">
                  <c:v>#N/A</c:v>
                </c:pt>
                <c:pt idx="3">
                  <c:v>#N/A</c:v>
                </c:pt>
                <c:pt idx="4">
                  <c:v>1569</c:v>
                </c:pt>
                <c:pt idx="5">
                  <c:v>#N/A</c:v>
                </c:pt>
                <c:pt idx="6">
                  <c:v>#N/A</c:v>
                </c:pt>
                <c:pt idx="7">
                  <c:v>1479</c:v>
                </c:pt>
                <c:pt idx="8">
                  <c:v>#N/A</c:v>
                </c:pt>
                <c:pt idx="9">
                  <c:v>#N/A</c:v>
                </c:pt>
                <c:pt idx="10">
                  <c:v>1423</c:v>
                </c:pt>
                <c:pt idx="11">
                  <c:v>#N/A</c:v>
                </c:pt>
                <c:pt idx="12">
                  <c:v>#N/A</c:v>
                </c:pt>
                <c:pt idx="13">
                  <c:v>1458</c:v>
                </c:pt>
                <c:pt idx="14">
                  <c:v>#N/A</c:v>
                </c:pt>
              </c:numCache>
            </c:numRef>
          </c:val>
          <c:smooth val="0"/>
        </c:ser>
        <c:dLbls>
          <c:showLegendKey val="0"/>
          <c:showVal val="0"/>
          <c:showCatName val="0"/>
          <c:showSerName val="0"/>
          <c:showPercent val="0"/>
          <c:showBubbleSize val="0"/>
        </c:dLbls>
        <c:marker val="1"/>
        <c:smooth val="0"/>
        <c:axId val="109506560"/>
        <c:axId val="109508480"/>
      </c:lineChart>
      <c:catAx>
        <c:axId val="1095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08480"/>
        <c:crosses val="autoZero"/>
        <c:auto val="1"/>
        <c:lblAlgn val="ctr"/>
        <c:lblOffset val="100"/>
        <c:tickLblSkip val="1"/>
        <c:tickMarkSkip val="1"/>
        <c:noMultiLvlLbl val="0"/>
      </c:catAx>
      <c:valAx>
        <c:axId val="10950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0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32532</c:v>
                </c:pt>
                <c:pt idx="5">
                  <c:v>33755</c:v>
                </c:pt>
                <c:pt idx="8">
                  <c:v>35624</c:v>
                </c:pt>
                <c:pt idx="11">
                  <c:v>35687</c:v>
                </c:pt>
                <c:pt idx="14">
                  <c:v>35245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4499</c:v>
                </c:pt>
                <c:pt idx="5">
                  <c:v>3572</c:v>
                </c:pt>
                <c:pt idx="8">
                  <c:v>3513</c:v>
                </c:pt>
                <c:pt idx="11">
                  <c:v>3744</c:v>
                </c:pt>
                <c:pt idx="14">
                  <c:v>3861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4281</c:v>
                </c:pt>
                <c:pt idx="5">
                  <c:v>3421</c:v>
                </c:pt>
                <c:pt idx="8">
                  <c:v>3574</c:v>
                </c:pt>
                <c:pt idx="11">
                  <c:v>3692</c:v>
                </c:pt>
                <c:pt idx="14">
                  <c:v>2840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1279</c:v>
                </c:pt>
                <c:pt idx="3">
                  <c:v>1228</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6628</c:v>
                </c:pt>
                <c:pt idx="3">
                  <c:v>6231</c:v>
                </c:pt>
                <c:pt idx="6">
                  <c:v>5957</c:v>
                </c:pt>
                <c:pt idx="9">
                  <c:v>5329</c:v>
                </c:pt>
                <c:pt idx="12">
                  <c:v>4702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2858</c:v>
                </c:pt>
                <c:pt idx="3">
                  <c:v>2809</c:v>
                </c:pt>
                <c:pt idx="6">
                  <c:v>2643</c:v>
                </c:pt>
                <c:pt idx="9">
                  <c:v>2479</c:v>
                </c:pt>
                <c:pt idx="12">
                  <c:v>2305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18944</c:v>
                </c:pt>
                <c:pt idx="3">
                  <c:v>17998</c:v>
                </c:pt>
                <c:pt idx="6">
                  <c:v>17474</c:v>
                </c:pt>
                <c:pt idx="9">
                  <c:v>16841</c:v>
                </c:pt>
                <c:pt idx="12">
                  <c:v>15717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31087</c:v>
                </c:pt>
                <c:pt idx="3">
                  <c:v>32678</c:v>
                </c:pt>
                <c:pt idx="6">
                  <c:v>36431</c:v>
                </c:pt>
                <c:pt idx="9">
                  <c:v>36890</c:v>
                </c:pt>
                <c:pt idx="12">
                  <c:v>37289</c:v>
                </c:pt>
              </c:numCache>
            </c:numRef>
          </c:val>
        </c:ser>
        <c:dLbls>
          <c:showLegendKey val="0"/>
          <c:showVal val="0"/>
          <c:showCatName val="0"/>
          <c:showSerName val="0"/>
          <c:showPercent val="0"/>
          <c:showBubbleSize val="0"/>
        </c:dLbls>
        <c:gapWidth val="100"/>
        <c:overlap val="100"/>
        <c:axId val="96602368"/>
        <c:axId val="9660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19484</c:v>
                </c:pt>
                <c:pt idx="2">
                  <c:v>#N/A</c:v>
                </c:pt>
                <c:pt idx="3">
                  <c:v>#N/A</c:v>
                </c:pt>
                <c:pt idx="4">
                  <c:v>20196</c:v>
                </c:pt>
                <c:pt idx="5">
                  <c:v>#N/A</c:v>
                </c:pt>
                <c:pt idx="6">
                  <c:v>#N/A</c:v>
                </c:pt>
                <c:pt idx="7">
                  <c:v>19793</c:v>
                </c:pt>
                <c:pt idx="8">
                  <c:v>#N/A</c:v>
                </c:pt>
                <c:pt idx="9">
                  <c:v>#N/A</c:v>
                </c:pt>
                <c:pt idx="10">
                  <c:v>18416</c:v>
                </c:pt>
                <c:pt idx="11">
                  <c:v>#N/A</c:v>
                </c:pt>
                <c:pt idx="12">
                  <c:v>#N/A</c:v>
                </c:pt>
                <c:pt idx="13">
                  <c:v>18066</c:v>
                </c:pt>
                <c:pt idx="14">
                  <c:v>#N/A</c:v>
                </c:pt>
              </c:numCache>
            </c:numRef>
          </c:val>
          <c:smooth val="0"/>
        </c:ser>
        <c:dLbls>
          <c:showLegendKey val="0"/>
          <c:showVal val="0"/>
          <c:showCatName val="0"/>
          <c:showSerName val="0"/>
          <c:showPercent val="0"/>
          <c:showBubbleSize val="0"/>
        </c:dLbls>
        <c:marker val="1"/>
        <c:smooth val="0"/>
        <c:axId val="96602368"/>
        <c:axId val="96604544"/>
      </c:lineChart>
      <c:catAx>
        <c:axId val="9660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604544"/>
        <c:crosses val="autoZero"/>
        <c:auto val="1"/>
        <c:lblAlgn val="ctr"/>
        <c:lblOffset val="100"/>
        <c:tickLblSkip val="1"/>
        <c:tickMarkSkip val="1"/>
        <c:noMultiLvlLbl val="0"/>
      </c:catAx>
      <c:valAx>
        <c:axId val="9660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0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65,664
65,412
130.55
27,345,477
26,974,766
205,940
15,621,470
37,288,610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144.9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ea"/>
              <a:ea typeface="+mn-ea"/>
              <a:cs typeface="+mn-cs"/>
            </a:rPr>
            <a:t>本市の</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年度の基準財政収入額は</a:t>
          </a:r>
          <a:r>
            <a:rPr kumimoji="1" lang="ja-JP" altLang="ja-JP" sz="1100">
              <a:solidFill>
                <a:schemeClr val="dk1"/>
              </a:solidFill>
              <a:effectLst/>
              <a:latin typeface="+mn-ea"/>
              <a:ea typeface="+mn-ea"/>
              <a:cs typeface="+mn-cs"/>
            </a:rPr>
            <a:t>、地価の下落に伴う市税の減少</a:t>
          </a:r>
          <a:r>
            <a:rPr kumimoji="1" lang="ja-JP" altLang="en-US" sz="1100">
              <a:solidFill>
                <a:schemeClr val="dk1"/>
              </a:solidFill>
              <a:effectLst/>
              <a:latin typeface="+mn-ea"/>
              <a:ea typeface="+mn-ea"/>
              <a:cs typeface="+mn-cs"/>
            </a:rPr>
            <a:t>はあるものの地方消費税交付金等の増加に</a:t>
          </a:r>
          <a:r>
            <a:rPr kumimoji="1" lang="ja-JP" altLang="ja-JP" sz="1100">
              <a:solidFill>
                <a:schemeClr val="dk1"/>
              </a:solidFill>
              <a:effectLst/>
              <a:latin typeface="+mn-ea"/>
              <a:ea typeface="+mn-ea"/>
              <a:cs typeface="+mn-cs"/>
            </a:rPr>
            <a:t>より</a:t>
          </a:r>
          <a:r>
            <a:rPr kumimoji="1" lang="ja-JP" altLang="en-US" sz="1100">
              <a:solidFill>
                <a:schemeClr val="dk1"/>
              </a:solidFill>
              <a:effectLst/>
              <a:latin typeface="+mn-ea"/>
              <a:ea typeface="+mn-ea"/>
              <a:cs typeface="+mn-cs"/>
            </a:rPr>
            <a:t>前年度より増加している。しかしながら、新市まちづくり事業で借り入れた多額の市債の償還が本格化してきていることもあり、基準財政需要額で特に公債費分が大幅に増えてきていることから財政力指数は減少傾向にある。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からは子育て支援の関連需要がさらに高まることもあり、地方消費税交付金等の収入増は見込めるものの、それ以上に需要が増えることが予見できるため減少傾向はさらに強まるとみている。本市としては</a:t>
          </a:r>
          <a:r>
            <a:rPr kumimoji="1" lang="ja-JP" altLang="ja-JP" sz="1100">
              <a:solidFill>
                <a:schemeClr val="dk1"/>
              </a:solidFill>
              <a:effectLst/>
              <a:latin typeface="+mn-ea"/>
              <a:ea typeface="+mn-ea"/>
              <a:cs typeface="+mn-cs"/>
            </a:rPr>
            <a:t>類似団体内で</a:t>
          </a:r>
          <a:r>
            <a:rPr kumimoji="1" lang="ja-JP" altLang="en-US" sz="1100">
              <a:solidFill>
                <a:schemeClr val="dk1"/>
              </a:solidFill>
              <a:effectLst/>
              <a:latin typeface="+mn-ea"/>
              <a:ea typeface="+mn-ea"/>
              <a:cs typeface="+mn-cs"/>
            </a:rPr>
            <a:t>の財政力指数は</a:t>
          </a:r>
          <a:r>
            <a:rPr kumimoji="1" lang="ja-JP" altLang="ja-JP" sz="1100">
              <a:solidFill>
                <a:schemeClr val="dk1"/>
              </a:solidFill>
              <a:effectLst/>
              <a:latin typeface="+mn-ea"/>
              <a:ea typeface="+mn-ea"/>
              <a:cs typeface="+mn-cs"/>
            </a:rPr>
            <a:t>下位となっていることもあり、定住促進対策や企業誘致活動による雇用の確保に努め、人口減少に歯止めを掛けるとともに、徴収率の向上を</a:t>
          </a:r>
          <a:r>
            <a:rPr kumimoji="1" lang="ja-JP" altLang="en-US" sz="1100">
              <a:solidFill>
                <a:schemeClr val="dk1"/>
              </a:solidFill>
              <a:effectLst/>
              <a:latin typeface="+mn-ea"/>
              <a:ea typeface="+mn-ea"/>
              <a:cs typeface="+mn-cs"/>
            </a:rPr>
            <a:t>図ることで</a:t>
          </a:r>
          <a:r>
            <a:rPr kumimoji="1" lang="ja-JP" altLang="ja-JP" sz="1100">
              <a:solidFill>
                <a:schemeClr val="dk1"/>
              </a:solidFill>
              <a:effectLst/>
              <a:latin typeface="+mn-ea"/>
              <a:ea typeface="+mn-ea"/>
              <a:cs typeface="+mn-cs"/>
            </a:rPr>
            <a:t>税収の確保に努める。</a:t>
          </a:r>
          <a:endParaRPr lang="ja-JP" altLang="ja-JP" sz="11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146050</xdr:rowOff>
    </xdr:to>
    <xdr:cxnSp macro="">
      <xdr:nvCxnSpPr>
        <xdr:cNvPr id="75" name="直線コネクタ 74"/>
        <xdr:cNvCxnSpPr/>
      </xdr:nvCxnSpPr>
      <xdr:spPr>
        <a:xfrm>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8" name="直線コネクタ 77"/>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8" name="円/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0" name="円/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2" name="円/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7" name="テキスト ボックス 96"/>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a:t>
          </a:r>
          <a:r>
            <a:rPr kumimoji="1" lang="ja-JP" altLang="en-US" sz="1150">
              <a:latin typeface="+mn-ea"/>
              <a:ea typeface="+mn-ea"/>
            </a:rPr>
            <a:t>本市の経常収支比率は平成</a:t>
          </a:r>
          <a:r>
            <a:rPr kumimoji="1" lang="en-US" altLang="ja-JP" sz="1150">
              <a:latin typeface="+mn-ea"/>
              <a:ea typeface="+mn-ea"/>
            </a:rPr>
            <a:t>25</a:t>
          </a:r>
          <a:r>
            <a:rPr kumimoji="1" lang="ja-JP" altLang="en-US" sz="1150">
              <a:latin typeface="+mn-ea"/>
              <a:ea typeface="+mn-ea"/>
            </a:rPr>
            <a:t>年度で若干良化したものの、平成</a:t>
          </a:r>
          <a:r>
            <a:rPr kumimoji="1" lang="en-US" altLang="ja-JP" sz="1150">
              <a:latin typeface="+mn-ea"/>
              <a:ea typeface="+mn-ea"/>
            </a:rPr>
            <a:t>26</a:t>
          </a:r>
          <a:r>
            <a:rPr kumimoji="1" lang="ja-JP" altLang="en-US" sz="1150">
              <a:latin typeface="+mn-ea"/>
              <a:ea typeface="+mn-ea"/>
            </a:rPr>
            <a:t>年度では再び悪化した。この要因として、第三セクター等改革推進債の借入分の償還が継続中であり、新市まちづくり事業で借り入れた多額の合併特例債等の償還が本格化してきたことで公債費が大幅に増えてきていること、そして定員適正化計画の遂行で人件費は減少しているが、一方で委託料等の物件費が大幅に増えてきていることが挙げられる。公債費のピークは平成</a:t>
          </a:r>
          <a:r>
            <a:rPr kumimoji="1" lang="en-US" altLang="ja-JP" sz="1150">
              <a:latin typeface="+mn-ea"/>
              <a:ea typeface="+mn-ea"/>
            </a:rPr>
            <a:t>29</a:t>
          </a:r>
          <a:r>
            <a:rPr kumimoji="1" lang="ja-JP" altLang="en-US" sz="1150">
              <a:latin typeface="+mn-ea"/>
              <a:ea typeface="+mn-ea"/>
            </a:rPr>
            <a:t>年度と見込んでおり、それまでは良化は厳しく、現状並みで推移すると見込んでいる。本市としては、</a:t>
          </a:r>
          <a:r>
            <a:rPr kumimoji="1" lang="ja-JP" altLang="ja-JP" sz="1150">
              <a:solidFill>
                <a:schemeClr val="dk1"/>
              </a:solidFill>
              <a:effectLst/>
              <a:latin typeface="+mn-ea"/>
              <a:ea typeface="+mn-ea"/>
              <a:cs typeface="+mn-cs"/>
            </a:rPr>
            <a:t>類似団体と比較しても</a:t>
          </a:r>
          <a:r>
            <a:rPr kumimoji="1" lang="ja-JP" altLang="en-US" sz="1150">
              <a:solidFill>
                <a:schemeClr val="dk1"/>
              </a:solidFill>
              <a:effectLst/>
              <a:latin typeface="+mn-ea"/>
              <a:ea typeface="+mn-ea"/>
              <a:cs typeface="+mn-cs"/>
            </a:rPr>
            <a:t>最低レベルにあることから、</a:t>
          </a:r>
          <a:r>
            <a:rPr kumimoji="1" lang="ja-JP" altLang="ja-JP" sz="1150">
              <a:solidFill>
                <a:schemeClr val="dk1"/>
              </a:solidFill>
              <a:effectLst/>
              <a:latin typeface="+mn-ea"/>
              <a:ea typeface="+mn-ea"/>
              <a:cs typeface="+mn-cs"/>
            </a:rPr>
            <a:t>定員適正化</a:t>
          </a:r>
          <a:r>
            <a:rPr kumimoji="1" lang="ja-JP" altLang="en-US" sz="1150">
              <a:solidFill>
                <a:schemeClr val="dk1"/>
              </a:solidFill>
              <a:effectLst/>
              <a:latin typeface="+mn-ea"/>
              <a:ea typeface="+mn-ea"/>
              <a:cs typeface="+mn-cs"/>
            </a:rPr>
            <a:t>計画を継続して職員数の減少を図るとともに、継続事業の見直しなど経常経費の縮減に努め、さらなる悪化は避けたいと考える。</a:t>
          </a:r>
          <a:endParaRPr kumimoji="1" lang="ja-JP" altLang="en-US" sz="115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63</xdr:row>
      <xdr:rowOff>123952</xdr:rowOff>
    </xdr:to>
    <xdr:cxnSp macro="">
      <xdr:nvCxnSpPr>
        <xdr:cNvPr id="130" name="直線コネクタ 129"/>
        <xdr:cNvCxnSpPr/>
      </xdr:nvCxnSpPr>
      <xdr:spPr>
        <a:xfrm>
          <a:off x="4114800" y="1087221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70866</xdr:rowOff>
    </xdr:from>
    <xdr:to>
      <xdr:col>6</xdr:col>
      <xdr:colOff>0</xdr:colOff>
      <xdr:row>63</xdr:row>
      <xdr:rowOff>157734</xdr:rowOff>
    </xdr:to>
    <xdr:cxnSp macro="">
      <xdr:nvCxnSpPr>
        <xdr:cNvPr id="133" name="直線コネクタ 132"/>
        <xdr:cNvCxnSpPr/>
      </xdr:nvCxnSpPr>
      <xdr:spPr>
        <a:xfrm flipV="1">
          <a:off x="3225800" y="10872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157734</xdr:rowOff>
    </xdr:to>
    <xdr:cxnSp macro="">
      <xdr:nvCxnSpPr>
        <xdr:cNvPr id="136" name="直線コネクタ 135"/>
        <xdr:cNvCxnSpPr/>
      </xdr:nvCxnSpPr>
      <xdr:spPr>
        <a:xfrm>
          <a:off x="2336800" y="108287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63</xdr:row>
      <xdr:rowOff>27432</xdr:rowOff>
    </xdr:to>
    <xdr:cxnSp macro="">
      <xdr:nvCxnSpPr>
        <xdr:cNvPr id="139" name="直線コネクタ 138"/>
        <xdr:cNvCxnSpPr/>
      </xdr:nvCxnSpPr>
      <xdr:spPr>
        <a:xfrm>
          <a:off x="1447800" y="1061161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73152</xdr:rowOff>
    </xdr:from>
    <xdr:to>
      <xdr:col>7</xdr:col>
      <xdr:colOff>203200</xdr:colOff>
      <xdr:row>64</xdr:row>
      <xdr:rowOff>3302</xdr:rowOff>
    </xdr:to>
    <xdr:sp macro="" textlink="">
      <xdr:nvSpPr>
        <xdr:cNvPr id="149" name="円/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45229</xdr:rowOff>
    </xdr:from>
    <xdr:ext cx="762000" cy="259045"/>
    <xdr:sp macro="" textlink="">
      <xdr:nvSpPr>
        <xdr:cNvPr id="150"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51" name="円/楕円 150"/>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52" name="テキスト ボックス 151"/>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3" name="円/楕円 152"/>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4" name="テキスト ボックス 153"/>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5" name="円/楕円 154"/>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63009</xdr:rowOff>
    </xdr:from>
    <xdr:ext cx="762000" cy="259045"/>
    <xdr:sp macro="" textlink="">
      <xdr:nvSpPr>
        <xdr:cNvPr id="156" name="テキスト ボックス 155"/>
        <xdr:cNvSpPr txBox="1"/>
      </xdr:nvSpPr>
      <xdr:spPr>
        <a:xfrm>
          <a:off x="1955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7" name="円/楕円 156"/>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58" name="テキスト ボックス 157"/>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[131,725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本市は</a:t>
          </a:r>
          <a:r>
            <a:rPr kumimoji="1" lang="ja-JP" altLang="ja-JP" sz="1100">
              <a:solidFill>
                <a:schemeClr val="dk1"/>
              </a:solidFill>
              <a:effectLst/>
              <a:latin typeface="+mn-ea"/>
              <a:ea typeface="+mn-ea"/>
              <a:cs typeface="+mn-cs"/>
            </a:rPr>
            <a:t>定員適正化計画に基づき退職者の８割採用</a:t>
          </a:r>
          <a:r>
            <a:rPr kumimoji="1" lang="ja-JP" altLang="en-US" sz="1100">
              <a:solidFill>
                <a:schemeClr val="dk1"/>
              </a:solidFill>
              <a:effectLst/>
              <a:latin typeface="+mn-ea"/>
              <a:ea typeface="+mn-ea"/>
              <a:cs typeface="+mn-cs"/>
            </a:rPr>
            <a:t>及び公設民営の認定こども園化</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推進することで</a:t>
          </a:r>
          <a:r>
            <a:rPr kumimoji="1" lang="ja-JP" altLang="ja-JP" sz="1100">
              <a:solidFill>
                <a:schemeClr val="dk1"/>
              </a:solidFill>
              <a:effectLst/>
              <a:latin typeface="+mn-ea"/>
              <a:ea typeface="+mn-ea"/>
              <a:cs typeface="+mn-cs"/>
            </a:rPr>
            <a:t>職員数の削減を図っていることから、人件費は年々減少している。一方、物件費については民間委託への転換が進み、委託料が増加していることもあり、年々増加傾向にある。</a:t>
          </a:r>
          <a:r>
            <a:rPr kumimoji="1" lang="ja-JP" altLang="en-US" sz="1100">
              <a:solidFill>
                <a:schemeClr val="dk1"/>
              </a:solidFill>
              <a:effectLst/>
              <a:latin typeface="+mn-ea"/>
              <a:ea typeface="+mn-ea"/>
              <a:cs typeface="+mn-cs"/>
            </a:rPr>
            <a:t>委託料の増加要因ついては、検診等の保健衛生にかかる委託料が増加していることや</a:t>
          </a:r>
          <a:r>
            <a:rPr kumimoji="1" lang="ja-JP" altLang="ja-JP" sz="1100">
              <a:solidFill>
                <a:schemeClr val="dk1"/>
              </a:solidFill>
              <a:effectLst/>
              <a:latin typeface="+mn-ea"/>
              <a:ea typeface="+mn-ea"/>
              <a:cs typeface="+mn-cs"/>
            </a:rPr>
            <a:t>認定こども園化</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伴う指定管理料の増加</a:t>
          </a:r>
          <a:r>
            <a:rPr kumimoji="1" lang="ja-JP" altLang="en-US" sz="1100">
              <a:solidFill>
                <a:schemeClr val="dk1"/>
              </a:solidFill>
              <a:effectLst/>
              <a:latin typeface="+mn-ea"/>
              <a:ea typeface="+mn-ea"/>
              <a:cs typeface="+mn-cs"/>
            </a:rPr>
            <a:t>や消費税率の引き上げが影響している。</a:t>
          </a:r>
          <a:r>
            <a:rPr kumimoji="1" lang="ja-JP" altLang="ja-JP" sz="1100">
              <a:solidFill>
                <a:schemeClr val="dk1"/>
              </a:solidFill>
              <a:effectLst/>
              <a:latin typeface="+mn-ea"/>
              <a:ea typeface="+mn-ea"/>
              <a:cs typeface="+mn-cs"/>
            </a:rPr>
            <a:t>こども園化</a:t>
          </a:r>
          <a:r>
            <a:rPr kumimoji="1" lang="ja-JP" altLang="en-US" sz="1100">
              <a:solidFill>
                <a:schemeClr val="dk1"/>
              </a:solidFill>
              <a:effectLst/>
              <a:latin typeface="+mn-ea"/>
              <a:ea typeface="+mn-ea"/>
              <a:cs typeface="+mn-cs"/>
            </a:rPr>
            <a:t>は平成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年度で一段落するため、ここをピークに委託料の増加は鈍化すると見込んでいる</a:t>
          </a:r>
          <a:r>
            <a:rPr kumimoji="1" lang="ja-JP" altLang="ja-JP" sz="1100">
              <a:solidFill>
                <a:schemeClr val="dk1"/>
              </a:solidFill>
              <a:effectLst/>
              <a:latin typeface="+mn-ea"/>
              <a:ea typeface="+mn-ea"/>
              <a:cs typeface="+mn-cs"/>
            </a:rPr>
            <a:t>。本市</a:t>
          </a:r>
          <a:r>
            <a:rPr kumimoji="1" lang="ja-JP" altLang="en-US" sz="1100">
              <a:solidFill>
                <a:schemeClr val="dk1"/>
              </a:solidFill>
              <a:effectLst/>
              <a:latin typeface="+mn-ea"/>
              <a:ea typeface="+mn-ea"/>
              <a:cs typeface="+mn-cs"/>
            </a:rPr>
            <a:t>としては、</a:t>
          </a:r>
          <a:r>
            <a:rPr kumimoji="1" lang="ja-JP" altLang="ja-JP" sz="1100">
              <a:solidFill>
                <a:schemeClr val="dk1"/>
              </a:solidFill>
              <a:effectLst/>
              <a:latin typeface="+mn-ea"/>
              <a:ea typeface="+mn-ea"/>
              <a:cs typeface="+mn-cs"/>
            </a:rPr>
            <a:t>これらの経費は類似団体と比較しても、依然として高額であることから、今後も定員適正化の継続</a:t>
          </a:r>
          <a:r>
            <a:rPr kumimoji="1" lang="ja-JP" altLang="en-US" sz="1100">
              <a:solidFill>
                <a:schemeClr val="dk1"/>
              </a:solidFill>
              <a:effectLst/>
              <a:latin typeface="+mn-ea"/>
              <a:ea typeface="+mn-ea"/>
              <a:cs typeface="+mn-cs"/>
            </a:rPr>
            <a:t>するとともに、継続事業の見直しや</a:t>
          </a:r>
          <a:r>
            <a:rPr kumimoji="1" lang="ja-JP" altLang="ja-JP" sz="1100">
              <a:solidFill>
                <a:schemeClr val="dk1"/>
              </a:solidFill>
              <a:effectLst/>
              <a:latin typeface="+mn-ea"/>
              <a:ea typeface="+mn-ea"/>
              <a:cs typeface="+mn-cs"/>
            </a:rPr>
            <a:t>枠配分等による経常経費の縮減に努める。</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164378</xdr:rowOff>
    </xdr:from>
    <xdr:to>
      <xdr:col>7</xdr:col>
      <xdr:colOff>152400</xdr:colOff>
      <xdr:row>82</xdr:row>
      <xdr:rowOff>6643</xdr:rowOff>
    </xdr:to>
    <xdr:cxnSp macro="">
      <xdr:nvCxnSpPr>
        <xdr:cNvPr id="192" name="直線コネクタ 191"/>
        <xdr:cNvCxnSpPr/>
      </xdr:nvCxnSpPr>
      <xdr:spPr>
        <a:xfrm>
          <a:off x="4114800" y="1405182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164378</xdr:rowOff>
    </xdr:from>
    <xdr:to>
      <xdr:col>6</xdr:col>
      <xdr:colOff>0</xdr:colOff>
      <xdr:row>81</xdr:row>
      <xdr:rowOff>164694</xdr:rowOff>
    </xdr:to>
    <xdr:cxnSp macro="">
      <xdr:nvCxnSpPr>
        <xdr:cNvPr id="195" name="直線コネクタ 194"/>
        <xdr:cNvCxnSpPr/>
      </xdr:nvCxnSpPr>
      <xdr:spPr>
        <a:xfrm flipV="1">
          <a:off x="3225800" y="14051828"/>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164694</xdr:rowOff>
    </xdr:from>
    <xdr:to>
      <xdr:col>4</xdr:col>
      <xdr:colOff>482600</xdr:colOff>
      <xdr:row>81</xdr:row>
      <xdr:rowOff>165536</xdr:rowOff>
    </xdr:to>
    <xdr:cxnSp macro="">
      <xdr:nvCxnSpPr>
        <xdr:cNvPr id="198" name="直線コネクタ 197"/>
        <xdr:cNvCxnSpPr/>
      </xdr:nvCxnSpPr>
      <xdr:spPr>
        <a:xfrm flipV="1">
          <a:off x="2336800" y="14052144"/>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159449</xdr:rowOff>
    </xdr:from>
    <xdr:to>
      <xdr:col>3</xdr:col>
      <xdr:colOff>279400</xdr:colOff>
      <xdr:row>81</xdr:row>
      <xdr:rowOff>165536</xdr:rowOff>
    </xdr:to>
    <xdr:cxnSp macro="">
      <xdr:nvCxnSpPr>
        <xdr:cNvPr id="201" name="直線コネクタ 200"/>
        <xdr:cNvCxnSpPr/>
      </xdr:nvCxnSpPr>
      <xdr:spPr>
        <a:xfrm>
          <a:off x="1447800" y="14046899"/>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127293</xdr:rowOff>
    </xdr:from>
    <xdr:to>
      <xdr:col>7</xdr:col>
      <xdr:colOff>203200</xdr:colOff>
      <xdr:row>82</xdr:row>
      <xdr:rowOff>57443</xdr:rowOff>
    </xdr:to>
    <xdr:sp macro="" textlink="">
      <xdr:nvSpPr>
        <xdr:cNvPr id="211" name="円/楕円 210"/>
        <xdr:cNvSpPr/>
      </xdr:nvSpPr>
      <xdr:spPr>
        <a:xfrm>
          <a:off x="4902200" y="140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4120</xdr:rowOff>
    </xdr:from>
    <xdr:ext cx="762000" cy="259045"/>
    <xdr:sp macro="" textlink="">
      <xdr:nvSpPr>
        <xdr:cNvPr id="212" name="人件費・物件費等の状況該当値テキスト"/>
        <xdr:cNvSpPr txBox="1"/>
      </xdr:nvSpPr>
      <xdr:spPr>
        <a:xfrm>
          <a:off x="5041900" y="140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131,725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113578</xdr:rowOff>
    </xdr:from>
    <xdr:to>
      <xdr:col>6</xdr:col>
      <xdr:colOff>50800</xdr:colOff>
      <xdr:row>82</xdr:row>
      <xdr:rowOff>43728</xdr:rowOff>
    </xdr:to>
    <xdr:sp macro="" textlink="">
      <xdr:nvSpPr>
        <xdr:cNvPr id="213" name="円/楕円 212"/>
        <xdr:cNvSpPr/>
      </xdr:nvSpPr>
      <xdr:spPr>
        <a:xfrm>
          <a:off x="4064000" y="140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28505</xdr:rowOff>
    </xdr:from>
    <xdr:ext cx="736600" cy="259045"/>
    <xdr:sp macro="" textlink="">
      <xdr:nvSpPr>
        <xdr:cNvPr id="214" name="テキスト ボックス 213"/>
        <xdr:cNvSpPr txBox="1"/>
      </xdr:nvSpPr>
      <xdr:spPr>
        <a:xfrm>
          <a:off x="3733800" y="140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113894</xdr:rowOff>
    </xdr:from>
    <xdr:to>
      <xdr:col>4</xdr:col>
      <xdr:colOff>533400</xdr:colOff>
      <xdr:row>82</xdr:row>
      <xdr:rowOff>44044</xdr:rowOff>
    </xdr:to>
    <xdr:sp macro="" textlink="">
      <xdr:nvSpPr>
        <xdr:cNvPr id="215" name="円/楕円 214"/>
        <xdr:cNvSpPr/>
      </xdr:nvSpPr>
      <xdr:spPr>
        <a:xfrm>
          <a:off x="3175000" y="140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28821</xdr:rowOff>
    </xdr:from>
    <xdr:ext cx="762000" cy="259045"/>
    <xdr:sp macro="" textlink="">
      <xdr:nvSpPr>
        <xdr:cNvPr id="216" name="テキスト ボックス 215"/>
        <xdr:cNvSpPr txBox="1"/>
      </xdr:nvSpPr>
      <xdr:spPr>
        <a:xfrm>
          <a:off x="2844800" y="140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114736</xdr:rowOff>
    </xdr:from>
    <xdr:to>
      <xdr:col>3</xdr:col>
      <xdr:colOff>330200</xdr:colOff>
      <xdr:row>82</xdr:row>
      <xdr:rowOff>44886</xdr:rowOff>
    </xdr:to>
    <xdr:sp macro="" textlink="">
      <xdr:nvSpPr>
        <xdr:cNvPr id="217" name="円/楕円 216"/>
        <xdr:cNvSpPr/>
      </xdr:nvSpPr>
      <xdr:spPr>
        <a:xfrm>
          <a:off x="2286000" y="140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29663</xdr:rowOff>
    </xdr:from>
    <xdr:ext cx="762000" cy="259045"/>
    <xdr:sp macro="" textlink="">
      <xdr:nvSpPr>
        <xdr:cNvPr id="218" name="テキスト ボックス 217"/>
        <xdr:cNvSpPr txBox="1"/>
      </xdr:nvSpPr>
      <xdr:spPr>
        <a:xfrm>
          <a:off x="1955800" y="1408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108649</xdr:rowOff>
    </xdr:from>
    <xdr:to>
      <xdr:col>2</xdr:col>
      <xdr:colOff>127000</xdr:colOff>
      <xdr:row>82</xdr:row>
      <xdr:rowOff>38799</xdr:rowOff>
    </xdr:to>
    <xdr:sp macro="" textlink="">
      <xdr:nvSpPr>
        <xdr:cNvPr id="219" name="円/楕円 218"/>
        <xdr:cNvSpPr/>
      </xdr:nvSpPr>
      <xdr:spPr>
        <a:xfrm>
          <a:off x="1397000" y="139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23576</xdr:rowOff>
    </xdr:from>
    <xdr:ext cx="762000" cy="259045"/>
    <xdr:sp macro="" textlink="">
      <xdr:nvSpPr>
        <xdr:cNvPr id="220" name="テキスト ボックス 219"/>
        <xdr:cNvSpPr txBox="1"/>
      </xdr:nvSpPr>
      <xdr:spPr>
        <a:xfrm>
          <a:off x="1066800" y="1408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mj-ea"/>
              <a:ea typeface="+mj-ea"/>
              <a:cs typeface="+mn-cs"/>
            </a:rPr>
            <a:t>　</a:t>
          </a:r>
          <a:r>
            <a:rPr kumimoji="1" lang="ja-JP" altLang="ja-JP" sz="1150" b="0" i="0" u="none" strike="noStrike" kern="0" cap="none" spc="0" normalizeH="0" baseline="0" noProof="0">
              <a:ln>
                <a:noFill/>
              </a:ln>
              <a:solidFill>
                <a:prstClr val="black"/>
              </a:solidFill>
              <a:effectLst/>
              <a:uLnTx/>
              <a:uFillTx/>
              <a:latin typeface="+mn-ea"/>
              <a:ea typeface="+mn-ea"/>
              <a:cs typeface="+mn-cs"/>
            </a:rPr>
            <a:t>本市のラスパイレス指数は昨年</a:t>
          </a:r>
          <a:r>
            <a:rPr kumimoji="1" lang="ja-JP" altLang="en-US" sz="1150" b="0" i="0" u="none" strike="noStrike" kern="0" cap="none" spc="0" normalizeH="0" baseline="0" noProof="0">
              <a:ln>
                <a:noFill/>
              </a:ln>
              <a:solidFill>
                <a:prstClr val="black"/>
              </a:solidFill>
              <a:effectLst/>
              <a:uLnTx/>
              <a:uFillTx/>
              <a:latin typeface="+mn-ea"/>
              <a:ea typeface="+mn-ea"/>
              <a:cs typeface="+mn-cs"/>
            </a:rPr>
            <a:t>と同数値と</a:t>
          </a:r>
          <a:r>
            <a:rPr kumimoji="1" lang="ja-JP" altLang="ja-JP" sz="1150" b="0" i="0" u="none" strike="noStrike" kern="0" cap="none" spc="0" normalizeH="0" baseline="0" noProof="0">
              <a:ln>
                <a:noFill/>
              </a:ln>
              <a:solidFill>
                <a:prstClr val="black"/>
              </a:solidFill>
              <a:effectLst/>
              <a:uLnTx/>
              <a:uFillTx/>
              <a:latin typeface="+mn-ea"/>
              <a:ea typeface="+mn-ea"/>
              <a:cs typeface="+mn-cs"/>
            </a:rPr>
            <a:t>なった。これは、</a:t>
          </a:r>
          <a:r>
            <a:rPr kumimoji="1" lang="ja-JP" altLang="en-US" sz="1150" b="0" i="0" u="none" strike="noStrike" kern="0" cap="none" spc="0" normalizeH="0" baseline="0" noProof="0">
              <a:ln>
                <a:noFill/>
              </a:ln>
              <a:solidFill>
                <a:prstClr val="black"/>
              </a:solidFill>
              <a:effectLst/>
              <a:uLnTx/>
              <a:uFillTx/>
              <a:latin typeface="+mn-ea"/>
              <a:ea typeface="+mn-ea"/>
              <a:cs typeface="+mn-cs"/>
            </a:rPr>
            <a:t>ラスパイレス指数を引き上げる要因となっていた</a:t>
          </a:r>
          <a:r>
            <a:rPr kumimoji="1" lang="ja-JP" altLang="ja-JP" sz="1150" b="0" i="0" u="none" strike="noStrike" kern="0" cap="none" spc="0" normalizeH="0" baseline="0" noProof="0">
              <a:ln>
                <a:noFill/>
              </a:ln>
              <a:solidFill>
                <a:prstClr val="black"/>
              </a:solidFill>
              <a:effectLst/>
              <a:uLnTx/>
              <a:uFillTx/>
              <a:latin typeface="+mn-ea"/>
              <a:ea typeface="+mn-ea"/>
              <a:cs typeface="+mn-cs"/>
            </a:rPr>
            <a:t>高齢層職員の退職</a:t>
          </a:r>
          <a:r>
            <a:rPr kumimoji="1" lang="ja-JP" altLang="en-US" sz="1150" b="0" i="0" u="none" strike="noStrike" kern="0" cap="none" spc="0" normalizeH="0" baseline="0" noProof="0">
              <a:ln>
                <a:noFill/>
              </a:ln>
              <a:solidFill>
                <a:prstClr val="black"/>
              </a:solidFill>
              <a:effectLst/>
              <a:uLnTx/>
              <a:uFillTx/>
              <a:latin typeface="+mn-ea"/>
              <a:ea typeface="+mn-ea"/>
              <a:cs typeface="+mn-cs"/>
            </a:rPr>
            <a:t>により</a:t>
          </a:r>
          <a:r>
            <a:rPr kumimoji="1" lang="en-US" altLang="ja-JP" sz="1150" b="0" i="0" u="none" strike="noStrike" kern="0" cap="none" spc="0" normalizeH="0" baseline="0" noProof="0">
              <a:ln>
                <a:noFill/>
              </a:ln>
              <a:solidFill>
                <a:prstClr val="black"/>
              </a:solidFill>
              <a:effectLst/>
              <a:uLnTx/>
              <a:uFillTx/>
              <a:latin typeface="+mn-ea"/>
              <a:ea typeface="+mn-ea"/>
              <a:cs typeface="+mn-cs"/>
            </a:rPr>
            <a:t>0.2</a:t>
          </a:r>
          <a:r>
            <a:rPr kumimoji="1" lang="ja-JP" altLang="en-US" sz="1150" b="0" i="0" u="none" strike="noStrike" kern="0" cap="none" spc="0" normalizeH="0" baseline="0" noProof="0">
              <a:ln>
                <a:noFill/>
              </a:ln>
              <a:solidFill>
                <a:prstClr val="black"/>
              </a:solidFill>
              <a:effectLst/>
              <a:uLnTx/>
              <a:uFillTx/>
              <a:latin typeface="+mn-ea"/>
              <a:ea typeface="+mn-ea"/>
              <a:cs typeface="+mn-cs"/>
            </a:rPr>
            <a:t>ポイント減少したが、</a:t>
          </a:r>
          <a:r>
            <a:rPr kumimoji="1" lang="ja-JP" altLang="ja-JP" sz="1150" b="0" i="0" u="none" strike="noStrike" kern="0" cap="none" spc="0" normalizeH="0" baseline="0" noProof="0">
              <a:ln>
                <a:noFill/>
              </a:ln>
              <a:solidFill>
                <a:prstClr val="black"/>
              </a:solidFill>
              <a:effectLst/>
              <a:uLnTx/>
              <a:uFillTx/>
              <a:latin typeface="+mn-ea"/>
              <a:ea typeface="+mn-ea"/>
              <a:cs typeface="+mn-cs"/>
            </a:rPr>
            <a:t>職員の大卒・高卒の階層変動に伴</a:t>
          </a:r>
          <a:r>
            <a:rPr kumimoji="1" lang="ja-JP" altLang="en-US" sz="1150" b="0" i="0" u="none" strike="noStrike" kern="0" cap="none" spc="0" normalizeH="0" baseline="0" noProof="0">
              <a:ln>
                <a:noFill/>
              </a:ln>
              <a:solidFill>
                <a:prstClr val="black"/>
              </a:solidFill>
              <a:effectLst/>
              <a:uLnTx/>
              <a:uFillTx/>
              <a:latin typeface="+mn-ea"/>
              <a:ea typeface="+mn-ea"/>
              <a:cs typeface="+mn-cs"/>
            </a:rPr>
            <a:t>い</a:t>
          </a:r>
          <a:r>
            <a:rPr kumimoji="1" lang="en-US" altLang="ja-JP" sz="1150" b="0" i="0" u="none" strike="noStrike" kern="0" cap="none" spc="0" normalizeH="0" baseline="0" noProof="0">
              <a:ln>
                <a:noFill/>
              </a:ln>
              <a:solidFill>
                <a:prstClr val="black"/>
              </a:solidFill>
              <a:effectLst/>
              <a:uLnTx/>
              <a:uFillTx/>
              <a:latin typeface="+mn-ea"/>
              <a:ea typeface="+mn-ea"/>
              <a:cs typeface="+mn-cs"/>
            </a:rPr>
            <a:t>0.2</a:t>
          </a:r>
          <a:r>
            <a:rPr kumimoji="1" lang="ja-JP" altLang="en-US" sz="1150" b="0" i="0" u="none" strike="noStrike" kern="0" cap="none" spc="0" normalizeH="0" baseline="0" noProof="0">
              <a:ln>
                <a:noFill/>
              </a:ln>
              <a:solidFill>
                <a:prstClr val="black"/>
              </a:solidFill>
              <a:effectLst/>
              <a:uLnTx/>
              <a:uFillTx/>
              <a:latin typeface="+mn-ea"/>
              <a:ea typeface="+mn-ea"/>
              <a:cs typeface="+mn-cs"/>
            </a:rPr>
            <a:t>ポイントの増加となったためである。</a:t>
          </a:r>
          <a:r>
            <a:rPr kumimoji="1" lang="ja-JP" altLang="ja-JP" sz="1150" b="0" i="0" u="none" strike="noStrike" kern="0" cap="none" spc="0" normalizeH="0" baseline="0" noProof="0">
              <a:ln>
                <a:noFill/>
              </a:ln>
              <a:solidFill>
                <a:prstClr val="black"/>
              </a:solidFill>
              <a:effectLst/>
              <a:uLnTx/>
              <a:uFillTx/>
              <a:latin typeface="+mn-ea"/>
              <a:ea typeface="+mn-ea"/>
              <a:cs typeface="+mn-cs"/>
            </a:rPr>
            <a:t>しかしながら、国家公務員の平均給与より給料が高い職員の異動が、指数を引き上げる要因となっており、全国市平均より</a:t>
          </a:r>
          <a:r>
            <a:rPr kumimoji="1" lang="en-US" altLang="ja-JP" sz="1150" b="0" i="0" u="none" strike="noStrike" kern="0" cap="none" spc="0" normalizeH="0" baseline="0" noProof="0">
              <a:ln>
                <a:noFill/>
              </a:ln>
              <a:solidFill>
                <a:prstClr val="black"/>
              </a:solidFill>
              <a:effectLst/>
              <a:uLnTx/>
              <a:uFillTx/>
              <a:latin typeface="+mn-ea"/>
              <a:ea typeface="+mn-ea"/>
              <a:cs typeface="+mn-cs"/>
            </a:rPr>
            <a:t>0.1</a:t>
          </a:r>
          <a:r>
            <a:rPr kumimoji="1" lang="ja-JP" altLang="ja-JP" sz="1150" b="0" i="0" u="none" strike="noStrike" kern="0" cap="none" spc="0" normalizeH="0" baseline="0" noProof="0">
              <a:ln>
                <a:noFill/>
              </a:ln>
              <a:solidFill>
                <a:prstClr val="black"/>
              </a:solidFill>
              <a:effectLst/>
              <a:uLnTx/>
              <a:uFillTx/>
              <a:latin typeface="+mn-ea"/>
              <a:ea typeface="+mn-ea"/>
              <a:cs typeface="+mn-cs"/>
            </a:rPr>
            <a:t>ポイント高くなっている。</a:t>
          </a:r>
          <a:endParaRPr kumimoji="1" lang="en-US" altLang="ja-JP" sz="11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mn-ea"/>
              <a:ea typeface="+mn-ea"/>
              <a:cs typeface="+mn-cs"/>
            </a:rPr>
            <a:t>　今後も民間の給与水準を基に出されている人事院勧告や、和歌山県、県内他市及び近隣市町の給与制度の動向を注視し、適正な給料水準を保つように努める</a:t>
          </a:r>
          <a:r>
            <a:rPr kumimoji="1" lang="ja-JP" altLang="en-US" sz="1150" b="0" i="0" u="none" strike="noStrike" kern="0" cap="none" spc="0" normalizeH="0" baseline="0" noProof="0">
              <a:ln>
                <a:noFill/>
              </a:ln>
              <a:solidFill>
                <a:prstClr val="black"/>
              </a:solidFill>
              <a:effectLst/>
              <a:uLnTx/>
              <a:uFillTx/>
              <a:latin typeface="+mn-ea"/>
              <a:ea typeface="+mn-ea"/>
              <a:cs typeface="+mn-cs"/>
            </a:rPr>
            <a:t>が、平成</a:t>
          </a:r>
          <a:r>
            <a:rPr kumimoji="1" lang="en-US" altLang="ja-JP" sz="1150" b="0" i="0" u="none" strike="noStrike" kern="0" cap="none" spc="0" normalizeH="0" baseline="0" noProof="0">
              <a:ln>
                <a:noFill/>
              </a:ln>
              <a:solidFill>
                <a:prstClr val="black"/>
              </a:solidFill>
              <a:effectLst/>
              <a:uLnTx/>
              <a:uFillTx/>
              <a:latin typeface="+mn-ea"/>
              <a:ea typeface="+mn-ea"/>
              <a:cs typeface="+mn-cs"/>
            </a:rPr>
            <a:t>28</a:t>
          </a:r>
          <a:r>
            <a:rPr kumimoji="1" lang="ja-JP" altLang="en-US" sz="1150" b="0" i="0" u="none" strike="noStrike" kern="0" cap="none" spc="0" normalizeH="0" baseline="0" noProof="0">
              <a:ln>
                <a:noFill/>
              </a:ln>
              <a:solidFill>
                <a:prstClr val="black"/>
              </a:solidFill>
              <a:effectLst/>
              <a:uLnTx/>
              <a:uFillTx/>
              <a:latin typeface="+mn-ea"/>
              <a:ea typeface="+mn-ea"/>
              <a:cs typeface="+mn-cs"/>
            </a:rPr>
            <a:t>年度から当分の間、本市独自の給与減額を予定しており、指数の減少が見込まれる。</a:t>
          </a:r>
          <a:endParaRPr kumimoji="0" lang="ja-JP" altLang="ja-JP" sz="115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121376</xdr:rowOff>
    </xdr:from>
    <xdr:to>
      <xdr:col>24</xdr:col>
      <xdr:colOff>558800</xdr:colOff>
      <xdr:row>85</xdr:row>
      <xdr:rowOff>121376</xdr:rowOff>
    </xdr:to>
    <xdr:cxnSp macro="">
      <xdr:nvCxnSpPr>
        <xdr:cNvPr id="256" name="直線コネクタ 255"/>
        <xdr:cNvCxnSpPr/>
      </xdr:nvCxnSpPr>
      <xdr:spPr>
        <a:xfrm>
          <a:off x="16179800" y="1469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121376</xdr:rowOff>
    </xdr:from>
    <xdr:to>
      <xdr:col>23</xdr:col>
      <xdr:colOff>406400</xdr:colOff>
      <xdr:row>89</xdr:row>
      <xdr:rowOff>28484</xdr:rowOff>
    </xdr:to>
    <xdr:cxnSp macro="">
      <xdr:nvCxnSpPr>
        <xdr:cNvPr id="259" name="直線コネクタ 258"/>
        <xdr:cNvCxnSpPr/>
      </xdr:nvCxnSpPr>
      <xdr:spPr>
        <a:xfrm flipV="1">
          <a:off x="15290800" y="14694626"/>
          <a:ext cx="889000" cy="5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137886</xdr:rowOff>
    </xdr:from>
    <xdr:to>
      <xdr:col>22</xdr:col>
      <xdr:colOff>203200</xdr:colOff>
      <xdr:row>89</xdr:row>
      <xdr:rowOff>28484</xdr:rowOff>
    </xdr:to>
    <xdr:cxnSp macro="">
      <xdr:nvCxnSpPr>
        <xdr:cNvPr id="262" name="直線コネクタ 261"/>
        <xdr:cNvCxnSpPr/>
      </xdr:nvCxnSpPr>
      <xdr:spPr>
        <a:xfrm>
          <a:off x="14401800" y="152254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114481</xdr:rowOff>
    </xdr:from>
    <xdr:to>
      <xdr:col>21</xdr:col>
      <xdr:colOff>0</xdr:colOff>
      <xdr:row>88</xdr:row>
      <xdr:rowOff>137886</xdr:rowOff>
    </xdr:to>
    <xdr:cxnSp macro="">
      <xdr:nvCxnSpPr>
        <xdr:cNvPr id="265" name="直線コネクタ 264"/>
        <xdr:cNvCxnSpPr/>
      </xdr:nvCxnSpPr>
      <xdr:spPr>
        <a:xfrm>
          <a:off x="13512800" y="14687731"/>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70576</xdr:rowOff>
    </xdr:from>
    <xdr:to>
      <xdr:col>24</xdr:col>
      <xdr:colOff>609600</xdr:colOff>
      <xdr:row>86</xdr:row>
      <xdr:rowOff>726</xdr:rowOff>
    </xdr:to>
    <xdr:sp macro="" textlink="">
      <xdr:nvSpPr>
        <xdr:cNvPr id="275" name="円/楕円 274"/>
        <xdr:cNvSpPr/>
      </xdr:nvSpPr>
      <xdr:spPr>
        <a:xfrm>
          <a:off x="169672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42653</xdr:rowOff>
    </xdr:from>
    <xdr:ext cx="762000" cy="259045"/>
    <xdr:sp macro="" textlink="">
      <xdr:nvSpPr>
        <xdr:cNvPr id="276" name="給与水準   （国との比較）該当値テキスト"/>
        <xdr:cNvSpPr txBox="1"/>
      </xdr:nvSpPr>
      <xdr:spPr>
        <a:xfrm>
          <a:off x="17106900" y="1461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70576</xdr:rowOff>
    </xdr:from>
    <xdr:to>
      <xdr:col>23</xdr:col>
      <xdr:colOff>457200</xdr:colOff>
      <xdr:row>86</xdr:row>
      <xdr:rowOff>726</xdr:rowOff>
    </xdr:to>
    <xdr:sp macro="" textlink="">
      <xdr:nvSpPr>
        <xdr:cNvPr id="277" name="円/楕円 276"/>
        <xdr:cNvSpPr/>
      </xdr:nvSpPr>
      <xdr:spPr>
        <a:xfrm>
          <a:off x="16129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156953</xdr:rowOff>
    </xdr:from>
    <xdr:ext cx="736600" cy="259045"/>
    <xdr:sp macro="" textlink="">
      <xdr:nvSpPr>
        <xdr:cNvPr id="278" name="テキスト ボックス 277"/>
        <xdr:cNvSpPr txBox="1"/>
      </xdr:nvSpPr>
      <xdr:spPr>
        <a:xfrm>
          <a:off x="15798800" y="1473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149134</xdr:rowOff>
    </xdr:from>
    <xdr:to>
      <xdr:col>22</xdr:col>
      <xdr:colOff>254000</xdr:colOff>
      <xdr:row>89</xdr:row>
      <xdr:rowOff>79284</xdr:rowOff>
    </xdr:to>
    <xdr:sp macro="" textlink="">
      <xdr:nvSpPr>
        <xdr:cNvPr id="279" name="円/楕円 278"/>
        <xdr:cNvSpPr/>
      </xdr:nvSpPr>
      <xdr:spPr>
        <a:xfrm>
          <a:off x="15240000" y="152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80" name="テキスト ボックス 279"/>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1" name="円/楕円 280"/>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2" name="テキスト ボックス 281"/>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83" name="円/楕円 282"/>
        <xdr:cNvSpPr/>
      </xdr:nvSpPr>
      <xdr:spPr>
        <a:xfrm>
          <a:off x="13462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84" name="テキスト ボックス 283"/>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en-US" sz="1150" b="0" i="0" u="none" strike="noStrike" kern="0" cap="none" spc="0" normalizeH="0" baseline="0" noProof="0">
              <a:ln>
                <a:noFill/>
              </a:ln>
              <a:solidFill>
                <a:prstClr val="black"/>
              </a:solidFill>
              <a:effectLst/>
              <a:uLnTx/>
              <a:uFillTx/>
              <a:latin typeface="+mn-ea"/>
              <a:ea typeface="+mn-ea"/>
              <a:cs typeface="+mn-cs"/>
            </a:rPr>
            <a:t>平成１８年３月１日合併により新橋本市となり、平成１８年４月１日を基準とした場合、９年間で普通会計職員数を約１９％、１１７人削減した。平成２２年度までは退職者の５割以内採用、平成２３年度以降は退職者の８割以内採用を基準とした採用抑制を図ったほか、組織機構・事務事業・職員配置の見直し、民間委託の推進などにより定員の適正化を推進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mn-ea"/>
              <a:ea typeface="+mn-ea"/>
              <a:cs typeface="+mn-cs"/>
            </a:rPr>
            <a:t>　平成２７年度には定員適正化計画を改訂し、今後も住民サービスを低下させることなく、更なる事務の効率化の推進を図り、より適切な定員管理に努める。</a:t>
          </a:r>
          <a:endParaRPr kumimoji="0" lang="ja-JP" altLang="ja-JP" sz="115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17114</xdr:rowOff>
    </xdr:from>
    <xdr:to>
      <xdr:col>24</xdr:col>
      <xdr:colOff>558800</xdr:colOff>
      <xdr:row>61</xdr:row>
      <xdr:rowOff>32052</xdr:rowOff>
    </xdr:to>
    <xdr:cxnSp macro="">
      <xdr:nvCxnSpPr>
        <xdr:cNvPr id="321" name="直線コネクタ 320"/>
        <xdr:cNvCxnSpPr/>
      </xdr:nvCxnSpPr>
      <xdr:spPr>
        <a:xfrm flipV="1">
          <a:off x="16179800" y="10475564"/>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32052</xdr:rowOff>
    </xdr:from>
    <xdr:to>
      <xdr:col>23</xdr:col>
      <xdr:colOff>406400</xdr:colOff>
      <xdr:row>61</xdr:row>
      <xdr:rowOff>57331</xdr:rowOff>
    </xdr:to>
    <xdr:cxnSp macro="">
      <xdr:nvCxnSpPr>
        <xdr:cNvPr id="324" name="直線コネクタ 323"/>
        <xdr:cNvCxnSpPr/>
      </xdr:nvCxnSpPr>
      <xdr:spPr>
        <a:xfrm flipV="1">
          <a:off x="15290800" y="1049050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57331</xdr:rowOff>
    </xdr:from>
    <xdr:to>
      <xdr:col>22</xdr:col>
      <xdr:colOff>203200</xdr:colOff>
      <xdr:row>61</xdr:row>
      <xdr:rowOff>64226</xdr:rowOff>
    </xdr:to>
    <xdr:cxnSp macro="">
      <xdr:nvCxnSpPr>
        <xdr:cNvPr id="327" name="直線コネクタ 326"/>
        <xdr:cNvCxnSpPr/>
      </xdr:nvCxnSpPr>
      <xdr:spPr>
        <a:xfrm flipV="1">
          <a:off x="14401800" y="105157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75716</xdr:rowOff>
    </xdr:to>
    <xdr:cxnSp macro="">
      <xdr:nvCxnSpPr>
        <xdr:cNvPr id="330" name="直線コネクタ 329"/>
        <xdr:cNvCxnSpPr/>
      </xdr:nvCxnSpPr>
      <xdr:spPr>
        <a:xfrm flipV="1">
          <a:off x="13512800" y="1052267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4" name="テキスト ボックス 333"/>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137764</xdr:rowOff>
    </xdr:from>
    <xdr:to>
      <xdr:col>24</xdr:col>
      <xdr:colOff>609600</xdr:colOff>
      <xdr:row>61</xdr:row>
      <xdr:rowOff>67914</xdr:rowOff>
    </xdr:to>
    <xdr:sp macro="" textlink="">
      <xdr:nvSpPr>
        <xdr:cNvPr id="340" name="円/楕円 339"/>
        <xdr:cNvSpPr/>
      </xdr:nvSpPr>
      <xdr:spPr>
        <a:xfrm>
          <a:off x="169672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109841</xdr:rowOff>
    </xdr:from>
    <xdr:ext cx="762000" cy="259045"/>
    <xdr:sp macro="" textlink="">
      <xdr:nvSpPr>
        <xdr:cNvPr id="341" name="定員管理の状況該当値テキスト"/>
        <xdr:cNvSpPr txBox="1"/>
      </xdr:nvSpPr>
      <xdr:spPr>
        <a:xfrm>
          <a:off x="17106900" y="1039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152702</xdr:rowOff>
    </xdr:from>
    <xdr:to>
      <xdr:col>23</xdr:col>
      <xdr:colOff>457200</xdr:colOff>
      <xdr:row>61</xdr:row>
      <xdr:rowOff>82852</xdr:rowOff>
    </xdr:to>
    <xdr:sp macro="" textlink="">
      <xdr:nvSpPr>
        <xdr:cNvPr id="342" name="円/楕円 341"/>
        <xdr:cNvSpPr/>
      </xdr:nvSpPr>
      <xdr:spPr>
        <a:xfrm>
          <a:off x="16129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67629</xdr:rowOff>
    </xdr:from>
    <xdr:ext cx="736600" cy="259045"/>
    <xdr:sp macro="" textlink="">
      <xdr:nvSpPr>
        <xdr:cNvPr id="343" name="テキスト ボックス 342"/>
        <xdr:cNvSpPr txBox="1"/>
      </xdr:nvSpPr>
      <xdr:spPr>
        <a:xfrm>
          <a:off x="15798800" y="1052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4" name="円/楕円 343"/>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92908</xdr:rowOff>
    </xdr:from>
    <xdr:ext cx="762000" cy="259045"/>
    <xdr:sp macro="" textlink="">
      <xdr:nvSpPr>
        <xdr:cNvPr id="345" name="テキスト ボックス 344"/>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6" name="円/楕円 345"/>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99803</xdr:rowOff>
    </xdr:from>
    <xdr:ext cx="762000" cy="259045"/>
    <xdr:sp macro="" textlink="">
      <xdr:nvSpPr>
        <xdr:cNvPr id="347" name="テキスト ボックス 346"/>
        <xdr:cNvSpPr txBox="1"/>
      </xdr:nvSpPr>
      <xdr:spPr>
        <a:xfrm>
          <a:off x="14020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24916</xdr:rowOff>
    </xdr:from>
    <xdr:to>
      <xdr:col>19</xdr:col>
      <xdr:colOff>533400</xdr:colOff>
      <xdr:row>61</xdr:row>
      <xdr:rowOff>126516</xdr:rowOff>
    </xdr:to>
    <xdr:sp macro="" textlink="">
      <xdr:nvSpPr>
        <xdr:cNvPr id="348" name="円/楕円 347"/>
        <xdr:cNvSpPr/>
      </xdr:nvSpPr>
      <xdr:spPr>
        <a:xfrm>
          <a:off x="13462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111293</xdr:rowOff>
    </xdr:from>
    <xdr:ext cx="762000" cy="259045"/>
    <xdr:sp macro="" textlink="">
      <xdr:nvSpPr>
        <xdr:cNvPr id="349" name="テキスト ボックス 348"/>
        <xdr:cNvSpPr txBox="1"/>
      </xdr:nvSpPr>
      <xdr:spPr>
        <a:xfrm>
          <a:off x="13131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150" b="0" i="0" u="none" strike="noStrike" kern="0" cap="none" spc="0" normalizeH="0" baseline="0" noProof="0">
              <a:ln>
                <a:noFill/>
              </a:ln>
              <a:solidFill>
                <a:prstClr val="black"/>
              </a:solidFill>
              <a:effectLst/>
              <a:uLnTx/>
              <a:uFillTx/>
              <a:latin typeface="+mn-ea"/>
              <a:ea typeface="+mn-ea"/>
              <a:cs typeface="+mn-cs"/>
            </a:rPr>
            <a:t>本市の実質公債比率は近年は減少傾向にある。この要因として、普通会計における公債費が年々増加しているものの、病院事業債等の大きな償還がピークを過ぎて減少していることや普通交付税が増加したことなどが挙げられる。しかしながら、類似団体と比較すると依然として高い数値となっており、さらに今後は合併による新市まちづくり計画により実施した大型公共事業で借入れた市債の元金償還が本格化して公債費が増加していくことから、当面は当該比率も良化が見込めない状況にあるが、新市まちづくり計画による大型公共事業は概ね完了していることもあり、公債費のピークが過ぎる平成</a:t>
          </a:r>
          <a:r>
            <a:rPr kumimoji="1" lang="en-US" altLang="ja-JP" sz="1150" b="0" i="0" u="none" strike="noStrike" kern="0" cap="none" spc="0" normalizeH="0" baseline="0" noProof="0">
              <a:ln>
                <a:noFill/>
              </a:ln>
              <a:solidFill>
                <a:prstClr val="black"/>
              </a:solidFill>
              <a:effectLst/>
              <a:uLnTx/>
              <a:uFillTx/>
              <a:latin typeface="+mn-ea"/>
              <a:ea typeface="+mn-ea"/>
              <a:cs typeface="+mn-cs"/>
            </a:rPr>
            <a:t>30</a:t>
          </a:r>
          <a:r>
            <a:rPr kumimoji="1" lang="ja-JP" altLang="en-US" sz="1150" b="0" i="0" u="none" strike="noStrike" kern="0" cap="none" spc="0" normalizeH="0" baseline="0" noProof="0">
              <a:ln>
                <a:noFill/>
              </a:ln>
              <a:solidFill>
                <a:prstClr val="black"/>
              </a:solidFill>
              <a:effectLst/>
              <a:uLnTx/>
              <a:uFillTx/>
              <a:latin typeface="+mn-ea"/>
              <a:ea typeface="+mn-ea"/>
              <a:cs typeface="+mn-cs"/>
            </a:rPr>
            <a:t>年度以降は良化していく見込みである。</a:t>
          </a:r>
        </a:p>
        <a:p>
          <a:endParaRPr kumimoji="1" lang="ja-JP" altLang="en-US" sz="115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46038</xdr:rowOff>
    </xdr:from>
    <xdr:to>
      <xdr:col>24</xdr:col>
      <xdr:colOff>558800</xdr:colOff>
      <xdr:row>41</xdr:row>
      <xdr:rowOff>64135</xdr:rowOff>
    </xdr:to>
    <xdr:cxnSp macro="">
      <xdr:nvCxnSpPr>
        <xdr:cNvPr id="379" name="直線コネクタ 378"/>
        <xdr:cNvCxnSpPr/>
      </xdr:nvCxnSpPr>
      <xdr:spPr>
        <a:xfrm flipV="1">
          <a:off x="16179800" y="70754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64135</xdr:rowOff>
    </xdr:from>
    <xdr:to>
      <xdr:col>23</xdr:col>
      <xdr:colOff>406400</xdr:colOff>
      <xdr:row>41</xdr:row>
      <xdr:rowOff>82232</xdr:rowOff>
    </xdr:to>
    <xdr:cxnSp macro="">
      <xdr:nvCxnSpPr>
        <xdr:cNvPr id="382" name="直線コネクタ 381"/>
        <xdr:cNvCxnSpPr/>
      </xdr:nvCxnSpPr>
      <xdr:spPr>
        <a:xfrm flipV="1">
          <a:off x="15290800" y="70935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82232</xdr:rowOff>
    </xdr:from>
    <xdr:to>
      <xdr:col>22</xdr:col>
      <xdr:colOff>203200</xdr:colOff>
      <xdr:row>41</xdr:row>
      <xdr:rowOff>106363</xdr:rowOff>
    </xdr:to>
    <xdr:cxnSp macro="">
      <xdr:nvCxnSpPr>
        <xdr:cNvPr id="385" name="直線コネクタ 384"/>
        <xdr:cNvCxnSpPr/>
      </xdr:nvCxnSpPr>
      <xdr:spPr>
        <a:xfrm flipV="1">
          <a:off x="14401800" y="711168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106363</xdr:rowOff>
    </xdr:from>
    <xdr:to>
      <xdr:col>21</xdr:col>
      <xdr:colOff>0</xdr:colOff>
      <xdr:row>41</xdr:row>
      <xdr:rowOff>118428</xdr:rowOff>
    </xdr:to>
    <xdr:cxnSp macro="">
      <xdr:nvCxnSpPr>
        <xdr:cNvPr id="388" name="直線コネクタ 387"/>
        <xdr:cNvCxnSpPr/>
      </xdr:nvCxnSpPr>
      <xdr:spPr>
        <a:xfrm flipV="1">
          <a:off x="13512800" y="71358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166688</xdr:rowOff>
    </xdr:from>
    <xdr:to>
      <xdr:col>24</xdr:col>
      <xdr:colOff>609600</xdr:colOff>
      <xdr:row>41</xdr:row>
      <xdr:rowOff>96838</xdr:rowOff>
    </xdr:to>
    <xdr:sp macro="" textlink="">
      <xdr:nvSpPr>
        <xdr:cNvPr id="398" name="円/楕円 397"/>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138765</xdr:rowOff>
    </xdr:from>
    <xdr:ext cx="762000" cy="259045"/>
    <xdr:sp macro="" textlink="">
      <xdr:nvSpPr>
        <xdr:cNvPr id="399" name="公債費負担の状況該当値テキスト"/>
        <xdr:cNvSpPr txBox="1"/>
      </xdr:nvSpPr>
      <xdr:spPr>
        <a:xfrm>
          <a:off x="17106900" y="699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13335</xdr:rowOff>
    </xdr:from>
    <xdr:to>
      <xdr:col>23</xdr:col>
      <xdr:colOff>457200</xdr:colOff>
      <xdr:row>41</xdr:row>
      <xdr:rowOff>114935</xdr:rowOff>
    </xdr:to>
    <xdr:sp macro="" textlink="">
      <xdr:nvSpPr>
        <xdr:cNvPr id="400" name="円/楕円 399"/>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99712</xdr:rowOff>
    </xdr:from>
    <xdr:ext cx="736600" cy="259045"/>
    <xdr:sp macro="" textlink="">
      <xdr:nvSpPr>
        <xdr:cNvPr id="401" name="テキスト ボックス 400"/>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31432</xdr:rowOff>
    </xdr:from>
    <xdr:to>
      <xdr:col>22</xdr:col>
      <xdr:colOff>254000</xdr:colOff>
      <xdr:row>41</xdr:row>
      <xdr:rowOff>133032</xdr:rowOff>
    </xdr:to>
    <xdr:sp macro="" textlink="">
      <xdr:nvSpPr>
        <xdr:cNvPr id="402" name="円/楕円 401"/>
        <xdr:cNvSpPr/>
      </xdr:nvSpPr>
      <xdr:spPr>
        <a:xfrm>
          <a:off x="15240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117809</xdr:rowOff>
    </xdr:from>
    <xdr:ext cx="762000" cy="259045"/>
    <xdr:sp macro="" textlink="">
      <xdr:nvSpPr>
        <xdr:cNvPr id="403" name="テキスト ボックス 402"/>
        <xdr:cNvSpPr txBox="1"/>
      </xdr:nvSpPr>
      <xdr:spPr>
        <a:xfrm>
          <a:off x="14909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55563</xdr:rowOff>
    </xdr:from>
    <xdr:to>
      <xdr:col>21</xdr:col>
      <xdr:colOff>50800</xdr:colOff>
      <xdr:row>41</xdr:row>
      <xdr:rowOff>157163</xdr:rowOff>
    </xdr:to>
    <xdr:sp macro="" textlink="">
      <xdr:nvSpPr>
        <xdr:cNvPr id="404" name="円/楕円 403"/>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405" name="テキスト ボックス 404"/>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406" name="円/楕円 405"/>
        <xdr:cNvSpPr/>
      </xdr:nvSpPr>
      <xdr:spPr>
        <a:xfrm>
          <a:off x="13462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7955</xdr:rowOff>
    </xdr:from>
    <xdr:ext cx="762000" cy="259045"/>
    <xdr:sp macro="" textlink="">
      <xdr:nvSpPr>
        <xdr:cNvPr id="407" name="テキスト ボックス 406"/>
        <xdr:cNvSpPr txBox="1"/>
      </xdr:nvSpPr>
      <xdr:spPr>
        <a:xfrm>
          <a:off x="13131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150">
              <a:solidFill>
                <a:schemeClr val="dk1"/>
              </a:solidFill>
              <a:effectLst/>
              <a:latin typeface="+mn-ea"/>
              <a:ea typeface="+mn-ea"/>
              <a:cs typeface="+mn-cs"/>
            </a:rPr>
            <a:t>本市の将来負担比率は、平成</a:t>
          </a:r>
          <a:r>
            <a:rPr kumimoji="1" lang="en-US" altLang="ja-JP" sz="1150">
              <a:solidFill>
                <a:schemeClr val="dk1"/>
              </a:solidFill>
              <a:effectLst/>
              <a:latin typeface="+mn-ea"/>
              <a:ea typeface="+mn-ea"/>
              <a:cs typeface="+mn-cs"/>
            </a:rPr>
            <a:t>23</a:t>
          </a:r>
          <a:r>
            <a:rPr kumimoji="1" lang="ja-JP" altLang="ja-JP" sz="1150">
              <a:solidFill>
                <a:schemeClr val="dk1"/>
              </a:solidFill>
              <a:effectLst/>
              <a:latin typeface="+mn-ea"/>
              <a:ea typeface="+mn-ea"/>
              <a:cs typeface="+mn-cs"/>
            </a:rPr>
            <a:t>年度から減少傾向にある。この要因としては、地方債残高が年々増えているものの、下水道事業及び病院事業にかかる</a:t>
          </a:r>
          <a:r>
            <a:rPr kumimoji="1" lang="ja-JP" altLang="en-US" sz="1150">
              <a:solidFill>
                <a:schemeClr val="dk1"/>
              </a:solidFill>
              <a:effectLst/>
              <a:latin typeface="+mn-ea"/>
              <a:ea typeface="+mn-ea"/>
              <a:cs typeface="+mn-cs"/>
            </a:rPr>
            <a:t>市</a:t>
          </a:r>
          <a:r>
            <a:rPr kumimoji="1" lang="ja-JP" altLang="ja-JP" sz="1150">
              <a:solidFill>
                <a:schemeClr val="dk1"/>
              </a:solidFill>
              <a:effectLst/>
              <a:latin typeface="+mn-ea"/>
              <a:ea typeface="+mn-ea"/>
              <a:cs typeface="+mn-cs"/>
            </a:rPr>
            <a:t>債の償還が進み、借入残高が</a:t>
          </a:r>
          <a:r>
            <a:rPr kumimoji="1" lang="ja-JP" altLang="en-US" sz="1150">
              <a:solidFill>
                <a:schemeClr val="dk1"/>
              </a:solidFill>
              <a:effectLst/>
              <a:latin typeface="+mn-ea"/>
              <a:ea typeface="+mn-ea"/>
              <a:cs typeface="+mn-cs"/>
            </a:rPr>
            <a:t>減少して</a:t>
          </a:r>
          <a:r>
            <a:rPr kumimoji="1" lang="ja-JP" altLang="ja-JP" sz="1150">
              <a:solidFill>
                <a:schemeClr val="dk1"/>
              </a:solidFill>
              <a:effectLst/>
              <a:latin typeface="+mn-ea"/>
              <a:ea typeface="+mn-ea"/>
              <a:cs typeface="+mn-cs"/>
            </a:rPr>
            <a:t>いることと</a:t>
          </a:r>
          <a:r>
            <a:rPr kumimoji="1" lang="ja-JP" altLang="en-US"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24</a:t>
          </a:r>
          <a:r>
            <a:rPr kumimoji="1" lang="ja-JP" altLang="en-US" sz="1150">
              <a:solidFill>
                <a:schemeClr val="dk1"/>
              </a:solidFill>
              <a:effectLst/>
              <a:latin typeface="+mn-ea"/>
              <a:ea typeface="+mn-ea"/>
              <a:cs typeface="+mn-cs"/>
            </a:rPr>
            <a:t>年度に</a:t>
          </a:r>
          <a:r>
            <a:rPr kumimoji="1" lang="ja-JP" altLang="ja-JP" sz="1150">
              <a:solidFill>
                <a:schemeClr val="dk1"/>
              </a:solidFill>
              <a:effectLst/>
              <a:latin typeface="+mn-ea"/>
              <a:ea typeface="+mn-ea"/>
              <a:cs typeface="+mn-cs"/>
            </a:rPr>
            <a:t>土地開発公社の負債を精算し解散したことなどが考えられる。しかしながら、依然として類似団体及び県下自治体と比較しても最低レベルである。今後の見通しとしては、平成</a:t>
          </a:r>
          <a:r>
            <a:rPr kumimoji="1" lang="en-US" altLang="ja-JP" sz="1150">
              <a:solidFill>
                <a:schemeClr val="dk1"/>
              </a:solidFill>
              <a:effectLst/>
              <a:latin typeface="+mn-ea"/>
              <a:ea typeface="+mn-ea"/>
              <a:cs typeface="+mn-cs"/>
            </a:rPr>
            <a:t>27</a:t>
          </a:r>
          <a:r>
            <a:rPr kumimoji="1" lang="ja-JP" altLang="ja-JP" sz="1150">
              <a:solidFill>
                <a:schemeClr val="dk1"/>
              </a:solidFill>
              <a:effectLst/>
              <a:latin typeface="+mn-ea"/>
              <a:ea typeface="+mn-ea"/>
              <a:cs typeface="+mn-cs"/>
            </a:rPr>
            <a:t>年度以降は</a:t>
          </a:r>
          <a:r>
            <a:rPr kumimoji="1" lang="ja-JP" altLang="en-US" sz="1150">
              <a:solidFill>
                <a:schemeClr val="dk1"/>
              </a:solidFill>
              <a:effectLst/>
              <a:latin typeface="+mn-ea"/>
              <a:ea typeface="+mn-ea"/>
              <a:cs typeface="+mn-cs"/>
            </a:rPr>
            <a:t>市</a:t>
          </a:r>
          <a:r>
            <a:rPr kumimoji="1" lang="ja-JP" altLang="ja-JP" sz="1150">
              <a:solidFill>
                <a:schemeClr val="dk1"/>
              </a:solidFill>
              <a:effectLst/>
              <a:latin typeface="+mn-ea"/>
              <a:ea typeface="+mn-ea"/>
              <a:cs typeface="+mn-cs"/>
            </a:rPr>
            <a:t>債残高が減少していく見込みであることから、さらに良化していく見込みである。</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16859</xdr:rowOff>
    </xdr:from>
    <xdr:to>
      <xdr:col>24</xdr:col>
      <xdr:colOff>558800</xdr:colOff>
      <xdr:row>20</xdr:row>
      <xdr:rowOff>18066</xdr:rowOff>
    </xdr:to>
    <xdr:cxnSp macro="">
      <xdr:nvCxnSpPr>
        <xdr:cNvPr id="437" name="直線コネクタ 436"/>
        <xdr:cNvCxnSpPr/>
      </xdr:nvCxnSpPr>
      <xdr:spPr>
        <a:xfrm flipV="1">
          <a:off x="16179800" y="3445859"/>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18066</xdr:rowOff>
    </xdr:from>
    <xdr:to>
      <xdr:col>23</xdr:col>
      <xdr:colOff>406400</xdr:colOff>
      <xdr:row>20</xdr:row>
      <xdr:rowOff>87440</xdr:rowOff>
    </xdr:to>
    <xdr:cxnSp macro="">
      <xdr:nvCxnSpPr>
        <xdr:cNvPr id="440" name="直線コネクタ 439"/>
        <xdr:cNvCxnSpPr/>
      </xdr:nvCxnSpPr>
      <xdr:spPr>
        <a:xfrm flipV="1">
          <a:off x="15290800" y="3447066"/>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87440</xdr:rowOff>
    </xdr:from>
    <xdr:to>
      <xdr:col>22</xdr:col>
      <xdr:colOff>203200</xdr:colOff>
      <xdr:row>20</xdr:row>
      <xdr:rowOff>116396</xdr:rowOff>
    </xdr:to>
    <xdr:cxnSp macro="">
      <xdr:nvCxnSpPr>
        <xdr:cNvPr id="443" name="直線コネクタ 442"/>
        <xdr:cNvCxnSpPr/>
      </xdr:nvCxnSpPr>
      <xdr:spPr>
        <a:xfrm flipV="1">
          <a:off x="14401800" y="35164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52451</xdr:rowOff>
    </xdr:from>
    <xdr:to>
      <xdr:col>21</xdr:col>
      <xdr:colOff>0</xdr:colOff>
      <xdr:row>20</xdr:row>
      <xdr:rowOff>116396</xdr:rowOff>
    </xdr:to>
    <xdr:cxnSp macro="">
      <xdr:nvCxnSpPr>
        <xdr:cNvPr id="446" name="直線コネクタ 445"/>
        <xdr:cNvCxnSpPr/>
      </xdr:nvCxnSpPr>
      <xdr:spPr>
        <a:xfrm>
          <a:off x="13512800" y="3481451"/>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137509</xdr:rowOff>
    </xdr:from>
    <xdr:to>
      <xdr:col>24</xdr:col>
      <xdr:colOff>609600</xdr:colOff>
      <xdr:row>20</xdr:row>
      <xdr:rowOff>67659</xdr:rowOff>
    </xdr:to>
    <xdr:sp macro="" textlink="">
      <xdr:nvSpPr>
        <xdr:cNvPr id="456" name="円/楕円 455"/>
        <xdr:cNvSpPr/>
      </xdr:nvSpPr>
      <xdr:spPr>
        <a:xfrm>
          <a:off x="16967200" y="33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109586</xdr:rowOff>
    </xdr:from>
    <xdr:ext cx="762000" cy="259045"/>
    <xdr:sp macro="" textlink="">
      <xdr:nvSpPr>
        <xdr:cNvPr id="457" name="将来負担の状況該当値テキスト"/>
        <xdr:cNvSpPr txBox="1"/>
      </xdr:nvSpPr>
      <xdr:spPr>
        <a:xfrm>
          <a:off x="17106900" y="336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138716</xdr:rowOff>
    </xdr:from>
    <xdr:to>
      <xdr:col>23</xdr:col>
      <xdr:colOff>457200</xdr:colOff>
      <xdr:row>20</xdr:row>
      <xdr:rowOff>68866</xdr:rowOff>
    </xdr:to>
    <xdr:sp macro="" textlink="">
      <xdr:nvSpPr>
        <xdr:cNvPr id="458" name="円/楕円 457"/>
        <xdr:cNvSpPr/>
      </xdr:nvSpPr>
      <xdr:spPr>
        <a:xfrm>
          <a:off x="16129000" y="33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53643</xdr:rowOff>
    </xdr:from>
    <xdr:ext cx="736600" cy="259045"/>
    <xdr:sp macro="" textlink="">
      <xdr:nvSpPr>
        <xdr:cNvPr id="459" name="テキスト ボックス 458"/>
        <xdr:cNvSpPr txBox="1"/>
      </xdr:nvSpPr>
      <xdr:spPr>
        <a:xfrm>
          <a:off x="15798800" y="348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36640</xdr:rowOff>
    </xdr:from>
    <xdr:to>
      <xdr:col>22</xdr:col>
      <xdr:colOff>254000</xdr:colOff>
      <xdr:row>20</xdr:row>
      <xdr:rowOff>138240</xdr:rowOff>
    </xdr:to>
    <xdr:sp macro="" textlink="">
      <xdr:nvSpPr>
        <xdr:cNvPr id="460" name="円/楕円 459"/>
        <xdr:cNvSpPr/>
      </xdr:nvSpPr>
      <xdr:spPr>
        <a:xfrm>
          <a:off x="15240000" y="34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123017</xdr:rowOff>
    </xdr:from>
    <xdr:ext cx="762000" cy="259045"/>
    <xdr:sp macro="" textlink="">
      <xdr:nvSpPr>
        <xdr:cNvPr id="461" name="テキスト ボックス 460"/>
        <xdr:cNvSpPr txBox="1"/>
      </xdr:nvSpPr>
      <xdr:spPr>
        <a:xfrm>
          <a:off x="14909800" y="35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65596</xdr:rowOff>
    </xdr:from>
    <xdr:to>
      <xdr:col>21</xdr:col>
      <xdr:colOff>50800</xdr:colOff>
      <xdr:row>20</xdr:row>
      <xdr:rowOff>167196</xdr:rowOff>
    </xdr:to>
    <xdr:sp macro="" textlink="">
      <xdr:nvSpPr>
        <xdr:cNvPr id="462" name="円/楕円 461"/>
        <xdr:cNvSpPr/>
      </xdr:nvSpPr>
      <xdr:spPr>
        <a:xfrm>
          <a:off x="14351000" y="34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151973</xdr:rowOff>
    </xdr:from>
    <xdr:ext cx="762000" cy="259045"/>
    <xdr:sp macro="" textlink="">
      <xdr:nvSpPr>
        <xdr:cNvPr id="463" name="テキスト ボックス 462"/>
        <xdr:cNvSpPr txBox="1"/>
      </xdr:nvSpPr>
      <xdr:spPr>
        <a:xfrm>
          <a:off x="14020800" y="358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1651</xdr:rowOff>
    </xdr:from>
    <xdr:to>
      <xdr:col>19</xdr:col>
      <xdr:colOff>533400</xdr:colOff>
      <xdr:row>20</xdr:row>
      <xdr:rowOff>103251</xdr:rowOff>
    </xdr:to>
    <xdr:sp macro="" textlink="">
      <xdr:nvSpPr>
        <xdr:cNvPr id="464" name="円/楕円 463"/>
        <xdr:cNvSpPr/>
      </xdr:nvSpPr>
      <xdr:spPr>
        <a:xfrm>
          <a:off x="13462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88028</xdr:rowOff>
    </xdr:from>
    <xdr:ext cx="762000" cy="259045"/>
    <xdr:sp macro="" textlink="">
      <xdr:nvSpPr>
        <xdr:cNvPr id="465" name="テキスト ボックス 464"/>
        <xdr:cNvSpPr txBox="1"/>
      </xdr:nvSpPr>
      <xdr:spPr>
        <a:xfrm>
          <a:off x="13131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65,664
65,412
130.55
27,345,477
26,974,766
205,940
15,621,470
37,288,610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144.9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人件費は、定員適正化計画</a:t>
          </a:r>
          <a:r>
            <a:rPr kumimoji="1" lang="ja-JP" altLang="en-US" sz="1150">
              <a:solidFill>
                <a:schemeClr val="dk1"/>
              </a:solidFill>
              <a:effectLst/>
              <a:latin typeface="+mn-ea"/>
              <a:ea typeface="+mn-ea"/>
              <a:cs typeface="+mn-cs"/>
            </a:rPr>
            <a:t>及び</a:t>
          </a:r>
          <a:r>
            <a:rPr kumimoji="1" lang="ja-JP" altLang="ja-JP" sz="1150">
              <a:solidFill>
                <a:schemeClr val="dk1"/>
              </a:solidFill>
              <a:effectLst/>
              <a:latin typeface="+mn-ea"/>
              <a:ea typeface="+mn-ea"/>
              <a:cs typeface="+mn-cs"/>
            </a:rPr>
            <a:t>公設民営の認定こども園化</a:t>
          </a:r>
          <a:r>
            <a:rPr kumimoji="1" lang="ja-JP" altLang="en-US" sz="1150">
              <a:solidFill>
                <a:schemeClr val="dk1"/>
              </a:solidFill>
              <a:effectLst/>
              <a:latin typeface="+mn-ea"/>
              <a:ea typeface="+mn-ea"/>
              <a:cs typeface="+mn-cs"/>
            </a:rPr>
            <a:t>の</a:t>
          </a:r>
          <a:r>
            <a:rPr kumimoji="1" lang="ja-JP" altLang="ja-JP" sz="1150">
              <a:solidFill>
                <a:schemeClr val="dk1"/>
              </a:solidFill>
              <a:effectLst/>
              <a:latin typeface="+mn-ea"/>
              <a:ea typeface="+mn-ea"/>
              <a:cs typeface="+mn-cs"/>
            </a:rPr>
            <a:t>推進</a:t>
          </a:r>
          <a:r>
            <a:rPr kumimoji="1" lang="ja-JP" altLang="en-US" sz="1150">
              <a:solidFill>
                <a:schemeClr val="dk1"/>
              </a:solidFill>
              <a:effectLst/>
              <a:latin typeface="+mn-ea"/>
              <a:ea typeface="+mn-ea"/>
              <a:cs typeface="+mn-cs"/>
            </a:rPr>
            <a:t>により</a:t>
          </a:r>
          <a:r>
            <a:rPr kumimoji="1" lang="ja-JP" altLang="ja-JP" sz="1150">
              <a:solidFill>
                <a:schemeClr val="dk1"/>
              </a:solidFill>
              <a:effectLst/>
              <a:latin typeface="+mn-ea"/>
              <a:ea typeface="+mn-ea"/>
              <a:cs typeface="+mn-cs"/>
            </a:rPr>
            <a:t>職員数の削減を継続して実施していることもあり、年々減少している</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しかしながら、類似団体及び県下の団体と比較すると依然として高い水準となっている。こ</a:t>
          </a:r>
          <a:r>
            <a:rPr kumimoji="1" lang="ja-JP" altLang="en-US" sz="1150">
              <a:solidFill>
                <a:schemeClr val="dk1"/>
              </a:solidFill>
              <a:effectLst/>
              <a:latin typeface="+mn-ea"/>
              <a:ea typeface="+mn-ea"/>
              <a:cs typeface="+mn-cs"/>
            </a:rPr>
            <a:t>の要因として</a:t>
          </a:r>
          <a:r>
            <a:rPr kumimoji="1" lang="ja-JP" altLang="ja-JP" sz="1150">
              <a:solidFill>
                <a:schemeClr val="dk1"/>
              </a:solidFill>
              <a:effectLst/>
              <a:latin typeface="+mn-ea"/>
              <a:ea typeface="+mn-ea"/>
              <a:cs typeface="+mn-cs"/>
            </a:rPr>
            <a:t>、本市が</a:t>
          </a:r>
          <a:r>
            <a:rPr kumimoji="1" lang="ja-JP" altLang="en-US" sz="1150">
              <a:solidFill>
                <a:schemeClr val="dk1"/>
              </a:solidFill>
              <a:effectLst/>
              <a:latin typeface="+mn-ea"/>
              <a:ea typeface="+mn-ea"/>
              <a:cs typeface="+mn-cs"/>
            </a:rPr>
            <a:t>複数の消防署と区画整理事業を抱えていることでその事業に職員の配置を要する</a:t>
          </a:r>
          <a:r>
            <a:rPr kumimoji="1" lang="ja-JP" altLang="ja-JP" sz="1150">
              <a:solidFill>
                <a:schemeClr val="dk1"/>
              </a:solidFill>
              <a:effectLst/>
              <a:latin typeface="+mn-ea"/>
              <a:ea typeface="+mn-ea"/>
              <a:cs typeface="+mn-cs"/>
            </a:rPr>
            <a:t>こと、そして職員の</a:t>
          </a:r>
          <a:r>
            <a:rPr kumimoji="1" lang="ja-JP" altLang="en-US" sz="1150">
              <a:solidFill>
                <a:schemeClr val="dk1"/>
              </a:solidFill>
              <a:effectLst/>
              <a:latin typeface="+mn-ea"/>
              <a:ea typeface="+mn-ea"/>
              <a:cs typeface="+mn-cs"/>
            </a:rPr>
            <a:t>役職や</a:t>
          </a:r>
          <a:r>
            <a:rPr kumimoji="1" lang="ja-JP" altLang="ja-JP" sz="1150">
              <a:solidFill>
                <a:schemeClr val="dk1"/>
              </a:solidFill>
              <a:effectLst/>
              <a:latin typeface="+mn-ea"/>
              <a:ea typeface="+mn-ea"/>
              <a:cs typeface="+mn-cs"/>
            </a:rPr>
            <a:t>年齢層の偏在</a:t>
          </a:r>
          <a:r>
            <a:rPr kumimoji="1" lang="ja-JP" altLang="en-US" sz="1150">
              <a:solidFill>
                <a:schemeClr val="dk1"/>
              </a:solidFill>
              <a:effectLst/>
              <a:latin typeface="+mn-ea"/>
              <a:ea typeface="+mn-ea"/>
              <a:cs typeface="+mn-cs"/>
            </a:rPr>
            <a:t>が根底にあると</a:t>
          </a:r>
          <a:r>
            <a:rPr kumimoji="1" lang="ja-JP" altLang="ja-JP" sz="1150">
              <a:solidFill>
                <a:schemeClr val="dk1"/>
              </a:solidFill>
              <a:effectLst/>
              <a:latin typeface="+mn-ea"/>
              <a:ea typeface="+mn-ea"/>
              <a:cs typeface="+mn-cs"/>
            </a:rPr>
            <a:t>考えている。今後も定員適正化</a:t>
          </a:r>
          <a:r>
            <a:rPr kumimoji="1" lang="ja-JP" altLang="en-US" sz="1150">
              <a:solidFill>
                <a:schemeClr val="dk1"/>
              </a:solidFill>
              <a:effectLst/>
              <a:latin typeface="+mn-ea"/>
              <a:ea typeface="+mn-ea"/>
              <a:cs typeface="+mn-cs"/>
            </a:rPr>
            <a:t>や</a:t>
          </a:r>
          <a:r>
            <a:rPr kumimoji="1" lang="ja-JP" altLang="ja-JP" sz="1150">
              <a:solidFill>
                <a:schemeClr val="dk1"/>
              </a:solidFill>
              <a:effectLst/>
              <a:latin typeface="+mn-ea"/>
              <a:ea typeface="+mn-ea"/>
              <a:cs typeface="+mn-cs"/>
            </a:rPr>
            <a:t>認定こども園化の推進によ</a:t>
          </a:r>
          <a:r>
            <a:rPr kumimoji="1" lang="ja-JP" altLang="en-US" sz="1150">
              <a:solidFill>
                <a:schemeClr val="dk1"/>
              </a:solidFill>
              <a:effectLst/>
              <a:latin typeface="+mn-ea"/>
              <a:ea typeface="+mn-ea"/>
              <a:cs typeface="+mn-cs"/>
            </a:rPr>
            <a:t>る</a:t>
          </a:r>
          <a:r>
            <a:rPr kumimoji="1" lang="ja-JP" altLang="ja-JP" sz="1150">
              <a:solidFill>
                <a:schemeClr val="dk1"/>
              </a:solidFill>
              <a:effectLst/>
              <a:latin typeface="+mn-ea"/>
              <a:ea typeface="+mn-ea"/>
              <a:cs typeface="+mn-cs"/>
            </a:rPr>
            <a:t>職員数の削減</a:t>
          </a:r>
          <a:r>
            <a:rPr kumimoji="1" lang="ja-JP" altLang="en-US" sz="1150">
              <a:solidFill>
                <a:schemeClr val="dk1"/>
              </a:solidFill>
              <a:effectLst/>
              <a:latin typeface="+mn-ea"/>
              <a:ea typeface="+mn-ea"/>
              <a:cs typeface="+mn-cs"/>
            </a:rPr>
            <a:t>を</a:t>
          </a:r>
          <a:r>
            <a:rPr kumimoji="1" lang="ja-JP" altLang="ja-JP" sz="1150">
              <a:solidFill>
                <a:schemeClr val="dk1"/>
              </a:solidFill>
              <a:effectLst/>
              <a:latin typeface="+mn-ea"/>
              <a:ea typeface="+mn-ea"/>
              <a:cs typeface="+mn-cs"/>
            </a:rPr>
            <a:t>継続</a:t>
          </a:r>
          <a:r>
            <a:rPr kumimoji="1" lang="ja-JP" altLang="en-US" sz="1150">
              <a:solidFill>
                <a:schemeClr val="dk1"/>
              </a:solidFill>
              <a:effectLst/>
              <a:latin typeface="+mn-ea"/>
              <a:ea typeface="+mn-ea"/>
              <a:cs typeface="+mn-cs"/>
            </a:rPr>
            <a:t>するとともに、事務の効率化や業務体制の見直し等による時間外手当の削減に努める。</a:t>
          </a:r>
          <a:endParaRPr kumimoji="1" lang="ja-JP" altLang="en-US" sz="115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35560</xdr:rowOff>
    </xdr:to>
    <xdr:cxnSp macro="">
      <xdr:nvCxnSpPr>
        <xdr:cNvPr id="64" name="直線コネクタ 63"/>
        <xdr:cNvCxnSpPr/>
      </xdr:nvCxnSpPr>
      <xdr:spPr>
        <a:xfrm flipV="1">
          <a:off x="3987800" y="652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39</xdr:row>
      <xdr:rowOff>1270</xdr:rowOff>
    </xdr:to>
    <xdr:cxnSp macro="">
      <xdr:nvCxnSpPr>
        <xdr:cNvPr id="67" name="直線コネクタ 66"/>
        <xdr:cNvCxnSpPr/>
      </xdr:nvCxnSpPr>
      <xdr:spPr>
        <a:xfrm flipV="1">
          <a:off x="3098800" y="6550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8890</xdr:rowOff>
    </xdr:to>
    <xdr:cxnSp macro="">
      <xdr:nvCxnSpPr>
        <xdr:cNvPr id="70" name="直線コネクタ 69"/>
        <xdr:cNvCxnSpPr/>
      </xdr:nvCxnSpPr>
      <xdr:spPr>
        <a:xfrm flipV="1">
          <a:off x="2209800" y="668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39</xdr:row>
      <xdr:rowOff>8890</xdr:rowOff>
    </xdr:to>
    <xdr:cxnSp macro="">
      <xdr:nvCxnSpPr>
        <xdr:cNvPr id="73" name="直線コネクタ 72"/>
        <xdr:cNvCxnSpPr/>
      </xdr:nvCxnSpPr>
      <xdr:spPr>
        <a:xfrm>
          <a:off x="1320800" y="660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3" name="円/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5" name="円/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7" name="円/楕円 86"/>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88" name="テキスト ボックス 87"/>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89" name="円/楕円 88"/>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0" name="テキスト ボックス 89"/>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1" name="円/楕円 90"/>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2" name="テキスト ボックス 91"/>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物件費は年々増加傾向にある。この要因として、委託</a:t>
          </a:r>
          <a:r>
            <a:rPr kumimoji="1" lang="ja-JP" altLang="en-US" sz="1150">
              <a:solidFill>
                <a:schemeClr val="dk1"/>
              </a:solidFill>
              <a:effectLst/>
              <a:latin typeface="+mn-ea"/>
              <a:ea typeface="+mn-ea"/>
              <a:cs typeface="+mn-cs"/>
            </a:rPr>
            <a:t>料や</a:t>
          </a:r>
          <a:r>
            <a:rPr kumimoji="1" lang="ja-JP" altLang="ja-JP" sz="1150">
              <a:solidFill>
                <a:schemeClr val="dk1"/>
              </a:solidFill>
              <a:effectLst/>
              <a:latin typeface="+mn-ea"/>
              <a:ea typeface="+mn-ea"/>
              <a:cs typeface="+mn-cs"/>
            </a:rPr>
            <a:t>光熱水費の増加がある。</a:t>
          </a:r>
          <a:r>
            <a:rPr kumimoji="1" lang="ja-JP" altLang="en-US" sz="1150">
              <a:solidFill>
                <a:schemeClr val="dk1"/>
              </a:solidFill>
              <a:effectLst/>
              <a:latin typeface="+mn-ea"/>
              <a:ea typeface="+mn-ea"/>
              <a:cs typeface="+mn-cs"/>
            </a:rPr>
            <a:t>特に委託料は保健衛生にかかる経費の増加や消費税率の引き上げ等の影響で年々増加している。</a:t>
          </a:r>
          <a:r>
            <a:rPr kumimoji="1" lang="ja-JP" altLang="ja-JP" sz="1150">
              <a:solidFill>
                <a:schemeClr val="dk1"/>
              </a:solidFill>
              <a:effectLst/>
              <a:latin typeface="+mn-ea"/>
              <a:ea typeface="+mn-ea"/>
              <a:cs typeface="+mn-cs"/>
            </a:rPr>
            <a:t>その中で、</a:t>
          </a:r>
          <a:r>
            <a:rPr kumimoji="1" lang="ja-JP" altLang="en-US" sz="1150">
              <a:solidFill>
                <a:schemeClr val="dk1"/>
              </a:solidFill>
              <a:effectLst/>
              <a:latin typeface="+mn-ea"/>
              <a:ea typeface="+mn-ea"/>
              <a:cs typeface="+mn-cs"/>
            </a:rPr>
            <a:t>消耗品費等の</a:t>
          </a:r>
          <a:r>
            <a:rPr kumimoji="1" lang="ja-JP" altLang="ja-JP" sz="1150">
              <a:solidFill>
                <a:schemeClr val="dk1"/>
              </a:solidFill>
              <a:effectLst/>
              <a:latin typeface="+mn-ea"/>
              <a:ea typeface="+mn-ea"/>
              <a:cs typeface="+mn-cs"/>
            </a:rPr>
            <a:t>経常的経費については枠配分予算によるマイナスシーリング</a:t>
          </a:r>
          <a:r>
            <a:rPr kumimoji="1" lang="ja-JP" altLang="en-US" sz="1150">
              <a:solidFill>
                <a:schemeClr val="dk1"/>
              </a:solidFill>
              <a:effectLst/>
              <a:latin typeface="+mn-ea"/>
              <a:ea typeface="+mn-ea"/>
              <a:cs typeface="+mn-cs"/>
            </a:rPr>
            <a:t>の</a:t>
          </a:r>
          <a:r>
            <a:rPr kumimoji="1" lang="ja-JP" altLang="ja-JP" sz="1150">
              <a:solidFill>
                <a:schemeClr val="dk1"/>
              </a:solidFill>
              <a:effectLst/>
              <a:latin typeface="+mn-ea"/>
              <a:ea typeface="+mn-ea"/>
              <a:cs typeface="+mn-cs"/>
            </a:rPr>
            <a:t>実施</a:t>
          </a:r>
          <a:r>
            <a:rPr kumimoji="1" lang="ja-JP" altLang="en-US" sz="1150">
              <a:solidFill>
                <a:schemeClr val="dk1"/>
              </a:solidFill>
              <a:effectLst/>
              <a:latin typeface="+mn-ea"/>
              <a:ea typeface="+mn-ea"/>
              <a:cs typeface="+mn-cs"/>
            </a:rPr>
            <a:t>で低く抑えている</a:t>
          </a:r>
          <a:r>
            <a:rPr kumimoji="1" lang="ja-JP" altLang="ja-JP" sz="1150">
              <a:solidFill>
                <a:schemeClr val="dk1"/>
              </a:solidFill>
              <a:effectLst/>
              <a:latin typeface="+mn-ea"/>
              <a:ea typeface="+mn-ea"/>
              <a:cs typeface="+mn-cs"/>
            </a:rPr>
            <a:t>ことから類似団体平均よりも低い数値に収まっていると推察している。</a:t>
          </a:r>
          <a:r>
            <a:rPr kumimoji="1" lang="ja-JP" altLang="en-US"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28</a:t>
          </a:r>
          <a:r>
            <a:rPr kumimoji="1" lang="ja-JP" altLang="en-US" sz="1150">
              <a:solidFill>
                <a:schemeClr val="dk1"/>
              </a:solidFill>
              <a:effectLst/>
              <a:latin typeface="+mn-ea"/>
              <a:ea typeface="+mn-ea"/>
              <a:cs typeface="+mn-cs"/>
            </a:rPr>
            <a:t>年度には２園の</a:t>
          </a:r>
          <a:r>
            <a:rPr kumimoji="1" lang="ja-JP" altLang="ja-JP" sz="1150">
              <a:solidFill>
                <a:schemeClr val="dk1"/>
              </a:solidFill>
              <a:effectLst/>
              <a:latin typeface="+mn-ea"/>
              <a:ea typeface="+mn-ea"/>
              <a:cs typeface="+mn-cs"/>
            </a:rPr>
            <a:t>こども園化</a:t>
          </a:r>
          <a:r>
            <a:rPr kumimoji="1" lang="ja-JP" altLang="en-US" sz="1150">
              <a:solidFill>
                <a:schemeClr val="dk1"/>
              </a:solidFill>
              <a:effectLst/>
              <a:latin typeface="+mn-ea"/>
              <a:ea typeface="+mn-ea"/>
              <a:cs typeface="+mn-cs"/>
            </a:rPr>
            <a:t>を予定しているため、委託料はこの年度までは</a:t>
          </a:r>
          <a:r>
            <a:rPr kumimoji="1" lang="ja-JP" altLang="ja-JP" sz="1150">
              <a:solidFill>
                <a:schemeClr val="dk1"/>
              </a:solidFill>
              <a:effectLst/>
              <a:latin typeface="+mn-ea"/>
              <a:ea typeface="+mn-ea"/>
              <a:cs typeface="+mn-cs"/>
            </a:rPr>
            <a:t>増加してい</a:t>
          </a:r>
          <a:r>
            <a:rPr kumimoji="1" lang="ja-JP" altLang="en-US" sz="1150">
              <a:solidFill>
                <a:schemeClr val="dk1"/>
              </a:solidFill>
              <a:effectLst/>
              <a:latin typeface="+mn-ea"/>
              <a:ea typeface="+mn-ea"/>
              <a:cs typeface="+mn-cs"/>
            </a:rPr>
            <a:t>き、その後の増加は鈍化する</a:t>
          </a:r>
          <a:r>
            <a:rPr kumimoji="1" lang="ja-JP" altLang="ja-JP" sz="1150">
              <a:solidFill>
                <a:schemeClr val="dk1"/>
              </a:solidFill>
              <a:effectLst/>
              <a:latin typeface="+mn-ea"/>
              <a:ea typeface="+mn-ea"/>
              <a:cs typeface="+mn-cs"/>
            </a:rPr>
            <a:t>と見込んでおり、</a:t>
          </a:r>
          <a:r>
            <a:rPr kumimoji="1" lang="ja-JP" altLang="en-US" sz="1150">
              <a:solidFill>
                <a:schemeClr val="dk1"/>
              </a:solidFill>
              <a:effectLst/>
              <a:latin typeface="+mn-ea"/>
              <a:ea typeface="+mn-ea"/>
              <a:cs typeface="+mn-cs"/>
            </a:rPr>
            <a:t>同時に業務の見直しによる</a:t>
          </a:r>
          <a:r>
            <a:rPr kumimoji="1" lang="ja-JP" altLang="ja-JP" sz="1150">
              <a:solidFill>
                <a:schemeClr val="dk1"/>
              </a:solidFill>
              <a:effectLst/>
              <a:latin typeface="+mn-ea"/>
              <a:ea typeface="+mn-ea"/>
              <a:cs typeface="+mn-cs"/>
            </a:rPr>
            <a:t>経費の削減</a:t>
          </a:r>
          <a:r>
            <a:rPr kumimoji="1" lang="ja-JP" altLang="en-US" sz="1150">
              <a:solidFill>
                <a:schemeClr val="dk1"/>
              </a:solidFill>
              <a:effectLst/>
              <a:latin typeface="+mn-ea"/>
              <a:ea typeface="+mn-ea"/>
              <a:cs typeface="+mn-cs"/>
            </a:rPr>
            <a:t>を図りながら、物件費の抑制に努める</a:t>
          </a:r>
          <a:r>
            <a:rPr kumimoji="1" lang="ja-JP" altLang="ja-JP" sz="1150">
              <a:solidFill>
                <a:schemeClr val="dk1"/>
              </a:solidFill>
              <a:effectLst/>
              <a:latin typeface="+mn-ea"/>
              <a:ea typeface="+mn-ea"/>
              <a:cs typeface="+mn-cs"/>
            </a:rPr>
            <a:t>。</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1270</xdr:rowOff>
    </xdr:to>
    <xdr:cxnSp macro="">
      <xdr:nvCxnSpPr>
        <xdr:cNvPr id="125" name="直線コネクタ 124"/>
        <xdr:cNvCxnSpPr/>
      </xdr:nvCxnSpPr>
      <xdr:spPr>
        <a:xfrm>
          <a:off x="15671800" y="2877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134620</xdr:rowOff>
    </xdr:to>
    <xdr:cxnSp macro="">
      <xdr:nvCxnSpPr>
        <xdr:cNvPr id="128" name="直線コネクタ 127"/>
        <xdr:cNvCxnSpPr/>
      </xdr:nvCxnSpPr>
      <xdr:spPr>
        <a:xfrm>
          <a:off x="14782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81280</xdr:rowOff>
    </xdr:to>
    <xdr:cxnSp macro="">
      <xdr:nvCxnSpPr>
        <xdr:cNvPr id="131" name="直線コネクタ 130"/>
        <xdr:cNvCxnSpPr/>
      </xdr:nvCxnSpPr>
      <xdr:spPr>
        <a:xfrm>
          <a:off x="13893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27940</xdr:rowOff>
    </xdr:to>
    <xdr:cxnSp macro="">
      <xdr:nvCxnSpPr>
        <xdr:cNvPr id="134" name="直線コネクタ 133"/>
        <xdr:cNvCxnSpPr/>
      </xdr:nvCxnSpPr>
      <xdr:spPr>
        <a:xfrm>
          <a:off x="13004800" y="2694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138447</xdr:rowOff>
    </xdr:from>
    <xdr:ext cx="762000" cy="259045"/>
    <xdr:sp macro="" textlink="">
      <xdr:nvSpPr>
        <xdr:cNvPr id="145"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7" name="テキスト ボックス 146"/>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8" name="円/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0" name="円/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1" name="テキスト ボックス 150"/>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2" name="円/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3" name="テキスト ボックス 152"/>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扶助費は</a:t>
          </a:r>
          <a:r>
            <a:rPr kumimoji="1" lang="ja-JP" altLang="en-US" sz="1150">
              <a:solidFill>
                <a:schemeClr val="dk1"/>
              </a:solidFill>
              <a:effectLst/>
              <a:latin typeface="+mn-ea"/>
              <a:ea typeface="+mn-ea"/>
              <a:cs typeface="+mn-cs"/>
            </a:rPr>
            <a:t>、近年は</a:t>
          </a:r>
          <a:r>
            <a:rPr kumimoji="1" lang="ja-JP" altLang="ja-JP" sz="1150">
              <a:solidFill>
                <a:schemeClr val="dk1"/>
              </a:solidFill>
              <a:effectLst/>
              <a:latin typeface="+mn-ea"/>
              <a:ea typeface="+mn-ea"/>
              <a:cs typeface="+mn-cs"/>
            </a:rPr>
            <a:t>増加</a:t>
          </a:r>
          <a:r>
            <a:rPr kumimoji="1" lang="ja-JP" altLang="en-US" sz="1150">
              <a:solidFill>
                <a:schemeClr val="dk1"/>
              </a:solidFill>
              <a:effectLst/>
              <a:latin typeface="+mn-ea"/>
              <a:ea typeface="+mn-ea"/>
              <a:cs typeface="+mn-cs"/>
            </a:rPr>
            <a:t>傾向にある</a:t>
          </a:r>
          <a:r>
            <a:rPr kumimoji="1" lang="ja-JP" altLang="ja-JP" sz="1150">
              <a:solidFill>
                <a:schemeClr val="dk1"/>
              </a:solidFill>
              <a:effectLst/>
              <a:latin typeface="+mn-ea"/>
              <a:ea typeface="+mn-ea"/>
              <a:cs typeface="+mn-cs"/>
            </a:rPr>
            <a:t>ものの、類似団体や県下の団体と比較しても低い水準</a:t>
          </a:r>
          <a:r>
            <a:rPr kumimoji="1" lang="ja-JP" altLang="en-US" sz="1150">
              <a:solidFill>
                <a:schemeClr val="dk1"/>
              </a:solidFill>
              <a:effectLst/>
              <a:latin typeface="+mn-ea"/>
              <a:ea typeface="+mn-ea"/>
              <a:cs typeface="+mn-cs"/>
            </a:rPr>
            <a:t>に</a:t>
          </a:r>
          <a:r>
            <a:rPr kumimoji="1" lang="ja-JP" altLang="ja-JP" sz="1150">
              <a:solidFill>
                <a:schemeClr val="dk1"/>
              </a:solidFill>
              <a:effectLst/>
              <a:latin typeface="+mn-ea"/>
              <a:ea typeface="+mn-ea"/>
              <a:cs typeface="+mn-cs"/>
            </a:rPr>
            <a:t>ある。この要因</a:t>
          </a:r>
          <a:r>
            <a:rPr kumimoji="1" lang="ja-JP" altLang="en-US" sz="1150">
              <a:solidFill>
                <a:schemeClr val="dk1"/>
              </a:solidFill>
              <a:effectLst/>
              <a:latin typeface="+mn-ea"/>
              <a:ea typeface="+mn-ea"/>
              <a:cs typeface="+mn-cs"/>
            </a:rPr>
            <a:t>は</a:t>
          </a:r>
          <a:r>
            <a:rPr kumimoji="1" lang="ja-JP" altLang="ja-JP" sz="1150">
              <a:solidFill>
                <a:schemeClr val="dk1"/>
              </a:solidFill>
              <a:effectLst/>
              <a:latin typeface="+mn-ea"/>
              <a:ea typeface="+mn-ea"/>
              <a:cs typeface="+mn-cs"/>
            </a:rPr>
            <a:t>、児童数の減少により児童手当や小学生医療費扶助が減少</a:t>
          </a:r>
          <a:r>
            <a:rPr kumimoji="1" lang="ja-JP" altLang="en-US" sz="1150">
              <a:solidFill>
                <a:schemeClr val="dk1"/>
              </a:solidFill>
              <a:effectLst/>
              <a:latin typeface="+mn-ea"/>
              <a:ea typeface="+mn-ea"/>
              <a:cs typeface="+mn-cs"/>
            </a:rPr>
            <a:t>傾向にある</a:t>
          </a:r>
          <a:r>
            <a:rPr kumimoji="1" lang="ja-JP" altLang="ja-JP" sz="1150">
              <a:solidFill>
                <a:schemeClr val="dk1"/>
              </a:solidFill>
              <a:effectLst/>
              <a:latin typeface="+mn-ea"/>
              <a:ea typeface="+mn-ea"/>
              <a:cs typeface="+mn-cs"/>
            </a:rPr>
            <a:t>こと、そして生活扶助給付費の増加が低く収まっていることと推察する。しかしながら、障がい者自立支援給付費など社会福祉にかかる給付費は</a:t>
          </a:r>
          <a:r>
            <a:rPr kumimoji="1" lang="ja-JP" altLang="en-US" sz="1150">
              <a:solidFill>
                <a:schemeClr val="dk1"/>
              </a:solidFill>
              <a:effectLst/>
              <a:latin typeface="+mn-ea"/>
              <a:ea typeface="+mn-ea"/>
              <a:cs typeface="+mn-cs"/>
            </a:rPr>
            <a:t>年々</a:t>
          </a:r>
          <a:r>
            <a:rPr kumimoji="1" lang="ja-JP" altLang="ja-JP" sz="1150">
              <a:solidFill>
                <a:schemeClr val="dk1"/>
              </a:solidFill>
              <a:effectLst/>
              <a:latin typeface="+mn-ea"/>
              <a:ea typeface="+mn-ea"/>
              <a:cs typeface="+mn-cs"/>
            </a:rPr>
            <a:t>増加して</a:t>
          </a:r>
          <a:r>
            <a:rPr kumimoji="1" lang="ja-JP" altLang="en-US" sz="1150">
              <a:solidFill>
                <a:schemeClr val="dk1"/>
              </a:solidFill>
              <a:effectLst/>
              <a:latin typeface="+mn-ea"/>
              <a:ea typeface="+mn-ea"/>
              <a:cs typeface="+mn-cs"/>
            </a:rPr>
            <a:t>おり、さらに平成</a:t>
          </a:r>
          <a:r>
            <a:rPr kumimoji="1" lang="en-US" altLang="ja-JP" sz="1150">
              <a:solidFill>
                <a:schemeClr val="dk1"/>
              </a:solidFill>
              <a:effectLst/>
              <a:latin typeface="+mn-ea"/>
              <a:ea typeface="+mn-ea"/>
              <a:cs typeface="+mn-cs"/>
            </a:rPr>
            <a:t>27</a:t>
          </a:r>
          <a:r>
            <a:rPr kumimoji="1" lang="ja-JP" altLang="en-US" sz="1150">
              <a:solidFill>
                <a:schemeClr val="dk1"/>
              </a:solidFill>
              <a:effectLst/>
              <a:latin typeface="+mn-ea"/>
              <a:ea typeface="+mn-ea"/>
              <a:cs typeface="+mn-cs"/>
            </a:rPr>
            <a:t>年度からは中学生医療費の無償化を開始することから</a:t>
          </a:r>
          <a:r>
            <a:rPr kumimoji="1" lang="ja-JP" altLang="ja-JP" sz="1150">
              <a:solidFill>
                <a:schemeClr val="dk1"/>
              </a:solidFill>
              <a:effectLst/>
              <a:latin typeface="+mn-ea"/>
              <a:ea typeface="+mn-ea"/>
              <a:cs typeface="+mn-cs"/>
            </a:rPr>
            <a:t>、全体</a:t>
          </a:r>
          <a:r>
            <a:rPr kumimoji="1" lang="ja-JP" altLang="en-US" sz="1150">
              <a:solidFill>
                <a:schemeClr val="dk1"/>
              </a:solidFill>
              <a:effectLst/>
              <a:latin typeface="+mn-ea"/>
              <a:ea typeface="+mn-ea"/>
              <a:cs typeface="+mn-cs"/>
            </a:rPr>
            <a:t>的に</a:t>
          </a:r>
          <a:r>
            <a:rPr kumimoji="1" lang="ja-JP" altLang="ja-JP" sz="1150">
              <a:solidFill>
                <a:schemeClr val="dk1"/>
              </a:solidFill>
              <a:effectLst/>
              <a:latin typeface="+mn-ea"/>
              <a:ea typeface="+mn-ea"/>
              <a:cs typeface="+mn-cs"/>
            </a:rPr>
            <a:t>増加していく見込みである。</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81280</xdr:rowOff>
    </xdr:to>
    <xdr:cxnSp macro="">
      <xdr:nvCxnSpPr>
        <xdr:cNvPr id="186" name="直線コネクタ 185"/>
        <xdr:cNvCxnSpPr/>
      </xdr:nvCxnSpPr>
      <xdr:spPr>
        <a:xfrm flipV="1">
          <a:off x="3987800" y="9293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88900</xdr:rowOff>
    </xdr:to>
    <xdr:cxnSp macro="">
      <xdr:nvCxnSpPr>
        <xdr:cNvPr id="189" name="直線コネクタ 188"/>
        <xdr:cNvCxnSpPr/>
      </xdr:nvCxnSpPr>
      <xdr:spPr>
        <a:xfrm flipV="1">
          <a:off x="3098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88900</xdr:rowOff>
    </xdr:to>
    <xdr:cxnSp macro="">
      <xdr:nvCxnSpPr>
        <xdr:cNvPr id="192" name="直線コネクタ 191"/>
        <xdr:cNvCxnSpPr/>
      </xdr:nvCxnSpPr>
      <xdr:spPr>
        <a:xfrm>
          <a:off x="2209800" y="9293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50800</xdr:rowOff>
    </xdr:to>
    <xdr:cxnSp macro="">
      <xdr:nvCxnSpPr>
        <xdr:cNvPr id="195" name="直線コネクタ 194"/>
        <xdr:cNvCxnSpPr/>
      </xdr:nvCxnSpPr>
      <xdr:spPr>
        <a:xfrm flipV="1">
          <a:off x="1320800" y="9293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205" name="円/楕円 204"/>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1287</xdr:rowOff>
    </xdr:from>
    <xdr:ext cx="762000" cy="259045"/>
    <xdr:sp macro="" textlink="">
      <xdr:nvSpPr>
        <xdr:cNvPr id="206" name="扶助費該当値テキスト"/>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207" name="円/楕円 206"/>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08" name="テキスト ボックス 207"/>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1" name="円/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その他の経費</a:t>
          </a:r>
          <a:r>
            <a:rPr kumimoji="1" lang="ja-JP" altLang="en-US" sz="1150">
              <a:solidFill>
                <a:schemeClr val="dk1"/>
              </a:solidFill>
              <a:effectLst/>
              <a:latin typeface="+mn-ea"/>
              <a:ea typeface="+mn-ea"/>
              <a:cs typeface="+mn-cs"/>
            </a:rPr>
            <a:t>で大半を占める</a:t>
          </a:r>
          <a:r>
            <a:rPr kumimoji="1" lang="ja-JP" altLang="ja-JP" sz="1150">
              <a:solidFill>
                <a:schemeClr val="dk1"/>
              </a:solidFill>
              <a:effectLst/>
              <a:latin typeface="+mn-ea"/>
              <a:ea typeface="+mn-ea"/>
              <a:cs typeface="+mn-cs"/>
            </a:rPr>
            <a:t>繰出金は、</a:t>
          </a:r>
          <a:r>
            <a:rPr kumimoji="1" lang="ja-JP" altLang="en-US" sz="1150">
              <a:solidFill>
                <a:schemeClr val="dk1"/>
              </a:solidFill>
              <a:effectLst/>
              <a:latin typeface="+mn-ea"/>
              <a:ea typeface="+mn-ea"/>
              <a:cs typeface="+mn-cs"/>
            </a:rPr>
            <a:t>介護</a:t>
          </a:r>
          <a:r>
            <a:rPr kumimoji="1" lang="ja-JP" altLang="ja-JP" sz="1150">
              <a:solidFill>
                <a:schemeClr val="dk1"/>
              </a:solidFill>
              <a:effectLst/>
              <a:latin typeface="+mn-ea"/>
              <a:ea typeface="+mn-ea"/>
              <a:cs typeface="+mn-cs"/>
            </a:rPr>
            <a:t>保険事業</a:t>
          </a:r>
          <a:r>
            <a:rPr kumimoji="1" lang="ja-JP" altLang="en-US" sz="1150">
              <a:solidFill>
                <a:schemeClr val="dk1"/>
              </a:solidFill>
              <a:effectLst/>
              <a:latin typeface="+mn-ea"/>
              <a:ea typeface="+mn-ea"/>
              <a:cs typeface="+mn-cs"/>
            </a:rPr>
            <a:t>など社会保障にかかる</a:t>
          </a:r>
          <a:r>
            <a:rPr kumimoji="1" lang="ja-JP" altLang="ja-JP" sz="1150">
              <a:solidFill>
                <a:schemeClr val="dk1"/>
              </a:solidFill>
              <a:effectLst/>
              <a:latin typeface="+mn-ea"/>
              <a:ea typeface="+mn-ea"/>
              <a:cs typeface="+mn-cs"/>
            </a:rPr>
            <a:t>繰出金が年々増加している</a:t>
          </a:r>
          <a:r>
            <a:rPr kumimoji="1" lang="ja-JP" altLang="en-US" sz="1150">
              <a:solidFill>
                <a:schemeClr val="dk1"/>
              </a:solidFill>
              <a:effectLst/>
              <a:latin typeface="+mn-ea"/>
              <a:ea typeface="+mn-ea"/>
              <a:cs typeface="+mn-cs"/>
            </a:rPr>
            <a:t>ため増加傾向にある。繰出金のうち</a:t>
          </a:r>
          <a:r>
            <a:rPr kumimoji="1" lang="ja-JP" altLang="ja-JP" sz="1150">
              <a:solidFill>
                <a:schemeClr val="dk1"/>
              </a:solidFill>
              <a:effectLst/>
              <a:latin typeface="+mn-ea"/>
              <a:ea typeface="+mn-ea"/>
              <a:cs typeface="+mn-cs"/>
            </a:rPr>
            <a:t>下水道事業</a:t>
          </a:r>
          <a:r>
            <a:rPr kumimoji="1" lang="ja-JP" altLang="en-US" sz="1150">
              <a:solidFill>
                <a:schemeClr val="dk1"/>
              </a:solidFill>
              <a:effectLst/>
              <a:latin typeface="+mn-ea"/>
              <a:ea typeface="+mn-ea"/>
              <a:cs typeface="+mn-cs"/>
            </a:rPr>
            <a:t>は、平成</a:t>
          </a:r>
          <a:r>
            <a:rPr kumimoji="1" lang="en-US" altLang="ja-JP" sz="1150">
              <a:solidFill>
                <a:schemeClr val="dk1"/>
              </a:solidFill>
              <a:effectLst/>
              <a:latin typeface="+mn-ea"/>
              <a:ea typeface="+mn-ea"/>
              <a:cs typeface="+mn-cs"/>
            </a:rPr>
            <a:t>25</a:t>
          </a:r>
          <a:r>
            <a:rPr kumimoji="1" lang="ja-JP" altLang="en-US" sz="1150">
              <a:solidFill>
                <a:schemeClr val="dk1"/>
              </a:solidFill>
              <a:effectLst/>
              <a:latin typeface="+mn-ea"/>
              <a:ea typeface="+mn-ea"/>
              <a:cs typeface="+mn-cs"/>
            </a:rPr>
            <a:t>年度に</a:t>
          </a:r>
          <a:r>
            <a:rPr kumimoji="1" lang="ja-JP" altLang="ja-JP" sz="1150">
              <a:solidFill>
                <a:schemeClr val="dk1"/>
              </a:solidFill>
              <a:effectLst/>
              <a:latin typeface="+mn-ea"/>
              <a:ea typeface="+mn-ea"/>
              <a:cs typeface="+mn-cs"/>
            </a:rPr>
            <a:t>下水道料金を</a:t>
          </a:r>
          <a:r>
            <a:rPr kumimoji="1" lang="ja-JP" altLang="en-US" sz="1150">
              <a:solidFill>
                <a:schemeClr val="dk1"/>
              </a:solidFill>
              <a:effectLst/>
              <a:latin typeface="+mn-ea"/>
              <a:ea typeface="+mn-ea"/>
              <a:cs typeface="+mn-cs"/>
            </a:rPr>
            <a:t>引き</a:t>
          </a:r>
          <a:r>
            <a:rPr kumimoji="1" lang="ja-JP" altLang="ja-JP" sz="1150">
              <a:solidFill>
                <a:schemeClr val="dk1"/>
              </a:solidFill>
              <a:effectLst/>
              <a:latin typeface="+mn-ea"/>
              <a:ea typeface="+mn-ea"/>
              <a:cs typeface="+mn-cs"/>
            </a:rPr>
            <a:t>上げたことで基準外繰出金が減少した</a:t>
          </a:r>
          <a:r>
            <a:rPr kumimoji="1" lang="ja-JP" altLang="en-US" sz="1150">
              <a:solidFill>
                <a:schemeClr val="dk1"/>
              </a:solidFill>
              <a:effectLst/>
              <a:latin typeface="+mn-ea"/>
              <a:ea typeface="+mn-ea"/>
              <a:cs typeface="+mn-cs"/>
            </a:rPr>
            <a:t>が</a:t>
          </a:r>
          <a:r>
            <a:rPr kumimoji="1" lang="ja-JP" altLang="ja-JP" sz="1150">
              <a:solidFill>
                <a:schemeClr val="dk1"/>
              </a:solidFill>
              <a:effectLst/>
              <a:latin typeface="+mn-ea"/>
              <a:ea typeface="+mn-ea"/>
              <a:cs typeface="+mn-cs"/>
            </a:rPr>
            <a:t>、</a:t>
          </a:r>
          <a:r>
            <a:rPr kumimoji="1" lang="ja-JP" altLang="en-US" sz="1150">
              <a:solidFill>
                <a:schemeClr val="dk1"/>
              </a:solidFill>
              <a:effectLst/>
              <a:latin typeface="+mn-ea"/>
              <a:ea typeface="+mn-ea"/>
              <a:cs typeface="+mn-cs"/>
            </a:rPr>
            <a:t>本年度から再び増加に転じた。</a:t>
          </a:r>
          <a:r>
            <a:rPr kumimoji="1" lang="ja-JP" altLang="ja-JP" sz="1150">
              <a:solidFill>
                <a:schemeClr val="dk1"/>
              </a:solidFill>
              <a:effectLst/>
              <a:latin typeface="+mn-ea"/>
              <a:ea typeface="+mn-ea"/>
              <a:cs typeface="+mn-cs"/>
            </a:rPr>
            <a:t>類似団体より数値が高いのは、</a:t>
          </a:r>
          <a:r>
            <a:rPr kumimoji="1" lang="ja-JP" altLang="en-US" sz="1150">
              <a:solidFill>
                <a:schemeClr val="dk1"/>
              </a:solidFill>
              <a:effectLst/>
              <a:latin typeface="+mn-ea"/>
              <a:ea typeface="+mn-ea"/>
              <a:cs typeface="+mn-cs"/>
            </a:rPr>
            <a:t>この</a:t>
          </a:r>
          <a:r>
            <a:rPr kumimoji="1" lang="ja-JP" altLang="ja-JP" sz="1150">
              <a:solidFill>
                <a:schemeClr val="dk1"/>
              </a:solidFill>
              <a:effectLst/>
              <a:latin typeface="+mn-ea"/>
              <a:ea typeface="+mn-ea"/>
              <a:cs typeface="+mn-cs"/>
            </a:rPr>
            <a:t>下水道事業への基準外繰出金が多いことが要因とみており、</a:t>
          </a:r>
          <a:r>
            <a:rPr kumimoji="1" lang="ja-JP" altLang="en-US" sz="1150">
              <a:solidFill>
                <a:schemeClr val="dk1"/>
              </a:solidFill>
              <a:effectLst/>
              <a:latin typeface="+mn-ea"/>
              <a:ea typeface="+mn-ea"/>
              <a:cs typeface="+mn-cs"/>
            </a:rPr>
            <a:t>今後はさらに</a:t>
          </a:r>
          <a:r>
            <a:rPr kumimoji="1" lang="ja-JP" altLang="ja-JP" sz="1150">
              <a:solidFill>
                <a:schemeClr val="dk1"/>
              </a:solidFill>
              <a:effectLst/>
              <a:latin typeface="+mn-ea"/>
              <a:ea typeface="+mn-ea"/>
              <a:cs typeface="+mn-cs"/>
            </a:rPr>
            <a:t>社会保障にかかる</a:t>
          </a:r>
          <a:r>
            <a:rPr kumimoji="1" lang="ja-JP" altLang="ja-JP" sz="1150" b="0" i="0" baseline="0">
              <a:solidFill>
                <a:schemeClr val="dk1"/>
              </a:solidFill>
              <a:effectLst/>
              <a:latin typeface="+mn-ea"/>
              <a:ea typeface="+mn-ea"/>
              <a:cs typeface="+mn-cs"/>
            </a:rPr>
            <a:t>繰出金</a:t>
          </a:r>
          <a:r>
            <a:rPr kumimoji="1" lang="ja-JP" altLang="en-US" sz="1150" b="0" i="0" baseline="0">
              <a:solidFill>
                <a:schemeClr val="dk1"/>
              </a:solidFill>
              <a:effectLst/>
              <a:latin typeface="+mn-ea"/>
              <a:ea typeface="+mn-ea"/>
              <a:cs typeface="+mn-cs"/>
            </a:rPr>
            <a:t>が</a:t>
          </a:r>
          <a:r>
            <a:rPr kumimoji="1" lang="ja-JP" altLang="ja-JP" sz="1150" b="0" i="0" baseline="0">
              <a:solidFill>
                <a:schemeClr val="dk1"/>
              </a:solidFill>
              <a:effectLst/>
              <a:latin typeface="+mn-ea"/>
              <a:ea typeface="+mn-ea"/>
              <a:cs typeface="+mn-cs"/>
            </a:rPr>
            <a:t>増えていく</a:t>
          </a:r>
          <a:r>
            <a:rPr kumimoji="1" lang="ja-JP" altLang="en-US" sz="1150" b="0" i="0" baseline="0">
              <a:solidFill>
                <a:schemeClr val="dk1"/>
              </a:solidFill>
              <a:effectLst/>
              <a:latin typeface="+mn-ea"/>
              <a:ea typeface="+mn-ea"/>
              <a:cs typeface="+mn-cs"/>
            </a:rPr>
            <a:t>ことは十分に予見できるため</a:t>
          </a:r>
          <a:r>
            <a:rPr kumimoji="1" lang="ja-JP" altLang="ja-JP" sz="1150" b="0" i="0" baseline="0">
              <a:solidFill>
                <a:schemeClr val="dk1"/>
              </a:solidFill>
              <a:effectLst/>
              <a:latin typeface="+mn-ea"/>
              <a:ea typeface="+mn-ea"/>
              <a:cs typeface="+mn-cs"/>
            </a:rPr>
            <a:t>、</a:t>
          </a:r>
          <a:r>
            <a:rPr kumimoji="1" lang="ja-JP" altLang="ja-JP" sz="1150">
              <a:solidFill>
                <a:schemeClr val="dk1"/>
              </a:solidFill>
              <a:effectLst/>
              <a:latin typeface="+mn-ea"/>
              <a:ea typeface="+mn-ea"/>
              <a:cs typeface="+mn-cs"/>
            </a:rPr>
            <a:t>下水道事業</a:t>
          </a:r>
          <a:r>
            <a:rPr kumimoji="1" lang="ja-JP" altLang="en-US" sz="1150">
              <a:solidFill>
                <a:schemeClr val="dk1"/>
              </a:solidFill>
              <a:effectLst/>
              <a:latin typeface="+mn-ea"/>
              <a:ea typeface="+mn-ea"/>
              <a:cs typeface="+mn-cs"/>
            </a:rPr>
            <a:t>については計画地域の見直しなど事業の縮小による繰出</a:t>
          </a:r>
          <a:r>
            <a:rPr kumimoji="1" lang="ja-JP" altLang="ja-JP" sz="1150">
              <a:solidFill>
                <a:schemeClr val="dk1"/>
              </a:solidFill>
              <a:effectLst/>
              <a:latin typeface="+mn-ea"/>
              <a:ea typeface="+mn-ea"/>
              <a:cs typeface="+mn-cs"/>
            </a:rPr>
            <a:t>金</a:t>
          </a:r>
          <a:r>
            <a:rPr kumimoji="1" lang="ja-JP" altLang="en-US" sz="1150">
              <a:solidFill>
                <a:schemeClr val="dk1"/>
              </a:solidFill>
              <a:effectLst/>
              <a:latin typeface="+mn-ea"/>
              <a:ea typeface="+mn-ea"/>
              <a:cs typeface="+mn-cs"/>
            </a:rPr>
            <a:t>の減少を視野に入れ、繰出金全体で増加の抑制に努める。</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77470</xdr:rowOff>
    </xdr:to>
    <xdr:cxnSp macro="">
      <xdr:nvCxnSpPr>
        <xdr:cNvPr id="247" name="直線コネクタ 246"/>
        <xdr:cNvCxnSpPr/>
      </xdr:nvCxnSpPr>
      <xdr:spPr>
        <a:xfrm>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92710</xdr:rowOff>
    </xdr:to>
    <xdr:cxnSp macro="">
      <xdr:nvCxnSpPr>
        <xdr:cNvPr id="250" name="直線コネクタ 249"/>
        <xdr:cNvCxnSpPr/>
      </xdr:nvCxnSpPr>
      <xdr:spPr>
        <a:xfrm flipV="1">
          <a:off x="14782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123190</xdr:rowOff>
    </xdr:to>
    <xdr:cxnSp macro="">
      <xdr:nvCxnSpPr>
        <xdr:cNvPr id="253" name="直線コネクタ 252"/>
        <xdr:cNvCxnSpPr/>
      </xdr:nvCxnSpPr>
      <xdr:spPr>
        <a:xfrm flipV="1">
          <a:off x="13893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123190</xdr:rowOff>
    </xdr:to>
    <xdr:cxnSp macro="">
      <xdr:nvCxnSpPr>
        <xdr:cNvPr id="256" name="直線コネクタ 255"/>
        <xdr:cNvCxnSpPr/>
      </xdr:nvCxnSpPr>
      <xdr:spPr>
        <a:xfrm>
          <a:off x="13004800" y="980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6" name="円/楕円 265"/>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7"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8" name="円/楕円 267"/>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69" name="テキスト ボックス 268"/>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0" name="円/楕円 269"/>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1" name="テキスト ボックス 270"/>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2" name="円/楕円 271"/>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3" name="テキスト ボックス 272"/>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4" name="円/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5" name="テキスト ボックス 274"/>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補助費は、</a:t>
          </a:r>
          <a:r>
            <a:rPr kumimoji="1" lang="ja-JP" altLang="en-US" sz="1150">
              <a:solidFill>
                <a:schemeClr val="dk1"/>
              </a:solidFill>
              <a:effectLst/>
              <a:latin typeface="+mn-ea"/>
              <a:ea typeface="+mn-ea"/>
              <a:cs typeface="+mn-cs"/>
            </a:rPr>
            <a:t>病院事業において電子カルテの更新に伴い病院事業債の償還が増加したことや特殊要因として国体のリハーサル大会開催にかかる補助費が発生したことで前年度より増加した。平成</a:t>
          </a:r>
          <a:r>
            <a:rPr kumimoji="1" lang="en-US" altLang="ja-JP" sz="1150">
              <a:solidFill>
                <a:schemeClr val="dk1"/>
              </a:solidFill>
              <a:effectLst/>
              <a:latin typeface="+mn-ea"/>
              <a:ea typeface="+mn-ea"/>
              <a:cs typeface="+mn-cs"/>
            </a:rPr>
            <a:t>27</a:t>
          </a:r>
          <a:r>
            <a:rPr kumimoji="1" lang="ja-JP" altLang="en-US" sz="1150">
              <a:solidFill>
                <a:schemeClr val="dk1"/>
              </a:solidFill>
              <a:effectLst/>
              <a:latin typeface="+mn-ea"/>
              <a:ea typeface="+mn-ea"/>
              <a:cs typeface="+mn-cs"/>
            </a:rPr>
            <a:t>年度では国体開催や環境管理センターにかかる負担金の増加があることから一時的に増加するが、それ以降は減少していく見込みである。</a:t>
          </a:r>
          <a:endParaRPr lang="ja-JP" altLang="ja-JP" sz="1150">
            <a:effectLst/>
            <a:latin typeface="+mn-ea"/>
            <a:ea typeface="+mn-ea"/>
          </a:endParaRPr>
        </a:p>
        <a:p>
          <a:r>
            <a:rPr kumimoji="1" lang="ja-JP" altLang="ja-JP" sz="1150">
              <a:solidFill>
                <a:schemeClr val="dk1"/>
              </a:solidFill>
              <a:effectLst/>
              <a:latin typeface="+mn-ea"/>
              <a:ea typeface="+mn-ea"/>
              <a:cs typeface="+mn-cs"/>
            </a:rPr>
            <a:t>　類似団体平均より高い数値となっているのは、病院建設と広域ごみ処理施設の建設が比較的新しいため、その借入にかかる地方債の償還がまだまだ残っており、その補助額が大きいことが要因とみている。</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140716</xdr:rowOff>
    </xdr:to>
    <xdr:cxnSp macro="">
      <xdr:nvCxnSpPr>
        <xdr:cNvPr id="305" name="直線コネクタ 304"/>
        <xdr:cNvCxnSpPr/>
      </xdr:nvCxnSpPr>
      <xdr:spPr>
        <a:xfrm>
          <a:off x="15671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136144</xdr:rowOff>
    </xdr:to>
    <xdr:cxnSp macro="">
      <xdr:nvCxnSpPr>
        <xdr:cNvPr id="308" name="直線コネクタ 307"/>
        <xdr:cNvCxnSpPr/>
      </xdr:nvCxnSpPr>
      <xdr:spPr>
        <a:xfrm flipV="1">
          <a:off x="14782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136144</xdr:rowOff>
    </xdr:to>
    <xdr:cxnSp macro="">
      <xdr:nvCxnSpPr>
        <xdr:cNvPr id="311" name="直線コネクタ 310"/>
        <xdr:cNvCxnSpPr/>
      </xdr:nvCxnSpPr>
      <xdr:spPr>
        <a:xfrm>
          <a:off x="13893800" y="6239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67564</xdr:rowOff>
    </xdr:to>
    <xdr:cxnSp macro="">
      <xdr:nvCxnSpPr>
        <xdr:cNvPr id="314" name="直線コネクタ 313"/>
        <xdr:cNvCxnSpPr/>
      </xdr:nvCxnSpPr>
      <xdr:spPr>
        <a:xfrm>
          <a:off x="13004800" y="6212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4" name="円/楕円 323"/>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5"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6" name="円/楕円 325"/>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7" name="テキスト ボックス 32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8" name="円/楕円 327"/>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29" name="テキスト ボックス 328"/>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0" name="円/楕円 329"/>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31" name="テキスト ボックス 33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2" name="円/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33" name="テキスト ボックス 332"/>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50" b="0" i="0" u="none" strike="noStrike" kern="0" cap="none" spc="0" normalizeH="0" baseline="0" noProof="0">
              <a:ln>
                <a:noFill/>
              </a:ln>
              <a:solidFill>
                <a:prstClr val="black"/>
              </a:solidFill>
              <a:effectLst/>
              <a:uLnTx/>
              <a:uFillTx/>
              <a:latin typeface="+mn-ea"/>
              <a:ea typeface="+mn-ea"/>
              <a:cs typeface="+mn-cs"/>
            </a:rPr>
            <a:t>公債費は、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数値となっており、当面はこうした元金償還額が増えていくため公債費も増加していくが、新市まちづくり計画にかかる事業は概ね完了しており、今後は市債の借入も減少していくため、公債費は平成</a:t>
          </a:r>
          <a:r>
            <a:rPr kumimoji="1" lang="en-US" altLang="ja-JP" sz="1150" b="0" i="0" u="none" strike="noStrike" kern="0" cap="none" spc="0" normalizeH="0" baseline="0" noProof="0">
              <a:ln>
                <a:noFill/>
              </a:ln>
              <a:solidFill>
                <a:prstClr val="black"/>
              </a:solidFill>
              <a:effectLst/>
              <a:uLnTx/>
              <a:uFillTx/>
              <a:latin typeface="+mn-ea"/>
              <a:ea typeface="+mn-ea"/>
              <a:cs typeface="+mn-cs"/>
            </a:rPr>
            <a:t>29</a:t>
          </a:r>
          <a:r>
            <a:rPr kumimoji="1" lang="ja-JP" altLang="en-US" sz="1150" b="0" i="0" u="none" strike="noStrike" kern="0" cap="none" spc="0" normalizeH="0" baseline="0" noProof="0">
              <a:ln>
                <a:noFill/>
              </a:ln>
              <a:solidFill>
                <a:prstClr val="black"/>
              </a:solidFill>
              <a:effectLst/>
              <a:uLnTx/>
              <a:uFillTx/>
              <a:latin typeface="+mn-ea"/>
              <a:ea typeface="+mn-ea"/>
              <a:cs typeface="+mn-cs"/>
            </a:rPr>
            <a:t>年度をピークに減少していく見込みである。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79</xdr:row>
      <xdr:rowOff>19558</xdr:rowOff>
    </xdr:to>
    <xdr:cxnSp macro="">
      <xdr:nvCxnSpPr>
        <xdr:cNvPr id="363" name="直線コネクタ 362"/>
        <xdr:cNvCxnSpPr/>
      </xdr:nvCxnSpPr>
      <xdr:spPr>
        <a:xfrm>
          <a:off x="3987800" y="135183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145287</xdr:rowOff>
    </xdr:from>
    <xdr:to>
      <xdr:col>5</xdr:col>
      <xdr:colOff>549275</xdr:colOff>
      <xdr:row>78</xdr:row>
      <xdr:rowOff>145287</xdr:rowOff>
    </xdr:to>
    <xdr:cxnSp macro="">
      <xdr:nvCxnSpPr>
        <xdr:cNvPr id="366" name="直線コネクタ 365"/>
        <xdr:cNvCxnSpPr/>
      </xdr:nvCxnSpPr>
      <xdr:spPr>
        <a:xfrm>
          <a:off x="3098800" y="13518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145287</xdr:rowOff>
    </xdr:to>
    <xdr:cxnSp macro="">
      <xdr:nvCxnSpPr>
        <xdr:cNvPr id="369" name="直線コネクタ 368"/>
        <xdr:cNvCxnSpPr/>
      </xdr:nvCxnSpPr>
      <xdr:spPr>
        <a:xfrm>
          <a:off x="2209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131572</xdr:rowOff>
    </xdr:to>
    <xdr:cxnSp macro="">
      <xdr:nvCxnSpPr>
        <xdr:cNvPr id="372" name="直線コネクタ 371"/>
        <xdr:cNvCxnSpPr/>
      </xdr:nvCxnSpPr>
      <xdr:spPr>
        <a:xfrm>
          <a:off x="1320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82" name="円/楕円 381"/>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83"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4" name="円/楕円 383"/>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5" name="テキスト ボックス 384"/>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6" name="円/楕円 385"/>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87" name="テキスト ボックス 38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88" name="円/楕円 387"/>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89" name="テキスト ボックス 388"/>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90" name="円/楕円 389"/>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91" name="テキスト ボックス 390"/>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公債費以外の経費は、前年度より</a:t>
          </a:r>
          <a:r>
            <a:rPr kumimoji="1" lang="ja-JP" altLang="en-US" sz="1150">
              <a:solidFill>
                <a:schemeClr val="dk1"/>
              </a:solidFill>
              <a:effectLst/>
              <a:latin typeface="+mn-ea"/>
              <a:ea typeface="+mn-ea"/>
              <a:cs typeface="+mn-cs"/>
            </a:rPr>
            <a:t>若干悪化</a:t>
          </a:r>
          <a:r>
            <a:rPr kumimoji="1" lang="ja-JP" altLang="ja-JP" sz="1150">
              <a:solidFill>
                <a:schemeClr val="dk1"/>
              </a:solidFill>
              <a:effectLst/>
              <a:latin typeface="+mn-ea"/>
              <a:ea typeface="+mn-ea"/>
              <a:cs typeface="+mn-cs"/>
            </a:rPr>
            <a:t>している</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これは</a:t>
          </a:r>
          <a:r>
            <a:rPr kumimoji="1" lang="ja-JP" altLang="en-US" sz="1150">
              <a:solidFill>
                <a:schemeClr val="dk1"/>
              </a:solidFill>
              <a:effectLst/>
              <a:latin typeface="+mn-ea"/>
              <a:ea typeface="+mn-ea"/>
              <a:cs typeface="+mn-cs"/>
            </a:rPr>
            <a:t>、人件費は減少しているものの、物件費、補助費、繰出金がすべて増加していることが影響している</a:t>
          </a:r>
          <a:r>
            <a:rPr kumimoji="1" lang="ja-JP" altLang="ja-JP" sz="1150">
              <a:solidFill>
                <a:schemeClr val="dk1"/>
              </a:solidFill>
              <a:effectLst/>
              <a:latin typeface="+mn-ea"/>
              <a:ea typeface="+mn-ea"/>
              <a:cs typeface="+mn-cs"/>
            </a:rPr>
            <a:t>。</a:t>
          </a:r>
          <a:r>
            <a:rPr kumimoji="1" lang="ja-JP" altLang="en-US" sz="1150">
              <a:solidFill>
                <a:schemeClr val="dk1"/>
              </a:solidFill>
              <a:effectLst/>
              <a:latin typeface="+mn-ea"/>
              <a:ea typeface="+mn-ea"/>
              <a:cs typeface="+mn-cs"/>
            </a:rPr>
            <a:t>また、</a:t>
          </a:r>
          <a:r>
            <a:rPr kumimoji="1" lang="ja-JP" altLang="ja-JP" sz="1150">
              <a:solidFill>
                <a:schemeClr val="dk1"/>
              </a:solidFill>
              <a:effectLst/>
              <a:latin typeface="+mn-ea"/>
              <a:ea typeface="+mn-ea"/>
              <a:cs typeface="+mn-cs"/>
            </a:rPr>
            <a:t>類似団体より</a:t>
          </a:r>
          <a:r>
            <a:rPr kumimoji="1" lang="ja-JP" altLang="en-US" sz="1150">
              <a:solidFill>
                <a:schemeClr val="dk1"/>
              </a:solidFill>
              <a:effectLst/>
              <a:latin typeface="+mn-ea"/>
              <a:ea typeface="+mn-ea"/>
              <a:cs typeface="+mn-cs"/>
            </a:rPr>
            <a:t>数値が高いのは、減少しているとは依然として</a:t>
          </a:r>
          <a:r>
            <a:rPr kumimoji="1" lang="ja-JP" altLang="ja-JP" sz="1150">
              <a:solidFill>
                <a:schemeClr val="dk1"/>
              </a:solidFill>
              <a:effectLst/>
              <a:latin typeface="+mn-ea"/>
              <a:ea typeface="+mn-ea"/>
              <a:cs typeface="+mn-cs"/>
            </a:rPr>
            <a:t>高い水準にある人件費</a:t>
          </a:r>
          <a:r>
            <a:rPr kumimoji="1" lang="ja-JP" altLang="en-US" sz="1150">
              <a:solidFill>
                <a:schemeClr val="dk1"/>
              </a:solidFill>
              <a:effectLst/>
              <a:latin typeface="+mn-ea"/>
              <a:ea typeface="+mn-ea"/>
              <a:cs typeface="+mn-cs"/>
            </a:rPr>
            <a:t>と前述の経費の増加が影響している</a:t>
          </a:r>
          <a:r>
            <a:rPr kumimoji="1" lang="ja-JP" altLang="ja-JP" sz="1150">
              <a:solidFill>
                <a:schemeClr val="dk1"/>
              </a:solidFill>
              <a:effectLst/>
              <a:latin typeface="+mn-ea"/>
              <a:ea typeface="+mn-ea"/>
              <a:cs typeface="+mn-cs"/>
            </a:rPr>
            <a:t>と考えている。</a:t>
          </a:r>
          <a:endParaRPr lang="ja-JP" altLang="ja-JP" sz="1150">
            <a:effectLst/>
            <a:latin typeface="+mn-ea"/>
            <a:ea typeface="+mn-ea"/>
          </a:endParaRPr>
        </a:p>
        <a:p>
          <a:r>
            <a:rPr kumimoji="1" lang="ja-JP" altLang="ja-JP" sz="1150">
              <a:solidFill>
                <a:schemeClr val="dk1"/>
              </a:solidFill>
              <a:effectLst/>
              <a:latin typeface="+mn-ea"/>
              <a:ea typeface="+mn-ea"/>
              <a:cs typeface="+mn-cs"/>
            </a:rPr>
            <a:t>　今後は</a:t>
          </a:r>
          <a:r>
            <a:rPr kumimoji="1" lang="ja-JP" altLang="en-US" sz="1150">
              <a:solidFill>
                <a:schemeClr val="dk1"/>
              </a:solidFill>
              <a:effectLst/>
              <a:latin typeface="+mn-ea"/>
              <a:ea typeface="+mn-ea"/>
              <a:cs typeface="+mn-cs"/>
            </a:rPr>
            <a:t>定員適正化等による</a:t>
          </a:r>
          <a:r>
            <a:rPr kumimoji="1" lang="ja-JP" altLang="ja-JP" sz="1150">
              <a:solidFill>
                <a:schemeClr val="dk1"/>
              </a:solidFill>
              <a:effectLst/>
              <a:latin typeface="+mn-ea"/>
              <a:ea typeface="+mn-ea"/>
              <a:cs typeface="+mn-cs"/>
            </a:rPr>
            <a:t>人件費</a:t>
          </a:r>
          <a:r>
            <a:rPr kumimoji="1" lang="ja-JP" altLang="en-US" sz="1150">
              <a:solidFill>
                <a:schemeClr val="dk1"/>
              </a:solidFill>
              <a:effectLst/>
              <a:latin typeface="+mn-ea"/>
              <a:ea typeface="+mn-ea"/>
              <a:cs typeface="+mn-cs"/>
            </a:rPr>
            <a:t>の削減と事業見直し等による</a:t>
          </a:r>
          <a:r>
            <a:rPr kumimoji="1" lang="ja-JP" altLang="ja-JP" sz="1150">
              <a:solidFill>
                <a:schemeClr val="dk1"/>
              </a:solidFill>
              <a:effectLst/>
              <a:latin typeface="+mn-ea"/>
              <a:ea typeface="+mn-ea"/>
              <a:cs typeface="+mn-cs"/>
            </a:rPr>
            <a:t>物件費等の削減に努める。</a:t>
          </a:r>
          <a:endParaRPr lang="ja-JP" altLang="ja-JP" sz="1150">
            <a:effectLst/>
            <a:latin typeface="+mn-ea"/>
            <a:ea typeface="+mn-ea"/>
          </a:endParaRPr>
        </a:p>
        <a:p>
          <a:endParaRPr kumimoji="1" lang="ja-JP" altLang="en-US" sz="115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96520</xdr:rowOff>
    </xdr:from>
    <xdr:to>
      <xdr:col>24</xdr:col>
      <xdr:colOff>31750</xdr:colOff>
      <xdr:row>76</xdr:row>
      <xdr:rowOff>100330</xdr:rowOff>
    </xdr:to>
    <xdr:cxnSp macro="">
      <xdr:nvCxnSpPr>
        <xdr:cNvPr id="424" name="直線コネクタ 423"/>
        <xdr:cNvCxnSpPr/>
      </xdr:nvCxnSpPr>
      <xdr:spPr>
        <a:xfrm>
          <a:off x="15671800" y="13126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76</xdr:row>
      <xdr:rowOff>165100</xdr:rowOff>
    </xdr:to>
    <xdr:cxnSp macro="">
      <xdr:nvCxnSpPr>
        <xdr:cNvPr id="427" name="直線コネクタ 426"/>
        <xdr:cNvCxnSpPr/>
      </xdr:nvCxnSpPr>
      <xdr:spPr>
        <a:xfrm flipV="1">
          <a:off x="14782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73661</xdr:rowOff>
    </xdr:from>
    <xdr:to>
      <xdr:col>21</xdr:col>
      <xdr:colOff>361950</xdr:colOff>
      <xdr:row>76</xdr:row>
      <xdr:rowOff>165100</xdr:rowOff>
    </xdr:to>
    <xdr:cxnSp macro="">
      <xdr:nvCxnSpPr>
        <xdr:cNvPr id="430" name="直線コネクタ 429"/>
        <xdr:cNvCxnSpPr/>
      </xdr:nvCxnSpPr>
      <xdr:spPr>
        <a:xfrm>
          <a:off x="13893800" y="13103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76</xdr:row>
      <xdr:rowOff>73661</xdr:rowOff>
    </xdr:to>
    <xdr:cxnSp macro="">
      <xdr:nvCxnSpPr>
        <xdr:cNvPr id="433" name="直線コネクタ 432"/>
        <xdr:cNvCxnSpPr/>
      </xdr:nvCxnSpPr>
      <xdr:spPr>
        <a:xfrm>
          <a:off x="13004800" y="129590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43" name="円/楕円 442"/>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21607</xdr:rowOff>
    </xdr:from>
    <xdr:ext cx="762000" cy="259045"/>
    <xdr:sp macro="" textlink="">
      <xdr:nvSpPr>
        <xdr:cNvPr id="444" name="公債費以外該当値テキスト"/>
        <xdr:cNvSpPr txBox="1"/>
      </xdr:nvSpPr>
      <xdr:spPr>
        <a:xfrm>
          <a:off x="165989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45720</xdr:rowOff>
    </xdr:from>
    <xdr:to>
      <xdr:col>22</xdr:col>
      <xdr:colOff>615950</xdr:colOff>
      <xdr:row>76</xdr:row>
      <xdr:rowOff>147320</xdr:rowOff>
    </xdr:to>
    <xdr:sp macro="" textlink="">
      <xdr:nvSpPr>
        <xdr:cNvPr id="445" name="円/楕円 444"/>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132097</xdr:rowOff>
    </xdr:from>
    <xdr:ext cx="736600" cy="259045"/>
    <xdr:sp macro="" textlink="">
      <xdr:nvSpPr>
        <xdr:cNvPr id="446" name="テキスト ボックス 445"/>
        <xdr:cNvSpPr txBox="1"/>
      </xdr:nvSpPr>
      <xdr:spPr>
        <a:xfrm>
          <a:off x="15290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47" name="円/楕円 446"/>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29227</xdr:rowOff>
    </xdr:from>
    <xdr:ext cx="762000" cy="259045"/>
    <xdr:sp macro="" textlink="">
      <xdr:nvSpPr>
        <xdr:cNvPr id="448" name="テキスト ボックス 447"/>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22861</xdr:rowOff>
    </xdr:from>
    <xdr:to>
      <xdr:col>20</xdr:col>
      <xdr:colOff>209550</xdr:colOff>
      <xdr:row>76</xdr:row>
      <xdr:rowOff>124461</xdr:rowOff>
    </xdr:to>
    <xdr:sp macro="" textlink="">
      <xdr:nvSpPr>
        <xdr:cNvPr id="449" name="円/楕円 448"/>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50" name="テキスト ボックス 44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51" name="円/楕円 450"/>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52" name="テキスト ボックス 451"/>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和歌山県橋本市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92117</xdr:rowOff>
    </xdr:from>
    <xdr:to>
      <xdr:col>4</xdr:col>
      <xdr:colOff>1117600</xdr:colOff>
      <xdr:row>16</xdr:row>
      <xdr:rowOff>131926</xdr:rowOff>
    </xdr:to>
    <xdr:cxnSp macro="">
      <xdr:nvCxnSpPr>
        <xdr:cNvPr id="52" name="直線コネクタ 51"/>
        <xdr:cNvCxnSpPr/>
      </xdr:nvCxnSpPr>
      <xdr:spPr bwMode="auto">
        <a:xfrm flipV="1">
          <a:off x="5003800" y="2882942"/>
          <a:ext cx="647700" cy="3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51377</xdr:rowOff>
    </xdr:from>
    <xdr:to>
      <xdr:col>4</xdr:col>
      <xdr:colOff>469900</xdr:colOff>
      <xdr:row>16</xdr:row>
      <xdr:rowOff>131926</xdr:rowOff>
    </xdr:to>
    <xdr:cxnSp macro="">
      <xdr:nvCxnSpPr>
        <xdr:cNvPr id="55" name="直線コネクタ 54"/>
        <xdr:cNvCxnSpPr/>
      </xdr:nvCxnSpPr>
      <xdr:spPr bwMode="auto">
        <a:xfrm>
          <a:off x="4305300" y="2842202"/>
          <a:ext cx="698500" cy="8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16613</xdr:rowOff>
    </xdr:from>
    <xdr:to>
      <xdr:col>3</xdr:col>
      <xdr:colOff>904875</xdr:colOff>
      <xdr:row>16</xdr:row>
      <xdr:rowOff>51377</xdr:rowOff>
    </xdr:to>
    <xdr:cxnSp macro="">
      <xdr:nvCxnSpPr>
        <xdr:cNvPr id="58" name="直線コネクタ 57"/>
        <xdr:cNvCxnSpPr/>
      </xdr:nvCxnSpPr>
      <xdr:spPr bwMode="auto">
        <a:xfrm>
          <a:off x="3606800" y="2807438"/>
          <a:ext cx="698500" cy="3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16613</xdr:rowOff>
    </xdr:from>
    <xdr:to>
      <xdr:col>3</xdr:col>
      <xdr:colOff>206375</xdr:colOff>
      <xdr:row>16</xdr:row>
      <xdr:rowOff>30591</xdr:rowOff>
    </xdr:to>
    <xdr:cxnSp macro="">
      <xdr:nvCxnSpPr>
        <xdr:cNvPr id="61" name="直線コネクタ 60"/>
        <xdr:cNvCxnSpPr/>
      </xdr:nvCxnSpPr>
      <xdr:spPr bwMode="auto">
        <a:xfrm flipV="1">
          <a:off x="2908300" y="2807438"/>
          <a:ext cx="698500" cy="1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41317</xdr:rowOff>
    </xdr:from>
    <xdr:to>
      <xdr:col>5</xdr:col>
      <xdr:colOff>34925</xdr:colOff>
      <xdr:row>16</xdr:row>
      <xdr:rowOff>142917</xdr:rowOff>
    </xdr:to>
    <xdr:sp macro="" textlink="">
      <xdr:nvSpPr>
        <xdr:cNvPr id="71" name="円/楕円 70"/>
        <xdr:cNvSpPr/>
      </xdr:nvSpPr>
      <xdr:spPr bwMode="auto">
        <a:xfrm>
          <a:off x="5600700" y="283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57844</xdr:rowOff>
    </xdr:from>
    <xdr:ext cx="762000" cy="259045"/>
    <xdr:sp macro="" textlink="">
      <xdr:nvSpPr>
        <xdr:cNvPr id="72" name="人口1人当たり決算額の推移該当値テキスト130"/>
        <xdr:cNvSpPr txBox="1"/>
      </xdr:nvSpPr>
      <xdr:spPr>
        <a:xfrm>
          <a:off x="5740400" y="267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81126</xdr:rowOff>
    </xdr:from>
    <xdr:to>
      <xdr:col>4</xdr:col>
      <xdr:colOff>520700</xdr:colOff>
      <xdr:row>17</xdr:row>
      <xdr:rowOff>11276</xdr:rowOff>
    </xdr:to>
    <xdr:sp macro="" textlink="">
      <xdr:nvSpPr>
        <xdr:cNvPr id="73" name="円/楕円 72"/>
        <xdr:cNvSpPr/>
      </xdr:nvSpPr>
      <xdr:spPr bwMode="auto">
        <a:xfrm>
          <a:off x="4953000" y="287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21453</xdr:rowOff>
    </xdr:from>
    <xdr:ext cx="736600" cy="259045"/>
    <xdr:sp macro="" textlink="">
      <xdr:nvSpPr>
        <xdr:cNvPr id="74" name="テキスト ボックス 73"/>
        <xdr:cNvSpPr txBox="1"/>
      </xdr:nvSpPr>
      <xdr:spPr>
        <a:xfrm>
          <a:off x="4622800" y="264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82,115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577</xdr:rowOff>
    </xdr:from>
    <xdr:to>
      <xdr:col>3</xdr:col>
      <xdr:colOff>955675</xdr:colOff>
      <xdr:row>16</xdr:row>
      <xdr:rowOff>102177</xdr:rowOff>
    </xdr:to>
    <xdr:sp macro="" textlink="">
      <xdr:nvSpPr>
        <xdr:cNvPr id="75" name="円/楕円 74"/>
        <xdr:cNvSpPr/>
      </xdr:nvSpPr>
      <xdr:spPr bwMode="auto">
        <a:xfrm>
          <a:off x="4254500" y="279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112354</xdr:rowOff>
    </xdr:from>
    <xdr:ext cx="762000" cy="259045"/>
    <xdr:sp macro="" textlink="">
      <xdr:nvSpPr>
        <xdr:cNvPr id="76" name="テキスト ボックス 75"/>
        <xdr:cNvSpPr txBox="1"/>
      </xdr:nvSpPr>
      <xdr:spPr>
        <a:xfrm>
          <a:off x="3924300" y="256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137263</xdr:rowOff>
    </xdr:from>
    <xdr:to>
      <xdr:col>3</xdr:col>
      <xdr:colOff>257175</xdr:colOff>
      <xdr:row>16</xdr:row>
      <xdr:rowOff>67413</xdr:rowOff>
    </xdr:to>
    <xdr:sp macro="" textlink="">
      <xdr:nvSpPr>
        <xdr:cNvPr id="77" name="円/楕円 76"/>
        <xdr:cNvSpPr/>
      </xdr:nvSpPr>
      <xdr:spPr bwMode="auto">
        <a:xfrm>
          <a:off x="3556000" y="275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77590</xdr:rowOff>
    </xdr:from>
    <xdr:ext cx="762000" cy="259045"/>
    <xdr:sp macro="" textlink="">
      <xdr:nvSpPr>
        <xdr:cNvPr id="78" name="テキスト ボックス 77"/>
        <xdr:cNvSpPr txBox="1"/>
      </xdr:nvSpPr>
      <xdr:spPr>
        <a:xfrm>
          <a:off x="3225800" y="252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89,177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151241</xdr:rowOff>
    </xdr:from>
    <xdr:to>
      <xdr:col>2</xdr:col>
      <xdr:colOff>692150</xdr:colOff>
      <xdr:row>16</xdr:row>
      <xdr:rowOff>81391</xdr:rowOff>
    </xdr:to>
    <xdr:sp macro="" textlink="">
      <xdr:nvSpPr>
        <xdr:cNvPr id="79" name="円/楕円 78"/>
        <xdr:cNvSpPr/>
      </xdr:nvSpPr>
      <xdr:spPr bwMode="auto">
        <a:xfrm>
          <a:off x="2857500" y="277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91568</xdr:rowOff>
    </xdr:from>
    <xdr:ext cx="762000" cy="259045"/>
    <xdr:sp macro="" textlink="">
      <xdr:nvSpPr>
        <xdr:cNvPr id="80" name="テキスト ボックス 79"/>
        <xdr:cNvSpPr txBox="1"/>
      </xdr:nvSpPr>
      <xdr:spPr>
        <a:xfrm>
          <a:off x="2527300" y="25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142564</xdr:rowOff>
    </xdr:from>
    <xdr:to>
      <xdr:col>4</xdr:col>
      <xdr:colOff>1117600</xdr:colOff>
      <xdr:row>35</xdr:row>
      <xdr:rowOff>156623</xdr:rowOff>
    </xdr:to>
    <xdr:cxnSp macro="">
      <xdr:nvCxnSpPr>
        <xdr:cNvPr id="113" name="直線コネクタ 112"/>
        <xdr:cNvCxnSpPr/>
      </xdr:nvCxnSpPr>
      <xdr:spPr bwMode="auto">
        <a:xfrm flipV="1">
          <a:off x="5003800" y="6752914"/>
          <a:ext cx="6477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142354</xdr:rowOff>
    </xdr:from>
    <xdr:to>
      <xdr:col>4</xdr:col>
      <xdr:colOff>469900</xdr:colOff>
      <xdr:row>35</xdr:row>
      <xdr:rowOff>156623</xdr:rowOff>
    </xdr:to>
    <xdr:cxnSp macro="">
      <xdr:nvCxnSpPr>
        <xdr:cNvPr id="116" name="直線コネクタ 115"/>
        <xdr:cNvCxnSpPr/>
      </xdr:nvCxnSpPr>
      <xdr:spPr bwMode="auto">
        <a:xfrm>
          <a:off x="4305300" y="6752704"/>
          <a:ext cx="698500" cy="1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119228</xdr:rowOff>
    </xdr:from>
    <xdr:to>
      <xdr:col>3</xdr:col>
      <xdr:colOff>904875</xdr:colOff>
      <xdr:row>35</xdr:row>
      <xdr:rowOff>142354</xdr:rowOff>
    </xdr:to>
    <xdr:cxnSp macro="">
      <xdr:nvCxnSpPr>
        <xdr:cNvPr id="119" name="直線コネクタ 118"/>
        <xdr:cNvCxnSpPr/>
      </xdr:nvCxnSpPr>
      <xdr:spPr bwMode="auto">
        <a:xfrm>
          <a:off x="3606800" y="6729578"/>
          <a:ext cx="6985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119228</xdr:rowOff>
    </xdr:from>
    <xdr:to>
      <xdr:col>3</xdr:col>
      <xdr:colOff>206375</xdr:colOff>
      <xdr:row>35</xdr:row>
      <xdr:rowOff>120199</xdr:rowOff>
    </xdr:to>
    <xdr:cxnSp macro="">
      <xdr:nvCxnSpPr>
        <xdr:cNvPr id="122" name="直線コネクタ 121"/>
        <xdr:cNvCxnSpPr/>
      </xdr:nvCxnSpPr>
      <xdr:spPr bwMode="auto">
        <a:xfrm flipV="1">
          <a:off x="2908300" y="6729578"/>
          <a:ext cx="698500" cy="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91764</xdr:rowOff>
    </xdr:from>
    <xdr:to>
      <xdr:col>5</xdr:col>
      <xdr:colOff>34925</xdr:colOff>
      <xdr:row>35</xdr:row>
      <xdr:rowOff>193364</xdr:rowOff>
    </xdr:to>
    <xdr:sp macro="" textlink="">
      <xdr:nvSpPr>
        <xdr:cNvPr id="132" name="円/楕円 131"/>
        <xdr:cNvSpPr/>
      </xdr:nvSpPr>
      <xdr:spPr bwMode="auto">
        <a:xfrm>
          <a:off x="5600700" y="670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279741</xdr:rowOff>
    </xdr:from>
    <xdr:ext cx="762000" cy="259045"/>
    <xdr:sp macro="" textlink="">
      <xdr:nvSpPr>
        <xdr:cNvPr id="133" name="人口1人当たり決算額の推移該当値テキスト445"/>
        <xdr:cNvSpPr txBox="1"/>
      </xdr:nvSpPr>
      <xdr:spPr>
        <a:xfrm>
          <a:off x="5740400" y="65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105823</xdr:rowOff>
    </xdr:from>
    <xdr:to>
      <xdr:col>4</xdr:col>
      <xdr:colOff>520700</xdr:colOff>
      <xdr:row>35</xdr:row>
      <xdr:rowOff>207423</xdr:rowOff>
    </xdr:to>
    <xdr:sp macro="" textlink="">
      <xdr:nvSpPr>
        <xdr:cNvPr id="134" name="円/楕円 133"/>
        <xdr:cNvSpPr/>
      </xdr:nvSpPr>
      <xdr:spPr bwMode="auto">
        <a:xfrm>
          <a:off x="4953000" y="671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217600</xdr:rowOff>
    </xdr:from>
    <xdr:ext cx="736600" cy="259045"/>
    <xdr:sp macro="" textlink="">
      <xdr:nvSpPr>
        <xdr:cNvPr id="135" name="テキスト ボックス 134"/>
        <xdr:cNvSpPr txBox="1"/>
      </xdr:nvSpPr>
      <xdr:spPr>
        <a:xfrm>
          <a:off x="4622800" y="648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91554</xdr:rowOff>
    </xdr:from>
    <xdr:to>
      <xdr:col>3</xdr:col>
      <xdr:colOff>955675</xdr:colOff>
      <xdr:row>35</xdr:row>
      <xdr:rowOff>193154</xdr:rowOff>
    </xdr:to>
    <xdr:sp macro="" textlink="">
      <xdr:nvSpPr>
        <xdr:cNvPr id="136" name="円/楕円 135"/>
        <xdr:cNvSpPr/>
      </xdr:nvSpPr>
      <xdr:spPr bwMode="auto">
        <a:xfrm>
          <a:off x="4254500" y="670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203331</xdr:rowOff>
    </xdr:from>
    <xdr:ext cx="762000" cy="259045"/>
    <xdr:sp macro="" textlink="">
      <xdr:nvSpPr>
        <xdr:cNvPr id="137" name="テキスト ボックス 136"/>
        <xdr:cNvSpPr txBox="1"/>
      </xdr:nvSpPr>
      <xdr:spPr>
        <a:xfrm>
          <a:off x="3924300" y="647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68428</xdr:rowOff>
    </xdr:from>
    <xdr:to>
      <xdr:col>3</xdr:col>
      <xdr:colOff>257175</xdr:colOff>
      <xdr:row>35</xdr:row>
      <xdr:rowOff>170028</xdr:rowOff>
    </xdr:to>
    <xdr:sp macro="" textlink="">
      <xdr:nvSpPr>
        <xdr:cNvPr id="138" name="円/楕円 137"/>
        <xdr:cNvSpPr/>
      </xdr:nvSpPr>
      <xdr:spPr bwMode="auto">
        <a:xfrm>
          <a:off x="3556000" y="667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180205</xdr:rowOff>
    </xdr:from>
    <xdr:ext cx="762000" cy="259045"/>
    <xdr:sp macro="" textlink="">
      <xdr:nvSpPr>
        <xdr:cNvPr id="139" name="テキスト ボックス 138"/>
        <xdr:cNvSpPr txBox="1"/>
      </xdr:nvSpPr>
      <xdr:spPr>
        <a:xfrm>
          <a:off x="3225800" y="644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69399</xdr:rowOff>
    </xdr:from>
    <xdr:to>
      <xdr:col>2</xdr:col>
      <xdr:colOff>692150</xdr:colOff>
      <xdr:row>35</xdr:row>
      <xdr:rowOff>170999</xdr:rowOff>
    </xdr:to>
    <xdr:sp macro="" textlink="">
      <xdr:nvSpPr>
        <xdr:cNvPr id="140" name="円/楕円 139"/>
        <xdr:cNvSpPr/>
      </xdr:nvSpPr>
      <xdr:spPr bwMode="auto">
        <a:xfrm>
          <a:off x="2857500" y="667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155776</xdr:rowOff>
    </xdr:from>
    <xdr:ext cx="762000" cy="259045"/>
    <xdr:sp macro="" textlink="">
      <xdr:nvSpPr>
        <xdr:cNvPr id="141" name="テキスト ボックス 140"/>
        <xdr:cNvSpPr txBox="1"/>
      </xdr:nvSpPr>
      <xdr:spPr>
        <a:xfrm>
          <a:off x="2527300" y="676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150">
              <a:solidFill>
                <a:schemeClr val="dk1"/>
              </a:solidFill>
              <a:effectLst/>
              <a:latin typeface="+mj-ea"/>
              <a:ea typeface="+mj-ea"/>
              <a:cs typeface="+mn-cs"/>
            </a:rPr>
            <a:t>新市決算初年度から平成</a:t>
          </a:r>
          <a:r>
            <a:rPr kumimoji="1" lang="en-US" altLang="ja-JP" sz="1150">
              <a:solidFill>
                <a:schemeClr val="dk1"/>
              </a:solidFill>
              <a:effectLst/>
              <a:latin typeface="+mj-ea"/>
              <a:ea typeface="+mj-ea"/>
              <a:cs typeface="+mn-cs"/>
            </a:rPr>
            <a:t>20</a:t>
          </a:r>
          <a:r>
            <a:rPr kumimoji="1" lang="ja-JP" altLang="ja-JP" sz="1150">
              <a:solidFill>
                <a:schemeClr val="dk1"/>
              </a:solidFill>
              <a:effectLst/>
              <a:latin typeface="+mj-ea"/>
              <a:ea typeface="+mj-ea"/>
              <a:cs typeface="+mn-cs"/>
            </a:rPr>
            <a:t>年度決算までの間は、実質単年度収支の赤字が解消できず、基金を取り崩して黒字を</a:t>
          </a:r>
          <a:r>
            <a:rPr kumimoji="1" lang="ja-JP" altLang="en-US" sz="1150">
              <a:solidFill>
                <a:schemeClr val="dk1"/>
              </a:solidFill>
              <a:effectLst/>
              <a:latin typeface="+mj-ea"/>
              <a:ea typeface="+mj-ea"/>
              <a:cs typeface="+mn-cs"/>
            </a:rPr>
            <a:t>確保</a:t>
          </a:r>
          <a:r>
            <a:rPr kumimoji="1" lang="ja-JP" altLang="ja-JP" sz="1150">
              <a:solidFill>
                <a:schemeClr val="dk1"/>
              </a:solidFill>
              <a:effectLst/>
              <a:latin typeface="+mj-ea"/>
              <a:ea typeface="+mj-ea"/>
              <a:cs typeface="+mn-cs"/>
            </a:rPr>
            <a:t>していたが、平成</a:t>
          </a:r>
          <a:r>
            <a:rPr kumimoji="1" lang="en-US" altLang="ja-JP" sz="1150">
              <a:solidFill>
                <a:schemeClr val="dk1"/>
              </a:solidFill>
              <a:effectLst/>
              <a:latin typeface="+mj-ea"/>
              <a:ea typeface="+mj-ea"/>
              <a:cs typeface="+mn-cs"/>
            </a:rPr>
            <a:t>21</a:t>
          </a:r>
          <a:r>
            <a:rPr kumimoji="1" lang="ja-JP" altLang="ja-JP" sz="1150">
              <a:solidFill>
                <a:schemeClr val="dk1"/>
              </a:solidFill>
              <a:effectLst/>
              <a:latin typeface="+mj-ea"/>
              <a:ea typeface="+mj-ea"/>
              <a:cs typeface="+mn-cs"/>
            </a:rPr>
            <a:t>年度から平成</a:t>
          </a:r>
          <a:r>
            <a:rPr kumimoji="1" lang="en-US" altLang="ja-JP" sz="1150">
              <a:solidFill>
                <a:schemeClr val="dk1"/>
              </a:solidFill>
              <a:effectLst/>
              <a:latin typeface="+mj-ea"/>
              <a:ea typeface="+mj-ea"/>
              <a:cs typeface="+mn-cs"/>
            </a:rPr>
            <a:t>23</a:t>
          </a:r>
          <a:r>
            <a:rPr kumimoji="1" lang="ja-JP" altLang="ja-JP" sz="1150">
              <a:solidFill>
                <a:schemeClr val="dk1"/>
              </a:solidFill>
              <a:effectLst/>
              <a:latin typeface="+mj-ea"/>
              <a:ea typeface="+mj-ea"/>
              <a:cs typeface="+mn-cs"/>
            </a:rPr>
            <a:t>年度決算においては、枠配分予算の導入や定数削減による人件費の削減効果もあり、基金の取り崩しをせずに実質単年度収支</a:t>
          </a:r>
          <a:r>
            <a:rPr kumimoji="1" lang="ja-JP" altLang="en-US" sz="1150">
              <a:solidFill>
                <a:schemeClr val="dk1"/>
              </a:solidFill>
              <a:effectLst/>
              <a:latin typeface="+mj-ea"/>
              <a:ea typeface="+mj-ea"/>
              <a:cs typeface="+mn-cs"/>
            </a:rPr>
            <a:t>で</a:t>
          </a:r>
          <a:r>
            <a:rPr kumimoji="1" lang="ja-JP" altLang="ja-JP" sz="1150">
              <a:solidFill>
                <a:schemeClr val="dk1"/>
              </a:solidFill>
              <a:effectLst/>
              <a:latin typeface="+mj-ea"/>
              <a:ea typeface="+mj-ea"/>
              <a:cs typeface="+mn-cs"/>
            </a:rPr>
            <a:t>黒字決算とすることができた。しかしながら、平成</a:t>
          </a:r>
          <a:r>
            <a:rPr kumimoji="1" lang="en-US" altLang="ja-JP" sz="1150">
              <a:solidFill>
                <a:schemeClr val="dk1"/>
              </a:solidFill>
              <a:effectLst/>
              <a:latin typeface="+mj-ea"/>
              <a:ea typeface="+mj-ea"/>
              <a:cs typeface="+mn-cs"/>
            </a:rPr>
            <a:t>24</a:t>
          </a:r>
          <a:r>
            <a:rPr kumimoji="1" lang="ja-JP" altLang="ja-JP" sz="1150">
              <a:solidFill>
                <a:schemeClr val="dk1"/>
              </a:solidFill>
              <a:effectLst/>
              <a:latin typeface="+mj-ea"/>
              <a:ea typeface="+mj-ea"/>
              <a:cs typeface="+mn-cs"/>
            </a:rPr>
            <a:t>年度以降は税収の減少に加えて、新市まちづくり計画の実施に伴う</a:t>
          </a:r>
          <a:r>
            <a:rPr kumimoji="1" lang="ja-JP" altLang="en-US" sz="1150">
              <a:solidFill>
                <a:schemeClr val="dk1"/>
              </a:solidFill>
              <a:effectLst/>
              <a:latin typeface="+mj-ea"/>
              <a:ea typeface="+mj-ea"/>
              <a:cs typeface="+mn-cs"/>
            </a:rPr>
            <a:t>市</a:t>
          </a:r>
          <a:r>
            <a:rPr kumimoji="1" lang="ja-JP" altLang="ja-JP" sz="1150">
              <a:solidFill>
                <a:schemeClr val="dk1"/>
              </a:solidFill>
              <a:effectLst/>
              <a:latin typeface="+mj-ea"/>
              <a:ea typeface="+mj-ea"/>
              <a:cs typeface="+mn-cs"/>
            </a:rPr>
            <a:t>債の償還が増加したこと、委託料を含む物件費の増加、さらに社会保障にかかる繰出金の増加などが影響し、</a:t>
          </a:r>
          <a:r>
            <a:rPr kumimoji="1" lang="ja-JP" altLang="en-US" sz="1150">
              <a:solidFill>
                <a:schemeClr val="dk1"/>
              </a:solidFill>
              <a:effectLst/>
              <a:latin typeface="+mj-ea"/>
              <a:ea typeface="+mj-ea"/>
              <a:cs typeface="+mn-cs"/>
            </a:rPr>
            <a:t>３</a:t>
          </a:r>
          <a:r>
            <a:rPr kumimoji="1" lang="ja-JP" altLang="ja-JP" sz="1150">
              <a:solidFill>
                <a:schemeClr val="dk1"/>
              </a:solidFill>
              <a:effectLst/>
              <a:latin typeface="+mj-ea"/>
              <a:ea typeface="+mj-ea"/>
              <a:cs typeface="+mn-cs"/>
            </a:rPr>
            <a:t>年連続で財政調整基金を取り崩しての黒字確保となった。</a:t>
          </a:r>
          <a:r>
            <a:rPr kumimoji="1" lang="ja-JP" altLang="en-US" sz="1150">
              <a:solidFill>
                <a:schemeClr val="dk1"/>
              </a:solidFill>
              <a:effectLst/>
              <a:latin typeface="+mj-ea"/>
              <a:ea typeface="+mj-ea"/>
              <a:cs typeface="+mn-cs"/>
            </a:rPr>
            <a:t>特に平成</a:t>
          </a:r>
          <a:r>
            <a:rPr kumimoji="1" lang="en-US" altLang="ja-JP" sz="1150">
              <a:solidFill>
                <a:schemeClr val="dk1"/>
              </a:solidFill>
              <a:effectLst/>
              <a:latin typeface="+mj-ea"/>
              <a:ea typeface="+mj-ea"/>
              <a:cs typeface="+mn-cs"/>
            </a:rPr>
            <a:t>26</a:t>
          </a:r>
          <a:r>
            <a:rPr kumimoji="1" lang="ja-JP" altLang="en-US" sz="1150">
              <a:solidFill>
                <a:schemeClr val="dk1"/>
              </a:solidFill>
              <a:effectLst/>
              <a:latin typeface="+mj-ea"/>
              <a:ea typeface="+mj-ea"/>
              <a:cs typeface="+mn-cs"/>
            </a:rPr>
            <a:t>年度は大幅に基金を取り崩したため、基金が枯渇する恐れがでてきたことから、翌年度で財政健全化計画の策定を進める。</a:t>
          </a:r>
          <a:endParaRPr kumimoji="1" lang="ja-JP" altLang="en-US" sz="11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水道事業会計については、年々給水人口の減により給水収益が減少している</a:t>
          </a:r>
          <a:r>
            <a:rPr kumimoji="1" lang="ja-JP" altLang="en-US" sz="1300">
              <a:solidFill>
                <a:schemeClr val="dk1"/>
              </a:solidFill>
              <a:effectLst/>
              <a:latin typeface="+mj-ea"/>
              <a:ea typeface="+mj-ea"/>
              <a:cs typeface="+mn-cs"/>
            </a:rPr>
            <a:t>。さらに平成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年度は、会計制度改正に伴う引当金の計上や資本勘定人件費の損益勘定への組み替え、電気料金の値上がり、大滝ダム維持管理費の負担などがあり、営業損失が発生したが、長期前受金戻入益により約</a:t>
          </a:r>
          <a:r>
            <a:rPr kumimoji="1" lang="en-US" altLang="ja-JP" sz="1300">
              <a:solidFill>
                <a:schemeClr val="dk1"/>
              </a:solidFill>
              <a:effectLst/>
              <a:latin typeface="+mj-ea"/>
              <a:ea typeface="+mj-ea"/>
              <a:cs typeface="+mn-cs"/>
            </a:rPr>
            <a:t>236,150</a:t>
          </a:r>
          <a:r>
            <a:rPr kumimoji="1" lang="ja-JP" altLang="en-US" sz="1300">
              <a:solidFill>
                <a:schemeClr val="dk1"/>
              </a:solidFill>
              <a:effectLst/>
              <a:latin typeface="+mj-ea"/>
              <a:ea typeface="+mj-ea"/>
              <a:cs typeface="+mn-cs"/>
            </a:rPr>
            <a:t>千円の純利益を計上できた。今後は、給水収益が伸び悩むなか、老朽管や施設の更新事業に伴う費用の増加が懸念されるため、第５次拡張事業計画の見直しや水道料金の見直しを視野に入れいている。</a:t>
          </a:r>
          <a:endParaRPr kumimoji="1" lang="en-US" altLang="ja-JP" sz="1300">
            <a:solidFill>
              <a:schemeClr val="dk1"/>
            </a:solidFill>
            <a:effectLst/>
            <a:latin typeface="+mj-ea"/>
            <a:ea typeface="+mj-ea"/>
            <a:cs typeface="+mn-cs"/>
          </a:endParaRPr>
        </a:p>
        <a:p>
          <a:r>
            <a:rPr kumimoji="1" lang="ja-JP" altLang="ja-JP" sz="1300">
              <a:solidFill>
                <a:schemeClr val="dk1"/>
              </a:solidFill>
              <a:effectLst/>
              <a:latin typeface="+mj-ea"/>
              <a:ea typeface="+mj-ea"/>
              <a:cs typeface="+mn-cs"/>
            </a:rPr>
            <a:t>　病院事業会計については、平成</a:t>
          </a:r>
          <a:r>
            <a:rPr kumimoji="1" lang="en-US" altLang="ja-JP" sz="1300">
              <a:solidFill>
                <a:schemeClr val="dk1"/>
              </a:solidFill>
              <a:effectLst/>
              <a:latin typeface="+mj-ea"/>
              <a:ea typeface="+mj-ea"/>
              <a:cs typeface="+mn-cs"/>
            </a:rPr>
            <a:t>22</a:t>
          </a:r>
          <a:r>
            <a:rPr kumimoji="1" lang="ja-JP" altLang="ja-JP" sz="1300">
              <a:solidFill>
                <a:schemeClr val="dk1"/>
              </a:solidFill>
              <a:effectLst/>
              <a:latin typeface="+mj-ea"/>
              <a:ea typeface="+mj-ea"/>
              <a:cs typeface="+mn-cs"/>
            </a:rPr>
            <a:t>年度からは赤字が解消され、平成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a:t>
          </a:r>
          <a:r>
            <a:rPr kumimoji="1" lang="ja-JP" altLang="en-US" sz="1300">
              <a:solidFill>
                <a:schemeClr val="dk1"/>
              </a:solidFill>
              <a:effectLst/>
              <a:latin typeface="+mj-ea"/>
              <a:ea typeface="+mj-ea"/>
              <a:cs typeface="+mn-cs"/>
            </a:rPr>
            <a:t>から２年連続で</a:t>
          </a:r>
          <a:r>
            <a:rPr kumimoji="1" lang="ja-JP" altLang="ja-JP" sz="1300">
              <a:solidFill>
                <a:schemeClr val="dk1"/>
              </a:solidFill>
              <a:effectLst/>
              <a:latin typeface="+mj-ea"/>
              <a:ea typeface="+mj-ea"/>
              <a:cs typeface="+mn-cs"/>
            </a:rPr>
            <a:t>純利益は赤字となったものの、流動負債の減少などもあり、実質収支においては黒字を保持</a:t>
          </a:r>
          <a:r>
            <a:rPr kumimoji="1" lang="ja-JP" altLang="en-US" sz="1300">
              <a:solidFill>
                <a:schemeClr val="dk1"/>
              </a:solidFill>
              <a:effectLst/>
              <a:latin typeface="+mj-ea"/>
              <a:ea typeface="+mj-ea"/>
              <a:cs typeface="+mn-cs"/>
            </a:rPr>
            <a:t>できた</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年度においては、ＨＣＵ</a:t>
          </a:r>
          <a:r>
            <a:rPr kumimoji="1" lang="ja-JP" altLang="en-US" sz="1300">
              <a:solidFill>
                <a:schemeClr val="dk1"/>
              </a:solidFill>
              <a:effectLst/>
              <a:latin typeface="+mj-ea"/>
              <a:ea typeface="+mj-ea"/>
              <a:cs typeface="+mn-cs"/>
            </a:rPr>
            <a:t>、救急科、</a:t>
          </a:r>
          <a:r>
            <a:rPr kumimoji="1" lang="ja-JP" altLang="ja-JP" sz="1300">
              <a:solidFill>
                <a:schemeClr val="dk1"/>
              </a:solidFill>
              <a:effectLst/>
              <a:latin typeface="+mj-ea"/>
              <a:ea typeface="+mj-ea"/>
              <a:cs typeface="+mn-cs"/>
            </a:rPr>
            <a:t>地域包括ケア病棟の開設</a:t>
          </a:r>
          <a:r>
            <a:rPr kumimoji="1" lang="ja-JP" altLang="en-US" sz="1300">
              <a:solidFill>
                <a:schemeClr val="dk1"/>
              </a:solidFill>
              <a:effectLst/>
              <a:latin typeface="+mj-ea"/>
              <a:ea typeface="+mj-ea"/>
              <a:cs typeface="+mn-cs"/>
            </a:rPr>
            <a:t>により入院患者数及び入院単価が増加し、入院収益では前年度より約</a:t>
          </a:r>
          <a:r>
            <a:rPr kumimoji="1" lang="en-US" altLang="ja-JP" sz="1300">
              <a:solidFill>
                <a:schemeClr val="dk1"/>
              </a:solidFill>
              <a:effectLst/>
              <a:latin typeface="+mj-ea"/>
              <a:ea typeface="+mj-ea"/>
              <a:cs typeface="+mn-cs"/>
            </a:rPr>
            <a:t>545,000</a:t>
          </a:r>
          <a:r>
            <a:rPr kumimoji="1" lang="ja-JP" altLang="en-US" sz="1300">
              <a:solidFill>
                <a:schemeClr val="dk1"/>
              </a:solidFill>
              <a:effectLst/>
              <a:latin typeface="+mj-ea"/>
              <a:ea typeface="+mj-ea"/>
              <a:cs typeface="+mn-cs"/>
            </a:rPr>
            <a:t>千円の増加となった。一方では職員数の増加等に伴い費用全体では前年度より約</a:t>
          </a:r>
          <a:r>
            <a:rPr kumimoji="1" lang="en-US" altLang="ja-JP" sz="1300">
              <a:solidFill>
                <a:schemeClr val="dk1"/>
              </a:solidFill>
              <a:effectLst/>
              <a:latin typeface="+mj-ea"/>
              <a:ea typeface="+mj-ea"/>
              <a:cs typeface="+mn-cs"/>
            </a:rPr>
            <a:t>408,000</a:t>
          </a:r>
          <a:r>
            <a:rPr kumimoji="1" lang="ja-JP" altLang="en-US" sz="1300">
              <a:solidFill>
                <a:schemeClr val="dk1"/>
              </a:solidFill>
              <a:effectLst/>
              <a:latin typeface="+mj-ea"/>
              <a:ea typeface="+mj-ea"/>
              <a:cs typeface="+mn-cs"/>
            </a:rPr>
            <a:t>千円の増加となったが、会計制度の変更もあり、純利益で約</a:t>
          </a:r>
          <a:r>
            <a:rPr kumimoji="1" lang="en-US" altLang="ja-JP" sz="1300">
              <a:solidFill>
                <a:schemeClr val="dk1"/>
              </a:solidFill>
              <a:effectLst/>
              <a:latin typeface="+mj-ea"/>
              <a:ea typeface="+mj-ea"/>
              <a:cs typeface="+mn-cs"/>
            </a:rPr>
            <a:t>118,000</a:t>
          </a:r>
          <a:r>
            <a:rPr kumimoji="1" lang="ja-JP" altLang="en-US" sz="1300">
              <a:solidFill>
                <a:schemeClr val="dk1"/>
              </a:solidFill>
              <a:effectLst/>
              <a:latin typeface="+mj-ea"/>
              <a:ea typeface="+mj-ea"/>
              <a:cs typeface="+mn-cs"/>
            </a:rPr>
            <a:t>千円の黒字を計上した。新病院開院から</a:t>
          </a:r>
          <a:r>
            <a:rPr kumimoji="1" lang="en-US" altLang="ja-JP" sz="1300">
              <a:solidFill>
                <a:schemeClr val="dk1"/>
              </a:solidFill>
              <a:effectLst/>
              <a:latin typeface="+mj-ea"/>
              <a:ea typeface="+mj-ea"/>
              <a:cs typeface="+mn-cs"/>
            </a:rPr>
            <a:t>10</a:t>
          </a:r>
          <a:r>
            <a:rPr kumimoji="1" lang="ja-JP" altLang="en-US" sz="1300">
              <a:solidFill>
                <a:schemeClr val="dk1"/>
              </a:solidFill>
              <a:effectLst/>
              <a:latin typeface="+mj-ea"/>
              <a:ea typeface="+mj-ea"/>
              <a:cs typeface="+mn-cs"/>
            </a:rPr>
            <a:t>年が経過しており、今後は高額の医療機器の更新を控えていることから、費用の平準化を図り、計画的な更新に努める。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地方交付税算入率の低い地方債の償還が進み、合併特例債などの交付税算入率の高い地方債を積極的に活用</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結果、元利償還金が増加しているものの、算入公債費等も増加しているため、実質公債費比率の分子が減少傾向にある。</a:t>
          </a:r>
          <a:endParaRPr lang="ja-JP" altLang="ja-JP" sz="1300">
            <a:effectLst/>
          </a:endParaRPr>
        </a:p>
        <a:p>
          <a:r>
            <a:rPr kumimoji="1" lang="ja-JP" altLang="ja-JP" sz="1300">
              <a:solidFill>
                <a:schemeClr val="dk1"/>
              </a:solidFill>
              <a:effectLst/>
              <a:latin typeface="+mn-lt"/>
              <a:ea typeface="+mn-ea"/>
              <a:cs typeface="+mn-cs"/>
            </a:rPr>
            <a:t>　しかしながら、土地開発公社の解散にあたり借入した第三セクター等改革推進債や退職手当債など交付税算入のない地方債の償還が増加して</a:t>
          </a:r>
          <a:r>
            <a:rPr kumimoji="1" lang="ja-JP" altLang="en-US" sz="1300">
              <a:solidFill>
                <a:schemeClr val="dk1"/>
              </a:solidFill>
              <a:effectLst/>
              <a:latin typeface="+mn-lt"/>
              <a:ea typeface="+mn-ea"/>
              <a:cs typeface="+mn-cs"/>
            </a:rPr>
            <a:t>算入公債費等の増加が鈍化するとみており</a:t>
          </a:r>
          <a:r>
            <a:rPr kumimoji="1" lang="ja-JP" altLang="ja-JP" sz="1300">
              <a:solidFill>
                <a:schemeClr val="dk1"/>
              </a:solidFill>
              <a:effectLst/>
              <a:latin typeface="+mn-lt"/>
              <a:ea typeface="+mn-ea"/>
              <a:cs typeface="+mn-cs"/>
            </a:rPr>
            <a:t>、今後は実質公債費比率並びにその分子も増加</a:t>
          </a:r>
          <a:r>
            <a:rPr kumimoji="1" lang="ja-JP" altLang="en-US" sz="1300">
              <a:solidFill>
                <a:schemeClr val="dk1"/>
              </a:solidFill>
              <a:effectLst/>
              <a:latin typeface="+mn-lt"/>
              <a:ea typeface="+mn-ea"/>
              <a:cs typeface="+mn-cs"/>
            </a:rPr>
            <a:t>傾向にあると見込んでいる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による新市まちづくり計画に沿って段階的に大型公共事業を実施し、それに伴って地方債の借入を行っているため、地方債残高は年々増加している。一方では、合併特例債等交付税算入率の高い地方債を活用していることもあり、近年は基準財政需要額算入見込額も増加傾向にあったが、本年度から減少に転じている。しかしながら、新病院建設時に借入れた医療機器購入に伴う病院事業債の償還が進み、公営企業債等繰入見込額が減少しているなどの要因もあって、基準財政需要額算入見込額が減少しているにもかかわらず、将来負担率の分子は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今後は、病院の医療機器の更新等で公営企業債の借入の増加が見込まれるが、平成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年度以降は地方債の残高が減少する見込みであることから、将来負担率及びその分子も減少していく見込みである。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U1" workbookViewId="0">
      <selection activeCell="AH25" sqref="AH25:AL2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27345477</v>
      </c>
      <c r="BO4" s="349"/>
      <c r="BP4" s="349"/>
      <c r="BQ4" s="349"/>
      <c r="BR4" s="349"/>
      <c r="BS4" s="349"/>
      <c r="BT4" s="349"/>
      <c r="BU4" s="350"/>
      <c r="BV4" s="348">
        <v>26414025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26974766</v>
      </c>
      <c r="BO5" s="386"/>
      <c r="BP5" s="386"/>
      <c r="BQ5" s="386"/>
      <c r="BR5" s="386"/>
      <c r="BS5" s="386"/>
      <c r="BT5" s="386"/>
      <c r="BU5" s="387"/>
      <c r="BV5" s="385">
        <v>25889094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97.7</v>
      </c>
      <c r="CU5" s="383"/>
      <c r="CV5" s="383"/>
      <c r="CW5" s="383"/>
      <c r="CX5" s="383"/>
      <c r="CY5" s="383"/>
      <c r="CZ5" s="383"/>
      <c r="DA5" s="384"/>
      <c r="DB5" s="382">
        <v>96.6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370711</v>
      </c>
      <c r="BO6" s="386"/>
      <c r="BP6" s="386"/>
      <c r="BQ6" s="386"/>
      <c r="BR6" s="386"/>
      <c r="BS6" s="386"/>
      <c r="BT6" s="386"/>
      <c r="BU6" s="387"/>
      <c r="BV6" s="385">
        <v>524931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105.2</v>
      </c>
      <c r="CU6" s="423"/>
      <c r="CV6" s="423"/>
      <c r="CW6" s="423"/>
      <c r="CX6" s="423"/>
      <c r="CY6" s="423"/>
      <c r="CZ6" s="423"/>
      <c r="DA6" s="424"/>
      <c r="DB6" s="422">
        <v>104.4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164771</v>
      </c>
      <c r="BO7" s="386"/>
      <c r="BP7" s="386"/>
      <c r="BQ7" s="386"/>
      <c r="BR7" s="386"/>
      <c r="BS7" s="386"/>
      <c r="BT7" s="386"/>
      <c r="BU7" s="387"/>
      <c r="BV7" s="385">
        <v>209712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15621470</v>
      </c>
      <c r="CU7" s="386"/>
      <c r="CV7" s="386"/>
      <c r="CW7" s="386"/>
      <c r="CX7" s="386"/>
      <c r="CY7" s="386"/>
      <c r="CZ7" s="386"/>
      <c r="DA7" s="387"/>
      <c r="DB7" s="385">
        <v>15569081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205940</v>
      </c>
      <c r="BO8" s="386"/>
      <c r="BP8" s="386"/>
      <c r="BQ8" s="386"/>
      <c r="BR8" s="386"/>
      <c r="BS8" s="386"/>
      <c r="BT8" s="386"/>
      <c r="BU8" s="387"/>
      <c r="BV8" s="385">
        <v>315219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0.49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66361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-109279</v>
      </c>
      <c r="BO9" s="386"/>
      <c r="BP9" s="386"/>
      <c r="BQ9" s="386"/>
      <c r="BR9" s="386"/>
      <c r="BS9" s="386"/>
      <c r="BT9" s="386"/>
      <c r="BU9" s="387"/>
      <c r="BV9" s="385">
        <v>-43365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18.5</v>
      </c>
      <c r="CU9" s="383"/>
      <c r="CV9" s="383"/>
      <c r="CW9" s="383"/>
      <c r="CX9" s="383"/>
      <c r="CY9" s="383"/>
      <c r="CZ9" s="383"/>
      <c r="DA9" s="384"/>
      <c r="DB9" s="382">
        <v>17.8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68529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1387</v>
      </c>
      <c r="BO10" s="386"/>
      <c r="BP10" s="386"/>
      <c r="BQ10" s="386"/>
      <c r="BR10" s="386"/>
      <c r="BS10" s="386"/>
      <c r="BT10" s="386"/>
      <c r="BU10" s="387"/>
      <c r="BV10" s="385">
        <v>898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12086</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65664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100000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65412</v>
      </c>
      <c r="S13" s="467"/>
      <c r="T13" s="467"/>
      <c r="U13" s="467"/>
      <c r="V13" s="468"/>
      <c r="W13" s="401" t="s">
        <v>124</v>
      </c>
      <c r="X13" s="402"/>
      <c r="Y13" s="402"/>
      <c r="Z13" s="402"/>
      <c r="AA13" s="402"/>
      <c r="AB13" s="392"/>
      <c r="AC13" s="436">
        <v>1752</v>
      </c>
      <c r="AD13" s="437"/>
      <c r="AE13" s="437"/>
      <c r="AF13" s="437"/>
      <c r="AG13" s="476"/>
      <c r="AH13" s="436">
        <v>2409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-607892</v>
      </c>
      <c r="BO13" s="386"/>
      <c r="BP13" s="386"/>
      <c r="BQ13" s="386"/>
      <c r="BR13" s="386"/>
      <c r="BS13" s="386"/>
      <c r="BT13" s="386"/>
      <c r="BU13" s="387"/>
      <c r="BV13" s="385">
        <v>-130381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11.5</v>
      </c>
      <c r="CU13" s="383"/>
      <c r="CV13" s="383"/>
      <c r="CW13" s="383"/>
      <c r="CX13" s="383"/>
      <c r="CY13" s="383"/>
      <c r="CZ13" s="383"/>
      <c r="DA13" s="384"/>
      <c r="DB13" s="382">
        <v>11.8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66338</v>
      </c>
      <c r="S14" s="467"/>
      <c r="T14" s="467"/>
      <c r="U14" s="467"/>
      <c r="V14" s="468"/>
      <c r="W14" s="375"/>
      <c r="X14" s="376"/>
      <c r="Y14" s="376"/>
      <c r="Z14" s="376"/>
      <c r="AA14" s="376"/>
      <c r="AB14" s="365"/>
      <c r="AC14" s="469">
        <v>5.9</v>
      </c>
      <c r="AD14" s="470"/>
      <c r="AE14" s="470"/>
      <c r="AF14" s="470"/>
      <c r="AG14" s="471"/>
      <c r="AH14" s="469">
        <v>7.6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144.9</v>
      </c>
      <c r="CU14" s="481"/>
      <c r="CV14" s="481"/>
      <c r="CW14" s="481"/>
      <c r="CX14" s="481"/>
      <c r="CY14" s="481"/>
      <c r="CZ14" s="481"/>
      <c r="DA14" s="482"/>
      <c r="DB14" s="480">
        <v>145.1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66097</v>
      </c>
      <c r="S15" s="467"/>
      <c r="T15" s="467"/>
      <c r="U15" s="467"/>
      <c r="V15" s="468"/>
      <c r="W15" s="401" t="s">
        <v>131</v>
      </c>
      <c r="X15" s="402"/>
      <c r="Y15" s="402"/>
      <c r="Z15" s="402"/>
      <c r="AA15" s="402"/>
      <c r="AB15" s="392"/>
      <c r="AC15" s="436">
        <v>6340</v>
      </c>
      <c r="AD15" s="437"/>
      <c r="AE15" s="437"/>
      <c r="AF15" s="437"/>
      <c r="AG15" s="476"/>
      <c r="AH15" s="436">
        <v>7195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5927361</v>
      </c>
      <c r="BO15" s="349"/>
      <c r="BP15" s="349"/>
      <c r="BQ15" s="349"/>
      <c r="BR15" s="349"/>
      <c r="BS15" s="349"/>
      <c r="BT15" s="349"/>
      <c r="BU15" s="350"/>
      <c r="BV15" s="348">
        <v>5838134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21.4</v>
      </c>
      <c r="AD16" s="470"/>
      <c r="AE16" s="470"/>
      <c r="AF16" s="470"/>
      <c r="AG16" s="471"/>
      <c r="AH16" s="469">
        <v>22.8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12227015</v>
      </c>
      <c r="BO16" s="386"/>
      <c r="BP16" s="386"/>
      <c r="BQ16" s="386"/>
      <c r="BR16" s="386"/>
      <c r="BS16" s="386"/>
      <c r="BT16" s="386"/>
      <c r="BU16" s="387"/>
      <c r="BV16" s="385">
        <v>12009080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21502</v>
      </c>
      <c r="AD17" s="437"/>
      <c r="AE17" s="437"/>
      <c r="AF17" s="437"/>
      <c r="AG17" s="476"/>
      <c r="AH17" s="436">
        <v>21360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7581035</v>
      </c>
      <c r="BO17" s="386"/>
      <c r="BP17" s="386"/>
      <c r="BQ17" s="386"/>
      <c r="BR17" s="386"/>
      <c r="BS17" s="386"/>
      <c r="BT17" s="386"/>
      <c r="BU17" s="387"/>
      <c r="BV17" s="385">
        <v>7506218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130.55000000000001</v>
      </c>
      <c r="M18" s="498"/>
      <c r="N18" s="498"/>
      <c r="O18" s="498"/>
      <c r="P18" s="498"/>
      <c r="Q18" s="498"/>
      <c r="R18" s="499"/>
      <c r="S18" s="499"/>
      <c r="T18" s="499"/>
      <c r="U18" s="499"/>
      <c r="V18" s="500"/>
      <c r="W18" s="403"/>
      <c r="X18" s="404"/>
      <c r="Y18" s="404"/>
      <c r="Z18" s="404"/>
      <c r="AA18" s="404"/>
      <c r="AB18" s="395"/>
      <c r="AC18" s="501">
        <v>72.7</v>
      </c>
      <c r="AD18" s="502"/>
      <c r="AE18" s="502"/>
      <c r="AF18" s="502"/>
      <c r="AG18" s="503"/>
      <c r="AH18" s="501">
        <v>67.599999999999994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15664924</v>
      </c>
      <c r="BO18" s="386"/>
      <c r="BP18" s="386"/>
      <c r="BQ18" s="386"/>
      <c r="BR18" s="386"/>
      <c r="BS18" s="386"/>
      <c r="BT18" s="386"/>
      <c r="BU18" s="387"/>
      <c r="BV18" s="385">
        <v>15296873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18568908</v>
      </c>
      <c r="BO19" s="386"/>
      <c r="BP19" s="386"/>
      <c r="BQ19" s="386"/>
      <c r="BR19" s="386"/>
      <c r="BS19" s="386"/>
      <c r="BT19" s="386"/>
      <c r="BU19" s="387"/>
      <c r="BV19" s="385">
        <v>18210551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23468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37288610</v>
      </c>
      <c r="BO23" s="386"/>
      <c r="BP23" s="386"/>
      <c r="BQ23" s="386"/>
      <c r="BR23" s="386"/>
      <c r="BS23" s="386"/>
      <c r="BT23" s="386"/>
      <c r="BU23" s="387"/>
      <c r="BV23" s="385">
        <v>36890299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8010</v>
      </c>
      <c r="R24" s="437"/>
      <c r="S24" s="437"/>
      <c r="T24" s="437"/>
      <c r="U24" s="437"/>
      <c r="V24" s="476"/>
      <c r="W24" s="531"/>
      <c r="X24" s="519"/>
      <c r="Y24" s="520"/>
      <c r="Z24" s="435" t="s">
        <v>154</v>
      </c>
      <c r="AA24" s="415"/>
      <c r="AB24" s="415"/>
      <c r="AC24" s="415"/>
      <c r="AD24" s="415"/>
      <c r="AE24" s="415"/>
      <c r="AF24" s="415"/>
      <c r="AG24" s="416"/>
      <c r="AH24" s="436">
        <v>481</v>
      </c>
      <c r="AI24" s="437"/>
      <c r="AJ24" s="437"/>
      <c r="AK24" s="437"/>
      <c r="AL24" s="476"/>
      <c r="AM24" s="436">
        <v>1537276</v>
      </c>
      <c r="AN24" s="437"/>
      <c r="AO24" s="437"/>
      <c r="AP24" s="437"/>
      <c r="AQ24" s="437"/>
      <c r="AR24" s="476"/>
      <c r="AS24" s="436">
        <v>3196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23359995</v>
      </c>
      <c r="BO24" s="386"/>
      <c r="BP24" s="386"/>
      <c r="BQ24" s="386"/>
      <c r="BR24" s="386"/>
      <c r="BS24" s="386"/>
      <c r="BT24" s="386"/>
      <c r="BU24" s="387"/>
      <c r="BV24" s="385">
        <v>23049717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7220</v>
      </c>
      <c r="R25" s="437"/>
      <c r="S25" s="437"/>
      <c r="T25" s="437"/>
      <c r="U25" s="437"/>
      <c r="V25" s="476"/>
      <c r="W25" s="531"/>
      <c r="X25" s="519"/>
      <c r="Y25" s="520"/>
      <c r="Z25" s="435" t="s">
        <v>157</v>
      </c>
      <c r="AA25" s="415"/>
      <c r="AB25" s="415"/>
      <c r="AC25" s="415"/>
      <c r="AD25" s="415"/>
      <c r="AE25" s="415"/>
      <c r="AF25" s="415"/>
      <c r="AG25" s="416"/>
      <c r="AH25" s="436">
        <v>67</v>
      </c>
      <c r="AI25" s="437"/>
      <c r="AJ25" s="437"/>
      <c r="AK25" s="437"/>
      <c r="AL25" s="476"/>
      <c r="AM25" s="436">
        <v>190481</v>
      </c>
      <c r="AN25" s="437"/>
      <c r="AO25" s="437"/>
      <c r="AP25" s="437"/>
      <c r="AQ25" s="437"/>
      <c r="AR25" s="476"/>
      <c r="AS25" s="436">
        <v>2843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5825583</v>
      </c>
      <c r="BO25" s="349"/>
      <c r="BP25" s="349"/>
      <c r="BQ25" s="349"/>
      <c r="BR25" s="349"/>
      <c r="BS25" s="349"/>
      <c r="BT25" s="349"/>
      <c r="BU25" s="350"/>
      <c r="BV25" s="348">
        <v>5365343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6460</v>
      </c>
      <c r="R26" s="437"/>
      <c r="S26" s="437"/>
      <c r="T26" s="437"/>
      <c r="U26" s="437"/>
      <c r="V26" s="476"/>
      <c r="W26" s="531"/>
      <c r="X26" s="519"/>
      <c r="Y26" s="520"/>
      <c r="Z26" s="435" t="s">
        <v>160</v>
      </c>
      <c r="AA26" s="541"/>
      <c r="AB26" s="541"/>
      <c r="AC26" s="541"/>
      <c r="AD26" s="541"/>
      <c r="AE26" s="541"/>
      <c r="AF26" s="541"/>
      <c r="AG26" s="542"/>
      <c r="AH26" s="436">
        <v>42</v>
      </c>
      <c r="AI26" s="437"/>
      <c r="AJ26" s="437"/>
      <c r="AK26" s="437"/>
      <c r="AL26" s="476"/>
      <c r="AM26" s="436">
        <v>151368</v>
      </c>
      <c r="AN26" s="437"/>
      <c r="AO26" s="437"/>
      <c r="AP26" s="437"/>
      <c r="AQ26" s="437"/>
      <c r="AR26" s="476"/>
      <c r="AS26" s="436">
        <v>3604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5200</v>
      </c>
      <c r="R27" s="437"/>
      <c r="S27" s="437"/>
      <c r="T27" s="437"/>
      <c r="U27" s="437"/>
      <c r="V27" s="476"/>
      <c r="W27" s="531"/>
      <c r="X27" s="519"/>
      <c r="Y27" s="520"/>
      <c r="Z27" s="435" t="s">
        <v>163</v>
      </c>
      <c r="AA27" s="415"/>
      <c r="AB27" s="415"/>
      <c r="AC27" s="415"/>
      <c r="AD27" s="415"/>
      <c r="AE27" s="415"/>
      <c r="AF27" s="415"/>
      <c r="AG27" s="416"/>
      <c r="AH27" s="436">
        <v>26</v>
      </c>
      <c r="AI27" s="437"/>
      <c r="AJ27" s="437"/>
      <c r="AK27" s="437"/>
      <c r="AL27" s="476"/>
      <c r="AM27" s="436">
        <v>98584</v>
      </c>
      <c r="AN27" s="437"/>
      <c r="AO27" s="437"/>
      <c r="AP27" s="437"/>
      <c r="AQ27" s="437"/>
      <c r="AR27" s="476"/>
      <c r="AS27" s="436">
        <v>3792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201214</v>
      </c>
      <c r="BO27" s="555"/>
      <c r="BP27" s="555"/>
      <c r="BQ27" s="555"/>
      <c r="BR27" s="555"/>
      <c r="BS27" s="555"/>
      <c r="BT27" s="555"/>
      <c r="BU27" s="556"/>
      <c r="BV27" s="554">
        <v>200513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4700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1083154</v>
      </c>
      <c r="BO28" s="349"/>
      <c r="BP28" s="349"/>
      <c r="BQ28" s="349"/>
      <c r="BR28" s="349"/>
      <c r="BS28" s="349"/>
      <c r="BT28" s="349"/>
      <c r="BU28" s="350"/>
      <c r="BV28" s="348">
        <v>1421767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4400</v>
      </c>
      <c r="R29" s="437"/>
      <c r="S29" s="437"/>
      <c r="T29" s="437"/>
      <c r="U29" s="437"/>
      <c r="V29" s="476"/>
      <c r="W29" s="532"/>
      <c r="X29" s="533"/>
      <c r="Y29" s="534"/>
      <c r="Z29" s="435" t="s">
        <v>170</v>
      </c>
      <c r="AA29" s="415"/>
      <c r="AB29" s="415"/>
      <c r="AC29" s="415"/>
      <c r="AD29" s="415"/>
      <c r="AE29" s="415"/>
      <c r="AF29" s="415"/>
      <c r="AG29" s="416"/>
      <c r="AH29" s="436">
        <v>507</v>
      </c>
      <c r="AI29" s="437"/>
      <c r="AJ29" s="437"/>
      <c r="AK29" s="437"/>
      <c r="AL29" s="476"/>
      <c r="AM29" s="436">
        <v>1635860</v>
      </c>
      <c r="AN29" s="437"/>
      <c r="AO29" s="437"/>
      <c r="AP29" s="437"/>
      <c r="AQ29" s="437"/>
      <c r="AR29" s="476"/>
      <c r="AS29" s="436">
        <v>3227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5841</v>
      </c>
      <c r="BO29" s="386"/>
      <c r="BP29" s="386"/>
      <c r="BQ29" s="386"/>
      <c r="BR29" s="386"/>
      <c r="BS29" s="386"/>
      <c r="BT29" s="386"/>
      <c r="BU29" s="387"/>
      <c r="BV29" s="385">
        <v>121058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2384530</v>
      </c>
      <c r="BO30" s="555"/>
      <c r="BP30" s="555"/>
      <c r="BQ30" s="555"/>
      <c r="BR30" s="555"/>
      <c r="BS30" s="555"/>
      <c r="BT30" s="555"/>
      <c r="BU30" s="556"/>
      <c r="BV30" s="554">
        <v>2586761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IF('各会計、関係団体の財政状況及び健全化判断比率'!B35="","",'各会計、関係団体の財政状況及び健全化判断比率'!B35)</f>
        <v>簡易水道事業特別会計（特別会計）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和歌山県市町村総合事務組合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橋本市文化スポーツ振興公社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簡易水道事業特別会計（一般会計）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12</v>
      </c>
      <c r="AN35" s="566"/>
      <c r="AO35" s="567" t="str">
        <f>IF('各会計、関係団体の財政状況及び健全化判断比率'!B34="","",'各会計、関係団体の財政状況及び健全化判断比率'!B34)</f>
        <v>病院事業会計</v>
      </c>
      <c r="AP35" s="567"/>
      <c r="AQ35" s="567"/>
      <c r="AR35" s="567"/>
      <c r="AS35" s="567"/>
      <c r="AT35" s="567"/>
      <c r="AU35" s="567"/>
      <c r="AV35" s="567"/>
      <c r="AW35" s="567"/>
      <c r="AX35" s="567"/>
      <c r="AY35" s="567"/>
      <c r="AZ35" s="567"/>
      <c r="BA35" s="567"/>
      <c r="BB35" s="567"/>
      <c r="BC35" s="567"/>
      <c r="BD35" s="165"/>
      <c r="BE35" s="566">
        <f t="shared" ref="BE35:BE43" si="1">IF(BG35="","",BE34+1)</f>
        <v>14</v>
      </c>
      <c r="BF35" s="566"/>
      <c r="BG35" s="567" t="str">
        <f>IF('各会計、関係団体の財政状況及び健全化判断比率'!B36="","",'各会計、関係団体の財政状況及び健全化判断比率'!B36)</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和歌山地方税回収機構</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住宅新築資金等貸付事業特別会計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駐車場事業特別会計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15</v>
      </c>
      <c r="BF36" s="566"/>
      <c r="BG36" s="567" t="str">
        <f>IF('各会計、関係団体の財政状況及び健全化判断比率'!B37="","",'各会計、関係団体の財政状況及び健全化判断比率'!B37)</f>
        <v>農業集落排水事業特別会計</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橋本周辺広域市町村圏組合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墓園事業特別会計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指定訪問看護事業特別会計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伊都郡町村及び橋本市老人福祉施設事務組合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土地区画整理事業特別会計</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伊都郡町村及び橋本市児童福祉施設事務組合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21</v>
      </c>
      <c r="BX39" s="566"/>
      <c r="BY39" s="567" t="str">
        <f>IF('各会計、関係団体の財政状況及び健全化判断比率'!B73="","",'各会計、関係団体の財政状況及び健全化判断比率'!B73)</f>
        <v>和歌山県後期高齢者医療広域連合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22</v>
      </c>
      <c r="BX40" s="566"/>
      <c r="BY40" s="567" t="str">
        <f>IF('各会計、関係団体の財政状況及び健全化判断比率'!B74="","",'各会計、関係団体の財政状況及び健全化判断比率'!B74)</f>
        <v>橋本伊都衛生施設組合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23</v>
      </c>
      <c r="BX41" s="566"/>
      <c r="BY41" s="567" t="str">
        <f>IF('各会計、関係団体の財政状況及び健全化判断比率'!B75="","",'各会計、関係団体の財政状況及び健全化判断比率'!B75)</f>
        <v>伊都消防組合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13" zoomScaleSheetLayoutView="100" workbookViewId="0">
      <selection activeCell="M41" sqref="M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1" t="s">
        <v>24</v>
      </c>
      <c r="C41" s="1172"/>
      <c r="D41" s="81"/>
      <c r="E41" s="1177" t="s">
        <v>25</v>
      </c>
      <c r="F41" s="1177"/>
      <c r="G41" s="1177"/>
      <c r="H41" s="1178"/>
      <c r="I41" s="82">
        <v>31087</v>
      </c>
      <c r="J41" s="83">
        <v>32678</v>
      </c>
      <c r="K41" s="83">
        <v>36431</v>
      </c>
      <c r="L41" s="83">
        <v>36890</v>
      </c>
      <c r="M41" s="84">
        <v>37289</v>
      </c>
    </row>
    <row r="42" spans="2:13" ht="27.75" customHeight="1">
      <c r="B42" s="1173"/>
      <c r="C42" s="1174"/>
      <c r="D42" s="85"/>
      <c r="E42" s="1179" t="s">
        <v>26</v>
      </c>
      <c r="F42" s="1179"/>
      <c r="G42" s="1179"/>
      <c r="H42" s="1180"/>
      <c r="I42" s="86" t="s">
        <v>483</v>
      </c>
      <c r="J42" s="87" t="s">
        <v>483</v>
      </c>
      <c r="K42" s="87" t="s">
        <v>483</v>
      </c>
      <c r="L42" s="87" t="s">
        <v>483</v>
      </c>
      <c r="M42" s="88" t="s">
        <v>483</v>
      </c>
    </row>
    <row r="43" spans="2:13" ht="27.75" customHeight="1">
      <c r="B43" s="1173"/>
      <c r="C43" s="1174"/>
      <c r="D43" s="85"/>
      <c r="E43" s="1179" t="s">
        <v>27</v>
      </c>
      <c r="F43" s="1179"/>
      <c r="G43" s="1179"/>
      <c r="H43" s="1180"/>
      <c r="I43" s="86">
        <v>18944</v>
      </c>
      <c r="J43" s="87">
        <v>17998</v>
      </c>
      <c r="K43" s="87">
        <v>17474</v>
      </c>
      <c r="L43" s="87">
        <v>16841</v>
      </c>
      <c r="M43" s="88">
        <v>15717</v>
      </c>
    </row>
    <row r="44" spans="2:13" ht="27.75" customHeight="1">
      <c r="B44" s="1173"/>
      <c r="C44" s="1174"/>
      <c r="D44" s="85"/>
      <c r="E44" s="1179" t="s">
        <v>28</v>
      </c>
      <c r="F44" s="1179"/>
      <c r="G44" s="1179"/>
      <c r="H44" s="1180"/>
      <c r="I44" s="86">
        <v>2858</v>
      </c>
      <c r="J44" s="87">
        <v>2809</v>
      </c>
      <c r="K44" s="87">
        <v>2643</v>
      </c>
      <c r="L44" s="87">
        <v>2479</v>
      </c>
      <c r="M44" s="88">
        <v>2305</v>
      </c>
    </row>
    <row r="45" spans="2:13" ht="27.75" customHeight="1">
      <c r="B45" s="1173"/>
      <c r="C45" s="1174"/>
      <c r="D45" s="85"/>
      <c r="E45" s="1179" t="s">
        <v>29</v>
      </c>
      <c r="F45" s="1179"/>
      <c r="G45" s="1179"/>
      <c r="H45" s="1180"/>
      <c r="I45" s="86">
        <v>6628</v>
      </c>
      <c r="J45" s="87">
        <v>6231</v>
      </c>
      <c r="K45" s="87">
        <v>5957</v>
      </c>
      <c r="L45" s="87">
        <v>5329</v>
      </c>
      <c r="M45" s="88">
        <v>4702</v>
      </c>
    </row>
    <row r="46" spans="2:13" ht="27.75" customHeight="1">
      <c r="B46" s="1173"/>
      <c r="C46" s="1174"/>
      <c r="D46" s="85"/>
      <c r="E46" s="1179" t="s">
        <v>30</v>
      </c>
      <c r="F46" s="1179"/>
      <c r="G46" s="1179"/>
      <c r="H46" s="1180"/>
      <c r="I46" s="86">
        <v>1279</v>
      </c>
      <c r="J46" s="87">
        <v>1228</v>
      </c>
      <c r="K46" s="87" t="s">
        <v>483</v>
      </c>
      <c r="L46" s="87" t="s">
        <v>483</v>
      </c>
      <c r="M46" s="88" t="s">
        <v>483</v>
      </c>
    </row>
    <row r="47" spans="2:13" ht="27.75" customHeight="1">
      <c r="B47" s="1173"/>
      <c r="C47" s="1174"/>
      <c r="D47" s="85"/>
      <c r="E47" s="1179" t="s">
        <v>31</v>
      </c>
      <c r="F47" s="1179"/>
      <c r="G47" s="1179"/>
      <c r="H47" s="1180"/>
      <c r="I47" s="86" t="s">
        <v>483</v>
      </c>
      <c r="J47" s="87" t="s">
        <v>483</v>
      </c>
      <c r="K47" s="87" t="s">
        <v>483</v>
      </c>
      <c r="L47" s="87" t="s">
        <v>483</v>
      </c>
      <c r="M47" s="88" t="s">
        <v>483</v>
      </c>
    </row>
    <row r="48" spans="2:13" ht="27.75" customHeight="1">
      <c r="B48" s="1175"/>
      <c r="C48" s="1176"/>
      <c r="D48" s="85"/>
      <c r="E48" s="1179" t="s">
        <v>32</v>
      </c>
      <c r="F48" s="1179"/>
      <c r="G48" s="1179"/>
      <c r="H48" s="1180"/>
      <c r="I48" s="86" t="s">
        <v>483</v>
      </c>
      <c r="J48" s="87" t="s">
        <v>483</v>
      </c>
      <c r="K48" s="87" t="s">
        <v>483</v>
      </c>
      <c r="L48" s="87" t="s">
        <v>483</v>
      </c>
      <c r="M48" s="88" t="s">
        <v>483</v>
      </c>
    </row>
    <row r="49" spans="2:13" ht="27.75" customHeight="1">
      <c r="B49" s="1181" t="s">
        <v>33</v>
      </c>
      <c r="C49" s="1182"/>
      <c r="D49" s="89"/>
      <c r="E49" s="1179" t="s">
        <v>34</v>
      </c>
      <c r="F49" s="1179"/>
      <c r="G49" s="1179"/>
      <c r="H49" s="1180"/>
      <c r="I49" s="86">
        <v>4281</v>
      </c>
      <c r="J49" s="87">
        <v>3421</v>
      </c>
      <c r="K49" s="87">
        <v>3574</v>
      </c>
      <c r="L49" s="87">
        <v>3692</v>
      </c>
      <c r="M49" s="88">
        <v>2840</v>
      </c>
    </row>
    <row r="50" spans="2:13" ht="27.75" customHeight="1">
      <c r="B50" s="1173"/>
      <c r="C50" s="1174"/>
      <c r="D50" s="85"/>
      <c r="E50" s="1179" t="s">
        <v>35</v>
      </c>
      <c r="F50" s="1179"/>
      <c r="G50" s="1179"/>
      <c r="H50" s="1180"/>
      <c r="I50" s="86">
        <v>4499</v>
      </c>
      <c r="J50" s="87">
        <v>3572</v>
      </c>
      <c r="K50" s="87">
        <v>3513</v>
      </c>
      <c r="L50" s="87">
        <v>3744</v>
      </c>
      <c r="M50" s="88">
        <v>3861</v>
      </c>
    </row>
    <row r="51" spans="2:13" ht="27.75" customHeight="1">
      <c r="B51" s="1175"/>
      <c r="C51" s="1176"/>
      <c r="D51" s="85"/>
      <c r="E51" s="1179" t="s">
        <v>36</v>
      </c>
      <c r="F51" s="1179"/>
      <c r="G51" s="1179"/>
      <c r="H51" s="1180"/>
      <c r="I51" s="86">
        <v>32532</v>
      </c>
      <c r="J51" s="87">
        <v>33755</v>
      </c>
      <c r="K51" s="87">
        <v>35624</v>
      </c>
      <c r="L51" s="87">
        <v>35687</v>
      </c>
      <c r="M51" s="88">
        <v>35245</v>
      </c>
    </row>
    <row r="52" spans="2:13" ht="27.75" customHeight="1" thickBot="1">
      <c r="B52" s="1183" t="s">
        <v>37</v>
      </c>
      <c r="C52" s="1184"/>
      <c r="D52" s="90"/>
      <c r="E52" s="1185" t="s">
        <v>38</v>
      </c>
      <c r="F52" s="1185"/>
      <c r="G52" s="1185"/>
      <c r="H52" s="1186"/>
      <c r="I52" s="91">
        <v>19484</v>
      </c>
      <c r="J52" s="92">
        <v>20196</v>
      </c>
      <c r="K52" s="92">
        <v>19793</v>
      </c>
      <c r="L52" s="92">
        <v>18416</v>
      </c>
      <c r="M52" s="93">
        <v>18066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70293</v>
      </c>
      <c r="E3" s="116"/>
      <c r="F3" s="117">
        <v>61882</v>
      </c>
      <c r="G3" s="118"/>
      <c r="H3" s="119"/>
    </row>
    <row r="4" spans="1:8">
      <c r="A4" s="120"/>
      <c r="B4" s="121"/>
      <c r="C4" s="122"/>
      <c r="D4" s="123">
        <v>42662</v>
      </c>
      <c r="E4" s="124"/>
      <c r="F4" s="125">
        <v>32175</v>
      </c>
      <c r="G4" s="126"/>
      <c r="H4" s="127"/>
    </row>
    <row r="5" spans="1:8">
      <c r="A5" s="108" t="s">
        <v>515</v>
      </c>
      <c r="B5" s="113"/>
      <c r="C5" s="114"/>
      <c r="D5" s="115">
        <v>74158</v>
      </c>
      <c r="E5" s="116"/>
      <c r="F5" s="117">
        <v>47569</v>
      </c>
      <c r="G5" s="118"/>
      <c r="H5" s="119"/>
    </row>
    <row r="6" spans="1:8">
      <c r="A6" s="120"/>
      <c r="B6" s="121"/>
      <c r="C6" s="122"/>
      <c r="D6" s="123">
        <v>41899</v>
      </c>
      <c r="E6" s="124"/>
      <c r="F6" s="125">
        <v>26255</v>
      </c>
      <c r="G6" s="126"/>
      <c r="H6" s="127"/>
    </row>
    <row r="7" spans="1:8">
      <c r="A7" s="108" t="s">
        <v>516</v>
      </c>
      <c r="B7" s="113"/>
      <c r="C7" s="114"/>
      <c r="D7" s="115">
        <v>95352</v>
      </c>
      <c r="E7" s="116"/>
      <c r="F7" s="117">
        <v>50880</v>
      </c>
      <c r="G7" s="118"/>
      <c r="H7" s="119"/>
    </row>
    <row r="8" spans="1:8">
      <c r="A8" s="120"/>
      <c r="B8" s="121"/>
      <c r="C8" s="122"/>
      <c r="D8" s="123">
        <v>58629</v>
      </c>
      <c r="E8" s="124"/>
      <c r="F8" s="125">
        <v>26879</v>
      </c>
      <c r="G8" s="126"/>
      <c r="H8" s="127"/>
    </row>
    <row r="9" spans="1:8">
      <c r="A9" s="108" t="s">
        <v>517</v>
      </c>
      <c r="B9" s="113"/>
      <c r="C9" s="114"/>
      <c r="D9" s="115">
        <v>37656</v>
      </c>
      <c r="E9" s="116"/>
      <c r="F9" s="117">
        <v>63956</v>
      </c>
      <c r="G9" s="118"/>
      <c r="H9" s="119"/>
    </row>
    <row r="10" spans="1:8">
      <c r="A10" s="120"/>
      <c r="B10" s="121"/>
      <c r="C10" s="122"/>
      <c r="D10" s="123">
        <v>24376</v>
      </c>
      <c r="E10" s="124"/>
      <c r="F10" s="125">
        <v>29239</v>
      </c>
      <c r="G10" s="126"/>
      <c r="H10" s="127"/>
    </row>
    <row r="11" spans="1:8">
      <c r="A11" s="108" t="s">
        <v>518</v>
      </c>
      <c r="B11" s="113"/>
      <c r="C11" s="114"/>
      <c r="D11" s="115">
        <v>49338</v>
      </c>
      <c r="E11" s="116"/>
      <c r="F11" s="117">
        <v>66255</v>
      </c>
      <c r="G11" s="118"/>
      <c r="H11" s="119"/>
    </row>
    <row r="12" spans="1:8">
      <c r="A12" s="120"/>
      <c r="B12" s="121"/>
      <c r="C12" s="128"/>
      <c r="D12" s="123">
        <v>38318</v>
      </c>
      <c r="E12" s="124"/>
      <c r="F12" s="125">
        <v>31822</v>
      </c>
      <c r="G12" s="126"/>
      <c r="H12" s="127"/>
    </row>
    <row r="13" spans="1:8">
      <c r="A13" s="108"/>
      <c r="B13" s="113"/>
      <c r="C13" s="129"/>
      <c r="D13" s="130">
        <v>65359</v>
      </c>
      <c r="E13" s="131"/>
      <c r="F13" s="132">
        <v>58108</v>
      </c>
      <c r="G13" s="133"/>
      <c r="H13" s="119"/>
    </row>
    <row r="14" spans="1:8">
      <c r="A14" s="120"/>
      <c r="B14" s="121"/>
      <c r="C14" s="122"/>
      <c r="D14" s="123">
        <v>41177</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2.73</v>
      </c>
      <c r="C19" s="134">
        <f>ROUND(VALUE(SUBSTITUTE(実質収支比率等に係る経年分析!G$48,"▲","-")),2)</f>
        <v>2.59</v>
      </c>
      <c r="D19" s="134">
        <f>ROUND(VALUE(SUBSTITUTE(実質収支比率等に係る経年分析!H$48,"▲","-")),2)</f>
        <v>2.33</v>
      </c>
      <c r="E19" s="134">
        <f>ROUND(VALUE(SUBSTITUTE(実質収支比率等に係る経年分析!I$48,"▲","-")),2)</f>
        <v>2.02</v>
      </c>
      <c r="F19" s="134">
        <f>ROUND(VALUE(SUBSTITUTE(実質収支比率等に係る経年分析!J$48,"▲","-")),2)</f>
        <v>1.32</v>
      </c>
    </row>
    <row r="20" spans="1:11">
      <c r="A20" s="134" t="s">
        <v>43</v>
      </c>
      <c r="B20" s="134">
        <f>ROUND(VALUE(SUBSTITUTE(実質収支比率等に係る経年分析!F$47,"▲","-")),2)</f>
        <v>8.11</v>
      </c>
      <c r="C20" s="134">
        <f>ROUND(VALUE(SUBSTITUTE(実質収支比率等に係る経年分析!G$47,"▲","-")),2)</f>
        <v>9.49</v>
      </c>
      <c r="D20" s="134">
        <f>ROUND(VALUE(SUBSTITUTE(実質収支比率等に係る経年分析!H$47,"▲","-")),2)</f>
        <v>8.57</v>
      </c>
      <c r="E20" s="134">
        <f>ROUND(VALUE(SUBSTITUTE(実質収支比率等に係る経年分析!I$47,"▲","-")),2)</f>
        <v>9.1300000000000008</v>
      </c>
      <c r="F20" s="134">
        <f>ROUND(VALUE(SUBSTITUTE(実質収支比率等に係る経年分析!J$47,"▲","-")),2)</f>
        <v>6.93</v>
      </c>
    </row>
    <row r="21" spans="1:11">
      <c r="A21" s="134" t="s">
        <v>44</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0.12</v>
      </c>
      <c r="D21" s="134">
        <f>IF(ISNUMBER(VALUE(SUBSTITUTE(実質収支比率等に係る経年分析!H$49,"▲","-"))),ROUND(VALUE(SUBSTITUTE(実質収支比率等に係る経年分析!H$49,"▲","-")),2),NA())</f>
        <v>-2.0499999999999998</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-3.89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2.4300000000000002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17.350000000000001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22.67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2930</v>
      </c>
      <c r="E42" s="136"/>
      <c r="F42" s="136"/>
      <c r="G42" s="136">
        <f>'実質公債費比率（分子）の構造'!L$52</f>
        <v>2895</v>
      </c>
      <c r="H42" s="136"/>
      <c r="I42" s="136"/>
      <c r="J42" s="136">
        <f>'実質公債費比率（分子）の構造'!M$52</f>
        <v>3097</v>
      </c>
      <c r="K42" s="136"/>
      <c r="L42" s="136"/>
      <c r="M42" s="136">
        <f>'実質公債費比率（分子）の構造'!N$52</f>
        <v>3197</v>
      </c>
      <c r="N42" s="136"/>
      <c r="O42" s="136"/>
      <c r="P42" s="136">
        <f>'実質公債費比率（分子）の構造'!O$52</f>
        <v>3439</v>
      </c>
    </row>
    <row r="43" spans="1:16">
      <c r="A43" s="136" t="s">
        <v>52</v>
      </c>
      <c r="B43" s="136" t="str">
        <f>'実質公債費比率（分子）の構造'!K$51</f>
        <v>-</v>
      </c>
      <c r="C43" s="136"/>
      <c r="D43" s="136"/>
      <c r="E43" s="136" t="str">
        <f>'実質公債費比率（分子）の構造'!L$51</f>
        <v>-</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68</v>
      </c>
      <c r="C45" s="136"/>
      <c r="D45" s="136"/>
      <c r="E45" s="136">
        <f>'実質公債費比率（分子）の構造'!L$49</f>
        <v>87</v>
      </c>
      <c r="F45" s="136"/>
      <c r="G45" s="136"/>
      <c r="H45" s="136">
        <f>'実質公債費比率（分子）の構造'!M$49</f>
        <v>171</v>
      </c>
      <c r="I45" s="136"/>
      <c r="J45" s="136"/>
      <c r="K45" s="136">
        <f>'実質公債費比率（分子）の構造'!N$49</f>
        <v>208</v>
      </c>
      <c r="L45" s="136"/>
      <c r="M45" s="136"/>
      <c r="N45" s="136">
        <f>'実質公債費比率（分子）の構造'!O$49</f>
        <v>209</v>
      </c>
      <c r="O45" s="136"/>
      <c r="P45" s="136"/>
    </row>
    <row r="46" spans="1:16">
      <c r="A46" s="136" t="s">
        <v>55</v>
      </c>
      <c r="B46" s="136">
        <f>'実質公債費比率（分子）の構造'!K$48</f>
        <v>1297</v>
      </c>
      <c r="C46" s="136"/>
      <c r="D46" s="136"/>
      <c r="E46" s="136">
        <f>'実質公債費比率（分子）の構造'!L$48</f>
        <v>1247</v>
      </c>
      <c r="F46" s="136"/>
      <c r="G46" s="136"/>
      <c r="H46" s="136">
        <f>'実質公債費比率（分子）の構造'!M$48</f>
        <v>1209</v>
      </c>
      <c r="I46" s="136"/>
      <c r="J46" s="136"/>
      <c r="K46" s="136">
        <f>'実質公債費比率（分子）の構造'!N$48</f>
        <v>1149</v>
      </c>
      <c r="L46" s="136"/>
      <c r="M46" s="136"/>
      <c r="N46" s="136">
        <f>'実質公債費比率（分子）の構造'!O$48</f>
        <v>1231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3142</v>
      </c>
      <c r="C49" s="136"/>
      <c r="D49" s="136"/>
      <c r="E49" s="136">
        <f>'実質公債費比率（分子）の構造'!L$45</f>
        <v>3130</v>
      </c>
      <c r="F49" s="136"/>
      <c r="G49" s="136"/>
      <c r="H49" s="136">
        <f>'実質公債費比率（分子）の構造'!M$45</f>
        <v>3195</v>
      </c>
      <c r="I49" s="136"/>
      <c r="J49" s="136"/>
      <c r="K49" s="136">
        <f>'実質公債費比率（分子）の構造'!N$45</f>
        <v>3262</v>
      </c>
      <c r="L49" s="136"/>
      <c r="M49" s="136"/>
      <c r="N49" s="136">
        <f>'実質公債費比率（分子）の構造'!O$45</f>
        <v>3456</v>
      </c>
      <c r="O49" s="136"/>
      <c r="P49" s="136"/>
    </row>
    <row r="50" spans="1:16">
      <c r="A50" s="136" t="s">
        <v>59</v>
      </c>
      <c r="B50" s="136" t="e">
        <f>NA()</f>
        <v>#N/A</v>
      </c>
      <c r="C50" s="136">
        <f>IF(ISNUMBER('実質公債費比率（分子）の構造'!K$53),'実質公債費比率（分子）の構造'!K$53,NA())</f>
        <v>1577</v>
      </c>
      <c r="D50" s="136" t="e">
        <f>NA()</f>
        <v>#N/A</v>
      </c>
      <c r="E50" s="136" t="e">
        <f>NA()</f>
        <v>#N/A</v>
      </c>
      <c r="F50" s="136">
        <f>IF(ISNUMBER('実質公債費比率（分子）の構造'!L$53),'実質公債費比率（分子）の構造'!L$53,NA())</f>
        <v>1569</v>
      </c>
      <c r="G50" s="136" t="e">
        <f>NA()</f>
        <v>#N/A</v>
      </c>
      <c r="H50" s="136" t="e">
        <f>NA()</f>
        <v>#N/A</v>
      </c>
      <c r="I50" s="136">
        <f>IF(ISNUMBER('実質公債費比率（分子）の構造'!M$53),'実質公債費比率（分子）の構造'!M$53,NA())</f>
        <v>1479</v>
      </c>
      <c r="J50" s="136" t="e">
        <f>NA()</f>
        <v>#N/A</v>
      </c>
      <c r="K50" s="136" t="e">
        <f>NA()</f>
        <v>#N/A</v>
      </c>
      <c r="L50" s="136">
        <f>IF(ISNUMBER('実質公債費比率（分子）の構造'!N$53),'実質公債費比率（分子）の構造'!N$53,NA())</f>
        <v>1423</v>
      </c>
      <c r="M50" s="136" t="e">
        <f>NA()</f>
        <v>#N/A</v>
      </c>
      <c r="N50" s="136" t="e">
        <f>NA()</f>
        <v>#N/A</v>
      </c>
      <c r="O50" s="136">
        <f>IF(ISNUMBER('実質公債費比率（分子）の構造'!O$53),'実質公債費比率（分子）の構造'!O$53,NA())</f>
        <v>1458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32532</v>
      </c>
      <c r="E56" s="135"/>
      <c r="F56" s="135"/>
      <c r="G56" s="135">
        <f>'将来負担比率（分子）の構造'!J$51</f>
        <v>33755</v>
      </c>
      <c r="H56" s="135"/>
      <c r="I56" s="135"/>
      <c r="J56" s="135">
        <f>'将来負担比率（分子）の構造'!K$51</f>
        <v>35624</v>
      </c>
      <c r="K56" s="135"/>
      <c r="L56" s="135"/>
      <c r="M56" s="135">
        <f>'将来負担比率（分子）の構造'!L$51</f>
        <v>35687</v>
      </c>
      <c r="N56" s="135"/>
      <c r="O56" s="135"/>
      <c r="P56" s="135">
        <f>'将来負担比率（分子）の構造'!M$51</f>
        <v>35245</v>
      </c>
    </row>
    <row r="57" spans="1:16">
      <c r="A57" s="135" t="s">
        <v>35</v>
      </c>
      <c r="B57" s="135"/>
      <c r="C57" s="135"/>
      <c r="D57" s="135">
        <f>'将来負担比率（分子）の構造'!I$50</f>
        <v>4499</v>
      </c>
      <c r="E57" s="135"/>
      <c r="F57" s="135"/>
      <c r="G57" s="135">
        <f>'将来負担比率（分子）の構造'!J$50</f>
        <v>3572</v>
      </c>
      <c r="H57" s="135"/>
      <c r="I57" s="135"/>
      <c r="J57" s="135">
        <f>'将来負担比率（分子）の構造'!K$50</f>
        <v>3513</v>
      </c>
      <c r="K57" s="135"/>
      <c r="L57" s="135"/>
      <c r="M57" s="135">
        <f>'将来負担比率（分子）の構造'!L$50</f>
        <v>3744</v>
      </c>
      <c r="N57" s="135"/>
      <c r="O57" s="135"/>
      <c r="P57" s="135">
        <f>'将来負担比率（分子）の構造'!M$50</f>
        <v>3861</v>
      </c>
    </row>
    <row r="58" spans="1:16">
      <c r="A58" s="135" t="s">
        <v>34</v>
      </c>
      <c r="B58" s="135"/>
      <c r="C58" s="135"/>
      <c r="D58" s="135">
        <f>'将来負担比率（分子）の構造'!I$49</f>
        <v>4281</v>
      </c>
      <c r="E58" s="135"/>
      <c r="F58" s="135"/>
      <c r="G58" s="135">
        <f>'将来負担比率（分子）の構造'!J$49</f>
        <v>3421</v>
      </c>
      <c r="H58" s="135"/>
      <c r="I58" s="135"/>
      <c r="J58" s="135">
        <f>'将来負担比率（分子）の構造'!K$49</f>
        <v>3574</v>
      </c>
      <c r="K58" s="135"/>
      <c r="L58" s="135"/>
      <c r="M58" s="135">
        <f>'将来負担比率（分子）の構造'!L$49</f>
        <v>3692</v>
      </c>
      <c r="N58" s="135"/>
      <c r="O58" s="135"/>
      <c r="P58" s="135">
        <f>'将来負担比率（分子）の構造'!M$49</f>
        <v>2840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1279</v>
      </c>
      <c r="C61" s="135"/>
      <c r="D61" s="135"/>
      <c r="E61" s="135">
        <f>'将来負担比率（分子）の構造'!J$46</f>
        <v>1228</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6628</v>
      </c>
      <c r="C62" s="135"/>
      <c r="D62" s="135"/>
      <c r="E62" s="135">
        <f>'将来負担比率（分子）の構造'!J$45</f>
        <v>6231</v>
      </c>
      <c r="F62" s="135"/>
      <c r="G62" s="135"/>
      <c r="H62" s="135">
        <f>'将来負担比率（分子）の構造'!K$45</f>
        <v>5957</v>
      </c>
      <c r="I62" s="135"/>
      <c r="J62" s="135"/>
      <c r="K62" s="135">
        <f>'将来負担比率（分子）の構造'!L$45</f>
        <v>5329</v>
      </c>
      <c r="L62" s="135"/>
      <c r="M62" s="135"/>
      <c r="N62" s="135">
        <f>'将来負担比率（分子）の構造'!M$45</f>
        <v>4702</v>
      </c>
      <c r="O62" s="135"/>
      <c r="P62" s="135"/>
    </row>
    <row r="63" spans="1:16">
      <c r="A63" s="135" t="s">
        <v>28</v>
      </c>
      <c r="B63" s="135">
        <f>'将来負担比率（分子）の構造'!I$44</f>
        <v>2858</v>
      </c>
      <c r="C63" s="135"/>
      <c r="D63" s="135"/>
      <c r="E63" s="135">
        <f>'将来負担比率（分子）の構造'!J$44</f>
        <v>2809</v>
      </c>
      <c r="F63" s="135"/>
      <c r="G63" s="135"/>
      <c r="H63" s="135">
        <f>'将来負担比率（分子）の構造'!K$44</f>
        <v>2643</v>
      </c>
      <c r="I63" s="135"/>
      <c r="J63" s="135"/>
      <c r="K63" s="135">
        <f>'将来負担比率（分子）の構造'!L$44</f>
        <v>2479</v>
      </c>
      <c r="L63" s="135"/>
      <c r="M63" s="135"/>
      <c r="N63" s="135">
        <f>'将来負担比率（分子）の構造'!M$44</f>
        <v>2305</v>
      </c>
      <c r="O63" s="135"/>
      <c r="P63" s="135"/>
    </row>
    <row r="64" spans="1:16">
      <c r="A64" s="135" t="s">
        <v>27</v>
      </c>
      <c r="B64" s="135">
        <f>'将来負担比率（分子）の構造'!I$43</f>
        <v>18944</v>
      </c>
      <c r="C64" s="135"/>
      <c r="D64" s="135"/>
      <c r="E64" s="135">
        <f>'将来負担比率（分子）の構造'!J$43</f>
        <v>17998</v>
      </c>
      <c r="F64" s="135"/>
      <c r="G64" s="135"/>
      <c r="H64" s="135">
        <f>'将来負担比率（分子）の構造'!K$43</f>
        <v>17474</v>
      </c>
      <c r="I64" s="135"/>
      <c r="J64" s="135"/>
      <c r="K64" s="135">
        <f>'将来負担比率（分子）の構造'!L$43</f>
        <v>16841</v>
      </c>
      <c r="L64" s="135"/>
      <c r="M64" s="135"/>
      <c r="N64" s="135">
        <f>'将来負担比率（分子）の構造'!M$43</f>
        <v>15717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31087</v>
      </c>
      <c r="C66" s="135"/>
      <c r="D66" s="135"/>
      <c r="E66" s="135">
        <f>'将来負担比率（分子）の構造'!J$41</f>
        <v>32678</v>
      </c>
      <c r="F66" s="135"/>
      <c r="G66" s="135"/>
      <c r="H66" s="135">
        <f>'将来負担比率（分子）の構造'!K$41</f>
        <v>36431</v>
      </c>
      <c r="I66" s="135"/>
      <c r="J66" s="135"/>
      <c r="K66" s="135">
        <f>'将来負担比率（分子）の構造'!L$41</f>
        <v>36890</v>
      </c>
      <c r="L66" s="135"/>
      <c r="M66" s="135"/>
      <c r="N66" s="135">
        <f>'将来負担比率（分子）の構造'!M$41</f>
        <v>37289</v>
      </c>
      <c r="O66" s="135"/>
      <c r="P66" s="135"/>
    </row>
    <row r="67" spans="1:16">
      <c r="A67" s="135" t="s">
        <v>63</v>
      </c>
      <c r="B67" s="135" t="e">
        <f>NA()</f>
        <v>#N/A</v>
      </c>
      <c r="C67" s="135">
        <f>IF(ISNUMBER('将来負担比率（分子）の構造'!I$52), IF('将来負担比率（分子）の構造'!I$52 &lt; 0, 0, '将来負担比率（分子）の構造'!I$52), NA())</f>
        <v>19484</v>
      </c>
      <c r="D67" s="135" t="e">
        <f>NA()</f>
        <v>#N/A</v>
      </c>
      <c r="E67" s="135" t="e">
        <f>NA()</f>
        <v>#N/A</v>
      </c>
      <c r="F67" s="135">
        <f>IF(ISNUMBER('将来負担比率（分子）の構造'!J$52), IF('将来負担比率（分子）の構造'!J$52 &lt; 0, 0, '将来負担比率（分子）の構造'!J$52), NA())</f>
        <v>20196</v>
      </c>
      <c r="G67" s="135" t="e">
        <f>NA()</f>
        <v>#N/A</v>
      </c>
      <c r="H67" s="135" t="e">
        <f>NA()</f>
        <v>#N/A</v>
      </c>
      <c r="I67" s="135">
        <f>IF(ISNUMBER('将来負担比率（分子）の構造'!K$52), IF('将来負担比率（分子）の構造'!K$52 &lt; 0, 0, '将来負担比率（分子）の構造'!K$52), NA())</f>
        <v>19793</v>
      </c>
      <c r="J67" s="135" t="e">
        <f>NA()</f>
        <v>#N/A</v>
      </c>
      <c r="K67" s="135" t="e">
        <f>NA()</f>
        <v>#N/A</v>
      </c>
      <c r="L67" s="135">
        <f>IF(ISNUMBER('将来負担比率（分子）の構造'!L$52), IF('将来負担比率（分子）の構造'!L$52 &lt; 0, 0, '将来負担比率（分子）の構造'!L$52), NA())</f>
        <v>18416</v>
      </c>
      <c r="M67" s="135" t="e">
        <f>NA()</f>
        <v>#N/A</v>
      </c>
      <c r="N67" s="135" t="e">
        <f>NA()</f>
        <v>#N/A</v>
      </c>
      <c r="O67" s="135">
        <f>IF(ISNUMBER('将来負担比率（分子）の構造'!M$52), IF('将来負担比率（分子）の構造'!M$52 &lt; 0, 0, '将来負担比率（分子）の構造'!M$52), NA())</f>
        <v>18066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7016096</v>
      </c>
      <c r="S5" s="583"/>
      <c r="T5" s="583"/>
      <c r="U5" s="583"/>
      <c r="V5" s="583"/>
      <c r="W5" s="583"/>
      <c r="X5" s="583"/>
      <c r="Y5" s="584"/>
      <c r="Z5" s="585">
        <v>25.7</v>
      </c>
      <c r="AA5" s="585"/>
      <c r="AB5" s="585"/>
      <c r="AC5" s="585"/>
      <c r="AD5" s="586">
        <v>6614675</v>
      </c>
      <c r="AE5" s="586"/>
      <c r="AF5" s="586"/>
      <c r="AG5" s="586"/>
      <c r="AH5" s="586"/>
      <c r="AI5" s="586"/>
      <c r="AJ5" s="586"/>
      <c r="AK5" s="586"/>
      <c r="AL5" s="587">
        <v>44.4</v>
      </c>
      <c r="AM5" s="588"/>
      <c r="AN5" s="588"/>
      <c r="AO5" s="589"/>
      <c r="AP5" s="579" t="s">
        <v>208</v>
      </c>
      <c r="AQ5" s="580"/>
      <c r="AR5" s="580"/>
      <c r="AS5" s="580"/>
      <c r="AT5" s="580"/>
      <c r="AU5" s="580"/>
      <c r="AV5" s="580"/>
      <c r="AW5" s="580"/>
      <c r="AX5" s="580"/>
      <c r="AY5" s="580"/>
      <c r="AZ5" s="580"/>
      <c r="BA5" s="580"/>
      <c r="BB5" s="580"/>
      <c r="BC5" s="580"/>
      <c r="BD5" s="580"/>
      <c r="BE5" s="580"/>
      <c r="BF5" s="581"/>
      <c r="BG5" s="593">
        <v>6613558</v>
      </c>
      <c r="BH5" s="594"/>
      <c r="BI5" s="594"/>
      <c r="BJ5" s="594"/>
      <c r="BK5" s="594"/>
      <c r="BL5" s="594"/>
      <c r="BM5" s="594"/>
      <c r="BN5" s="595"/>
      <c r="BO5" s="596">
        <v>94.3</v>
      </c>
      <c r="BP5" s="596"/>
      <c r="BQ5" s="596"/>
      <c r="BR5" s="596"/>
      <c r="BS5" s="597">
        <v>27802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220073</v>
      </c>
      <c r="S6" s="594"/>
      <c r="T6" s="594"/>
      <c r="U6" s="594"/>
      <c r="V6" s="594"/>
      <c r="W6" s="594"/>
      <c r="X6" s="594"/>
      <c r="Y6" s="595"/>
      <c r="Z6" s="596">
        <v>0.8</v>
      </c>
      <c r="AA6" s="596"/>
      <c r="AB6" s="596"/>
      <c r="AC6" s="596"/>
      <c r="AD6" s="597">
        <v>220073</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6613558</v>
      </c>
      <c r="BH6" s="594"/>
      <c r="BI6" s="594"/>
      <c r="BJ6" s="594"/>
      <c r="BK6" s="594"/>
      <c r="BL6" s="594"/>
      <c r="BM6" s="594"/>
      <c r="BN6" s="595"/>
      <c r="BO6" s="596">
        <v>94.3</v>
      </c>
      <c r="BP6" s="596"/>
      <c r="BQ6" s="596"/>
      <c r="BR6" s="596"/>
      <c r="BS6" s="597">
        <v>27802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280944</v>
      </c>
      <c r="CS6" s="594"/>
      <c r="CT6" s="594"/>
      <c r="CU6" s="594"/>
      <c r="CV6" s="594"/>
      <c r="CW6" s="594"/>
      <c r="CX6" s="594"/>
      <c r="CY6" s="595"/>
      <c r="CZ6" s="596">
        <v>1</v>
      </c>
      <c r="DA6" s="596"/>
      <c r="DB6" s="596"/>
      <c r="DC6" s="596"/>
      <c r="DD6" s="602" t="s">
        <v>215</v>
      </c>
      <c r="DE6" s="594"/>
      <c r="DF6" s="594"/>
      <c r="DG6" s="594"/>
      <c r="DH6" s="594"/>
      <c r="DI6" s="594"/>
      <c r="DJ6" s="594"/>
      <c r="DK6" s="594"/>
      <c r="DL6" s="594"/>
      <c r="DM6" s="594"/>
      <c r="DN6" s="594"/>
      <c r="DO6" s="594"/>
      <c r="DP6" s="595"/>
      <c r="DQ6" s="602">
        <v>280944</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28808</v>
      </c>
      <c r="S7" s="594"/>
      <c r="T7" s="594"/>
      <c r="U7" s="594"/>
      <c r="V7" s="594"/>
      <c r="W7" s="594"/>
      <c r="X7" s="594"/>
      <c r="Y7" s="595"/>
      <c r="Z7" s="596">
        <v>0.1</v>
      </c>
      <c r="AA7" s="596"/>
      <c r="AB7" s="596"/>
      <c r="AC7" s="596"/>
      <c r="AD7" s="597">
        <v>28808</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3167567</v>
      </c>
      <c r="BH7" s="594"/>
      <c r="BI7" s="594"/>
      <c r="BJ7" s="594"/>
      <c r="BK7" s="594"/>
      <c r="BL7" s="594"/>
      <c r="BM7" s="594"/>
      <c r="BN7" s="595"/>
      <c r="BO7" s="596">
        <v>45.1</v>
      </c>
      <c r="BP7" s="596"/>
      <c r="BQ7" s="596"/>
      <c r="BR7" s="596"/>
      <c r="BS7" s="597">
        <v>27802</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2864998</v>
      </c>
      <c r="CS7" s="594"/>
      <c r="CT7" s="594"/>
      <c r="CU7" s="594"/>
      <c r="CV7" s="594"/>
      <c r="CW7" s="594"/>
      <c r="CX7" s="594"/>
      <c r="CY7" s="595"/>
      <c r="CZ7" s="596">
        <v>10.6</v>
      </c>
      <c r="DA7" s="596"/>
      <c r="DB7" s="596"/>
      <c r="DC7" s="596"/>
      <c r="DD7" s="602">
        <v>100883</v>
      </c>
      <c r="DE7" s="594"/>
      <c r="DF7" s="594"/>
      <c r="DG7" s="594"/>
      <c r="DH7" s="594"/>
      <c r="DI7" s="594"/>
      <c r="DJ7" s="594"/>
      <c r="DK7" s="594"/>
      <c r="DL7" s="594"/>
      <c r="DM7" s="594"/>
      <c r="DN7" s="594"/>
      <c r="DO7" s="594"/>
      <c r="DP7" s="595"/>
      <c r="DQ7" s="602">
        <v>2041619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96710</v>
      </c>
      <c r="S8" s="594"/>
      <c r="T8" s="594"/>
      <c r="U8" s="594"/>
      <c r="V8" s="594"/>
      <c r="W8" s="594"/>
      <c r="X8" s="594"/>
      <c r="Y8" s="595"/>
      <c r="Z8" s="596">
        <v>0.4</v>
      </c>
      <c r="AA8" s="596"/>
      <c r="AB8" s="596"/>
      <c r="AC8" s="596"/>
      <c r="AD8" s="597">
        <v>96710</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102557</v>
      </c>
      <c r="BH8" s="594"/>
      <c r="BI8" s="594"/>
      <c r="BJ8" s="594"/>
      <c r="BK8" s="594"/>
      <c r="BL8" s="594"/>
      <c r="BM8" s="594"/>
      <c r="BN8" s="595"/>
      <c r="BO8" s="596">
        <v>1.5</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9680976</v>
      </c>
      <c r="CS8" s="594"/>
      <c r="CT8" s="594"/>
      <c r="CU8" s="594"/>
      <c r="CV8" s="594"/>
      <c r="CW8" s="594"/>
      <c r="CX8" s="594"/>
      <c r="CY8" s="595"/>
      <c r="CZ8" s="596">
        <v>35.9</v>
      </c>
      <c r="DA8" s="596"/>
      <c r="DB8" s="596"/>
      <c r="DC8" s="596"/>
      <c r="DD8" s="602">
        <v>984182</v>
      </c>
      <c r="DE8" s="594"/>
      <c r="DF8" s="594"/>
      <c r="DG8" s="594"/>
      <c r="DH8" s="594"/>
      <c r="DI8" s="594"/>
      <c r="DJ8" s="594"/>
      <c r="DK8" s="594"/>
      <c r="DL8" s="594"/>
      <c r="DM8" s="594"/>
      <c r="DN8" s="594"/>
      <c r="DO8" s="594"/>
      <c r="DP8" s="595"/>
      <c r="DQ8" s="602">
        <v>4897590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46215</v>
      </c>
      <c r="S9" s="594"/>
      <c r="T9" s="594"/>
      <c r="U9" s="594"/>
      <c r="V9" s="594"/>
      <c r="W9" s="594"/>
      <c r="X9" s="594"/>
      <c r="Y9" s="595"/>
      <c r="Z9" s="596">
        <v>0.2</v>
      </c>
      <c r="AA9" s="596"/>
      <c r="AB9" s="596"/>
      <c r="AC9" s="596"/>
      <c r="AD9" s="597">
        <v>46215</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2781464</v>
      </c>
      <c r="BH9" s="594"/>
      <c r="BI9" s="594"/>
      <c r="BJ9" s="594"/>
      <c r="BK9" s="594"/>
      <c r="BL9" s="594"/>
      <c r="BM9" s="594"/>
      <c r="BN9" s="595"/>
      <c r="BO9" s="596">
        <v>39.6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2958796</v>
      </c>
      <c r="CS9" s="594"/>
      <c r="CT9" s="594"/>
      <c r="CU9" s="594"/>
      <c r="CV9" s="594"/>
      <c r="CW9" s="594"/>
      <c r="CX9" s="594"/>
      <c r="CY9" s="595"/>
      <c r="CZ9" s="596">
        <v>11</v>
      </c>
      <c r="DA9" s="596"/>
      <c r="DB9" s="596"/>
      <c r="DC9" s="596"/>
      <c r="DD9" s="602">
        <v>25662</v>
      </c>
      <c r="DE9" s="594"/>
      <c r="DF9" s="594"/>
      <c r="DG9" s="594"/>
      <c r="DH9" s="594"/>
      <c r="DI9" s="594"/>
      <c r="DJ9" s="594"/>
      <c r="DK9" s="594"/>
      <c r="DL9" s="594"/>
      <c r="DM9" s="594"/>
      <c r="DN9" s="594"/>
      <c r="DO9" s="594"/>
      <c r="DP9" s="595"/>
      <c r="DQ9" s="602">
        <v>2565284</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601947</v>
      </c>
      <c r="S10" s="594"/>
      <c r="T10" s="594"/>
      <c r="U10" s="594"/>
      <c r="V10" s="594"/>
      <c r="W10" s="594"/>
      <c r="X10" s="594"/>
      <c r="Y10" s="595"/>
      <c r="Z10" s="596">
        <v>2.2000000000000002</v>
      </c>
      <c r="AA10" s="596"/>
      <c r="AB10" s="596"/>
      <c r="AC10" s="596"/>
      <c r="AD10" s="597">
        <v>601947</v>
      </c>
      <c r="AE10" s="597"/>
      <c r="AF10" s="597"/>
      <c r="AG10" s="597"/>
      <c r="AH10" s="597"/>
      <c r="AI10" s="597"/>
      <c r="AJ10" s="597"/>
      <c r="AK10" s="597"/>
      <c r="AL10" s="598">
        <v>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113236</v>
      </c>
      <c r="BH10" s="594"/>
      <c r="BI10" s="594"/>
      <c r="BJ10" s="594"/>
      <c r="BK10" s="594"/>
      <c r="BL10" s="594"/>
      <c r="BM10" s="594"/>
      <c r="BN10" s="595"/>
      <c r="BO10" s="596">
        <v>1.6</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16179</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269</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29329</v>
      </c>
      <c r="S11" s="594"/>
      <c r="T11" s="594"/>
      <c r="U11" s="594"/>
      <c r="V11" s="594"/>
      <c r="W11" s="594"/>
      <c r="X11" s="594"/>
      <c r="Y11" s="595"/>
      <c r="Z11" s="596">
        <v>0.1</v>
      </c>
      <c r="AA11" s="596"/>
      <c r="AB11" s="596"/>
      <c r="AC11" s="596"/>
      <c r="AD11" s="597">
        <v>29329</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170310</v>
      </c>
      <c r="BH11" s="594"/>
      <c r="BI11" s="594"/>
      <c r="BJ11" s="594"/>
      <c r="BK11" s="594"/>
      <c r="BL11" s="594"/>
      <c r="BM11" s="594"/>
      <c r="BN11" s="595"/>
      <c r="BO11" s="596">
        <v>2.4</v>
      </c>
      <c r="BP11" s="596"/>
      <c r="BQ11" s="596"/>
      <c r="BR11" s="596"/>
      <c r="BS11" s="602">
        <v>27802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602237</v>
      </c>
      <c r="CS11" s="594"/>
      <c r="CT11" s="594"/>
      <c r="CU11" s="594"/>
      <c r="CV11" s="594"/>
      <c r="CW11" s="594"/>
      <c r="CX11" s="594"/>
      <c r="CY11" s="595"/>
      <c r="CZ11" s="596">
        <v>2.2000000000000002</v>
      </c>
      <c r="DA11" s="596"/>
      <c r="DB11" s="596"/>
      <c r="DC11" s="596"/>
      <c r="DD11" s="602">
        <v>146972</v>
      </c>
      <c r="DE11" s="594"/>
      <c r="DF11" s="594"/>
      <c r="DG11" s="594"/>
      <c r="DH11" s="594"/>
      <c r="DI11" s="594"/>
      <c r="DJ11" s="594"/>
      <c r="DK11" s="594"/>
      <c r="DL11" s="594"/>
      <c r="DM11" s="594"/>
      <c r="DN11" s="594"/>
      <c r="DO11" s="594"/>
      <c r="DP11" s="595"/>
      <c r="DQ11" s="602">
        <v>356624</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2886653</v>
      </c>
      <c r="BH12" s="594"/>
      <c r="BI12" s="594"/>
      <c r="BJ12" s="594"/>
      <c r="BK12" s="594"/>
      <c r="BL12" s="594"/>
      <c r="BM12" s="594"/>
      <c r="BN12" s="595"/>
      <c r="BO12" s="596">
        <v>41.1</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502486</v>
      </c>
      <c r="CS12" s="594"/>
      <c r="CT12" s="594"/>
      <c r="CU12" s="594"/>
      <c r="CV12" s="594"/>
      <c r="CW12" s="594"/>
      <c r="CX12" s="594"/>
      <c r="CY12" s="595"/>
      <c r="CZ12" s="596">
        <v>1.9</v>
      </c>
      <c r="DA12" s="596"/>
      <c r="DB12" s="596"/>
      <c r="DC12" s="596"/>
      <c r="DD12" s="602">
        <v>114955</v>
      </c>
      <c r="DE12" s="594"/>
      <c r="DF12" s="594"/>
      <c r="DG12" s="594"/>
      <c r="DH12" s="594"/>
      <c r="DI12" s="594"/>
      <c r="DJ12" s="594"/>
      <c r="DK12" s="594"/>
      <c r="DL12" s="594"/>
      <c r="DM12" s="594"/>
      <c r="DN12" s="594"/>
      <c r="DO12" s="594"/>
      <c r="DP12" s="595"/>
      <c r="DQ12" s="602">
        <v>214210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27864</v>
      </c>
      <c r="S13" s="594"/>
      <c r="T13" s="594"/>
      <c r="U13" s="594"/>
      <c r="V13" s="594"/>
      <c r="W13" s="594"/>
      <c r="X13" s="594"/>
      <c r="Y13" s="595"/>
      <c r="Z13" s="596">
        <v>0.1</v>
      </c>
      <c r="AA13" s="596"/>
      <c r="AB13" s="596"/>
      <c r="AC13" s="596"/>
      <c r="AD13" s="597">
        <v>27864</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2883406</v>
      </c>
      <c r="BH13" s="594"/>
      <c r="BI13" s="594"/>
      <c r="BJ13" s="594"/>
      <c r="BK13" s="594"/>
      <c r="BL13" s="594"/>
      <c r="BM13" s="594"/>
      <c r="BN13" s="595"/>
      <c r="BO13" s="596">
        <v>41.1</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2532641</v>
      </c>
      <c r="CS13" s="594"/>
      <c r="CT13" s="594"/>
      <c r="CU13" s="594"/>
      <c r="CV13" s="594"/>
      <c r="CW13" s="594"/>
      <c r="CX13" s="594"/>
      <c r="CY13" s="595"/>
      <c r="CZ13" s="596">
        <v>9.4</v>
      </c>
      <c r="DA13" s="596"/>
      <c r="DB13" s="596"/>
      <c r="DC13" s="596"/>
      <c r="DD13" s="602">
        <v>837432</v>
      </c>
      <c r="DE13" s="594"/>
      <c r="DF13" s="594"/>
      <c r="DG13" s="594"/>
      <c r="DH13" s="594"/>
      <c r="DI13" s="594"/>
      <c r="DJ13" s="594"/>
      <c r="DK13" s="594"/>
      <c r="DL13" s="594"/>
      <c r="DM13" s="594"/>
      <c r="DN13" s="594"/>
      <c r="DO13" s="594"/>
      <c r="DP13" s="595"/>
      <c r="DQ13" s="602">
        <v>1883904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148204</v>
      </c>
      <c r="BH14" s="594"/>
      <c r="BI14" s="594"/>
      <c r="BJ14" s="594"/>
      <c r="BK14" s="594"/>
      <c r="BL14" s="594"/>
      <c r="BM14" s="594"/>
      <c r="BN14" s="595"/>
      <c r="BO14" s="596">
        <v>2.1</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1382306</v>
      </c>
      <c r="CS14" s="594"/>
      <c r="CT14" s="594"/>
      <c r="CU14" s="594"/>
      <c r="CV14" s="594"/>
      <c r="CW14" s="594"/>
      <c r="CX14" s="594"/>
      <c r="CY14" s="595"/>
      <c r="CZ14" s="596">
        <v>5.0999999999999996</v>
      </c>
      <c r="DA14" s="596"/>
      <c r="DB14" s="596"/>
      <c r="DC14" s="596"/>
      <c r="DD14" s="602">
        <v>597096</v>
      </c>
      <c r="DE14" s="594"/>
      <c r="DF14" s="594"/>
      <c r="DG14" s="594"/>
      <c r="DH14" s="594"/>
      <c r="DI14" s="594"/>
      <c r="DJ14" s="594"/>
      <c r="DK14" s="594"/>
      <c r="DL14" s="594"/>
      <c r="DM14" s="594"/>
      <c r="DN14" s="594"/>
      <c r="DO14" s="594"/>
      <c r="DP14" s="595"/>
      <c r="DQ14" s="602">
        <v>826246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32564</v>
      </c>
      <c r="S15" s="594"/>
      <c r="T15" s="594"/>
      <c r="U15" s="594"/>
      <c r="V15" s="594"/>
      <c r="W15" s="594"/>
      <c r="X15" s="594"/>
      <c r="Y15" s="595"/>
      <c r="Z15" s="596">
        <v>0.1</v>
      </c>
      <c r="AA15" s="596"/>
      <c r="AB15" s="596"/>
      <c r="AC15" s="596"/>
      <c r="AD15" s="597">
        <v>32564</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411134</v>
      </c>
      <c r="BH15" s="594"/>
      <c r="BI15" s="594"/>
      <c r="BJ15" s="594"/>
      <c r="BK15" s="594"/>
      <c r="BL15" s="594"/>
      <c r="BM15" s="594"/>
      <c r="BN15" s="595"/>
      <c r="BO15" s="596">
        <v>5.9</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2602359</v>
      </c>
      <c r="CS15" s="594"/>
      <c r="CT15" s="594"/>
      <c r="CU15" s="594"/>
      <c r="CV15" s="594"/>
      <c r="CW15" s="594"/>
      <c r="CX15" s="594"/>
      <c r="CY15" s="595"/>
      <c r="CZ15" s="596">
        <v>9.6</v>
      </c>
      <c r="DA15" s="596"/>
      <c r="DB15" s="596"/>
      <c r="DC15" s="596"/>
      <c r="DD15" s="602">
        <v>432575</v>
      </c>
      <c r="DE15" s="594"/>
      <c r="DF15" s="594"/>
      <c r="DG15" s="594"/>
      <c r="DH15" s="594"/>
      <c r="DI15" s="594"/>
      <c r="DJ15" s="594"/>
      <c r="DK15" s="594"/>
      <c r="DL15" s="594"/>
      <c r="DM15" s="594"/>
      <c r="DN15" s="594"/>
      <c r="DO15" s="594"/>
      <c r="DP15" s="595"/>
      <c r="DQ15" s="602">
        <v>1689381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7833617</v>
      </c>
      <c r="S16" s="594"/>
      <c r="T16" s="594"/>
      <c r="U16" s="594"/>
      <c r="V16" s="594"/>
      <c r="W16" s="594"/>
      <c r="X16" s="594"/>
      <c r="Y16" s="595"/>
      <c r="Z16" s="596">
        <v>28.6</v>
      </c>
      <c r="AA16" s="596"/>
      <c r="AB16" s="596"/>
      <c r="AC16" s="596"/>
      <c r="AD16" s="597">
        <v>6897086</v>
      </c>
      <c r="AE16" s="597"/>
      <c r="AF16" s="597"/>
      <c r="AG16" s="597"/>
      <c r="AH16" s="597"/>
      <c r="AI16" s="597"/>
      <c r="AJ16" s="597"/>
      <c r="AK16" s="597"/>
      <c r="AL16" s="598">
        <v>46.3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93848</v>
      </c>
      <c r="CS16" s="594"/>
      <c r="CT16" s="594"/>
      <c r="CU16" s="594"/>
      <c r="CV16" s="594"/>
      <c r="CW16" s="594"/>
      <c r="CX16" s="594"/>
      <c r="CY16" s="595"/>
      <c r="CZ16" s="596">
        <v>0.3</v>
      </c>
      <c r="DA16" s="596"/>
      <c r="DB16" s="596"/>
      <c r="DC16" s="596"/>
      <c r="DD16" s="602" t="s">
        <v>221</v>
      </c>
      <c r="DE16" s="594"/>
      <c r="DF16" s="594"/>
      <c r="DG16" s="594"/>
      <c r="DH16" s="594"/>
      <c r="DI16" s="594"/>
      <c r="DJ16" s="594"/>
      <c r="DK16" s="594"/>
      <c r="DL16" s="594"/>
      <c r="DM16" s="594"/>
      <c r="DN16" s="594"/>
      <c r="DO16" s="594"/>
      <c r="DP16" s="595"/>
      <c r="DQ16" s="602">
        <v>6469</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6897086</v>
      </c>
      <c r="S17" s="594"/>
      <c r="T17" s="594"/>
      <c r="U17" s="594"/>
      <c r="V17" s="594"/>
      <c r="W17" s="594"/>
      <c r="X17" s="594"/>
      <c r="Y17" s="595"/>
      <c r="Z17" s="596">
        <v>25.2</v>
      </c>
      <c r="AA17" s="596"/>
      <c r="AB17" s="596"/>
      <c r="AC17" s="596"/>
      <c r="AD17" s="597">
        <v>6897086</v>
      </c>
      <c r="AE17" s="597"/>
      <c r="AF17" s="597"/>
      <c r="AG17" s="597"/>
      <c r="AH17" s="597"/>
      <c r="AI17" s="597"/>
      <c r="AJ17" s="597"/>
      <c r="AK17" s="597"/>
      <c r="AL17" s="598">
        <v>46.3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3456996</v>
      </c>
      <c r="CS17" s="594"/>
      <c r="CT17" s="594"/>
      <c r="CU17" s="594"/>
      <c r="CV17" s="594"/>
      <c r="CW17" s="594"/>
      <c r="CX17" s="594"/>
      <c r="CY17" s="595"/>
      <c r="CZ17" s="596">
        <v>12.8</v>
      </c>
      <c r="DA17" s="596"/>
      <c r="DB17" s="596"/>
      <c r="DC17" s="596"/>
      <c r="DD17" s="602" t="s">
        <v>221</v>
      </c>
      <c r="DE17" s="594"/>
      <c r="DF17" s="594"/>
      <c r="DG17" s="594"/>
      <c r="DH17" s="594"/>
      <c r="DI17" s="594"/>
      <c r="DJ17" s="594"/>
      <c r="DK17" s="594"/>
      <c r="DL17" s="594"/>
      <c r="DM17" s="594"/>
      <c r="DN17" s="594"/>
      <c r="DO17" s="594"/>
      <c r="DP17" s="595"/>
      <c r="DQ17" s="602">
        <v>3436507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936531</v>
      </c>
      <c r="S18" s="594"/>
      <c r="T18" s="594"/>
      <c r="U18" s="594"/>
      <c r="V18" s="594"/>
      <c r="W18" s="594"/>
      <c r="X18" s="594"/>
      <c r="Y18" s="595"/>
      <c r="Z18" s="596">
        <v>3.4</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402538</v>
      </c>
      <c r="BH19" s="594"/>
      <c r="BI19" s="594"/>
      <c r="BJ19" s="594"/>
      <c r="BK19" s="594"/>
      <c r="BL19" s="594"/>
      <c r="BM19" s="594"/>
      <c r="BN19" s="595"/>
      <c r="BO19" s="596">
        <v>5.7</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15933223</v>
      </c>
      <c r="S20" s="594"/>
      <c r="T20" s="594"/>
      <c r="U20" s="594"/>
      <c r="V20" s="594"/>
      <c r="W20" s="594"/>
      <c r="X20" s="594"/>
      <c r="Y20" s="595"/>
      <c r="Z20" s="596">
        <v>58.3</v>
      </c>
      <c r="AA20" s="596"/>
      <c r="AB20" s="596"/>
      <c r="AC20" s="596"/>
      <c r="AD20" s="597">
        <v>14595271</v>
      </c>
      <c r="AE20" s="597"/>
      <c r="AF20" s="597"/>
      <c r="AG20" s="597"/>
      <c r="AH20" s="597"/>
      <c r="AI20" s="597"/>
      <c r="AJ20" s="597"/>
      <c r="AK20" s="597"/>
      <c r="AL20" s="598">
        <v>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402538</v>
      </c>
      <c r="BH20" s="594"/>
      <c r="BI20" s="594"/>
      <c r="BJ20" s="594"/>
      <c r="BK20" s="594"/>
      <c r="BL20" s="594"/>
      <c r="BM20" s="594"/>
      <c r="BN20" s="595"/>
      <c r="BO20" s="596">
        <v>5.7</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26974766</v>
      </c>
      <c r="CS20" s="594"/>
      <c r="CT20" s="594"/>
      <c r="CU20" s="594"/>
      <c r="CV20" s="594"/>
      <c r="CW20" s="594"/>
      <c r="CX20" s="594"/>
      <c r="CY20" s="595"/>
      <c r="CZ20" s="596">
        <v>100</v>
      </c>
      <c r="DA20" s="596"/>
      <c r="DB20" s="596"/>
      <c r="DC20" s="596"/>
      <c r="DD20" s="602">
        <v>3239757</v>
      </c>
      <c r="DE20" s="594"/>
      <c r="DF20" s="594"/>
      <c r="DG20" s="594"/>
      <c r="DH20" s="594"/>
      <c r="DI20" s="594"/>
      <c r="DJ20" s="594"/>
      <c r="DK20" s="594"/>
      <c r="DL20" s="594"/>
      <c r="DM20" s="594"/>
      <c r="DN20" s="594"/>
      <c r="DO20" s="594"/>
      <c r="DP20" s="595"/>
      <c r="DQ20" s="602">
        <v>18199047</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7001</v>
      </c>
      <c r="S21" s="594"/>
      <c r="T21" s="594"/>
      <c r="U21" s="594"/>
      <c r="V21" s="594"/>
      <c r="W21" s="594"/>
      <c r="X21" s="594"/>
      <c r="Y21" s="595"/>
      <c r="Z21" s="596">
        <v>0</v>
      </c>
      <c r="AA21" s="596"/>
      <c r="AB21" s="596"/>
      <c r="AC21" s="596"/>
      <c r="AD21" s="597">
        <v>7001</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1118</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169631</v>
      </c>
      <c r="S22" s="594"/>
      <c r="T22" s="594"/>
      <c r="U22" s="594"/>
      <c r="V22" s="594"/>
      <c r="W22" s="594"/>
      <c r="X22" s="594"/>
      <c r="Y22" s="595"/>
      <c r="Z22" s="596">
        <v>0.6</v>
      </c>
      <c r="AA22" s="596"/>
      <c r="AB22" s="596"/>
      <c r="AC22" s="596"/>
      <c r="AD22" s="597">
        <v>854</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463730</v>
      </c>
      <c r="S23" s="594"/>
      <c r="T23" s="594"/>
      <c r="U23" s="594"/>
      <c r="V23" s="594"/>
      <c r="W23" s="594"/>
      <c r="X23" s="594"/>
      <c r="Y23" s="595"/>
      <c r="Z23" s="596">
        <v>1.7</v>
      </c>
      <c r="AA23" s="596"/>
      <c r="AB23" s="596"/>
      <c r="AC23" s="596"/>
      <c r="AD23" s="597">
        <v>118584</v>
      </c>
      <c r="AE23" s="597"/>
      <c r="AF23" s="597"/>
      <c r="AG23" s="597"/>
      <c r="AH23" s="597"/>
      <c r="AI23" s="597"/>
      <c r="AJ23" s="597"/>
      <c r="AK23" s="597"/>
      <c r="AL23" s="598">
        <v>0.8</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401420</v>
      </c>
      <c r="BH23" s="594"/>
      <c r="BI23" s="594"/>
      <c r="BJ23" s="594"/>
      <c r="BK23" s="594"/>
      <c r="BL23" s="594"/>
      <c r="BM23" s="594"/>
      <c r="BN23" s="595"/>
      <c r="BO23" s="596">
        <v>5.7</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111650</v>
      </c>
      <c r="S24" s="594"/>
      <c r="T24" s="594"/>
      <c r="U24" s="594"/>
      <c r="V24" s="594"/>
      <c r="W24" s="594"/>
      <c r="X24" s="594"/>
      <c r="Y24" s="595"/>
      <c r="Z24" s="596">
        <v>0.4</v>
      </c>
      <c r="AA24" s="596"/>
      <c r="AB24" s="596"/>
      <c r="AC24" s="596"/>
      <c r="AD24" s="597">
        <v>4377</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12848661</v>
      </c>
      <c r="CS24" s="583"/>
      <c r="CT24" s="583"/>
      <c r="CU24" s="583"/>
      <c r="CV24" s="583"/>
      <c r="CW24" s="583"/>
      <c r="CX24" s="583"/>
      <c r="CY24" s="584"/>
      <c r="CZ24" s="622">
        <v>47.6</v>
      </c>
      <c r="DA24" s="623"/>
      <c r="DB24" s="623"/>
      <c r="DC24" s="624"/>
      <c r="DD24" s="621">
        <v>9026634</v>
      </c>
      <c r="DE24" s="583"/>
      <c r="DF24" s="583"/>
      <c r="DG24" s="583"/>
      <c r="DH24" s="583"/>
      <c r="DI24" s="583"/>
      <c r="DJ24" s="583"/>
      <c r="DK24" s="584"/>
      <c r="DL24" s="621">
        <v>8933443</v>
      </c>
      <c r="DM24" s="583"/>
      <c r="DN24" s="583"/>
      <c r="DO24" s="583"/>
      <c r="DP24" s="583"/>
      <c r="DQ24" s="583"/>
      <c r="DR24" s="583"/>
      <c r="DS24" s="583"/>
      <c r="DT24" s="583"/>
      <c r="DU24" s="583"/>
      <c r="DV24" s="584"/>
      <c r="DW24" s="587">
        <v>55.7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2734815</v>
      </c>
      <c r="S25" s="594"/>
      <c r="T25" s="594"/>
      <c r="U25" s="594"/>
      <c r="V25" s="594"/>
      <c r="W25" s="594"/>
      <c r="X25" s="594"/>
      <c r="Y25" s="595"/>
      <c r="Z25" s="596">
        <v>10</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5014818</v>
      </c>
      <c r="CS25" s="613"/>
      <c r="CT25" s="613"/>
      <c r="CU25" s="613"/>
      <c r="CV25" s="613"/>
      <c r="CW25" s="613"/>
      <c r="CX25" s="613"/>
      <c r="CY25" s="614"/>
      <c r="CZ25" s="627">
        <v>18.600000000000001</v>
      </c>
      <c r="DA25" s="628"/>
      <c r="DB25" s="628"/>
      <c r="DC25" s="629"/>
      <c r="DD25" s="602">
        <v>4343915</v>
      </c>
      <c r="DE25" s="613"/>
      <c r="DF25" s="613"/>
      <c r="DG25" s="613"/>
      <c r="DH25" s="613"/>
      <c r="DI25" s="613"/>
      <c r="DJ25" s="613"/>
      <c r="DK25" s="614"/>
      <c r="DL25" s="602">
        <v>4250724</v>
      </c>
      <c r="DM25" s="613"/>
      <c r="DN25" s="613"/>
      <c r="DO25" s="613"/>
      <c r="DP25" s="613"/>
      <c r="DQ25" s="613"/>
      <c r="DR25" s="613"/>
      <c r="DS25" s="613"/>
      <c r="DT25" s="613"/>
      <c r="DU25" s="613"/>
      <c r="DV25" s="614"/>
      <c r="DW25" s="598">
        <v>26.5</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3260414</v>
      </c>
      <c r="CS26" s="594"/>
      <c r="CT26" s="594"/>
      <c r="CU26" s="594"/>
      <c r="CV26" s="594"/>
      <c r="CW26" s="594"/>
      <c r="CX26" s="594"/>
      <c r="CY26" s="595"/>
      <c r="CZ26" s="627">
        <v>12.1</v>
      </c>
      <c r="DA26" s="628"/>
      <c r="DB26" s="628"/>
      <c r="DC26" s="629"/>
      <c r="DD26" s="602">
        <v>3042665</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1843778</v>
      </c>
      <c r="S27" s="594"/>
      <c r="T27" s="594"/>
      <c r="U27" s="594"/>
      <c r="V27" s="594"/>
      <c r="W27" s="594"/>
      <c r="X27" s="594"/>
      <c r="Y27" s="595"/>
      <c r="Z27" s="596">
        <v>6.7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7016096</v>
      </c>
      <c r="BH27" s="594"/>
      <c r="BI27" s="594"/>
      <c r="BJ27" s="594"/>
      <c r="BK27" s="594"/>
      <c r="BL27" s="594"/>
      <c r="BM27" s="594"/>
      <c r="BN27" s="595"/>
      <c r="BO27" s="596">
        <v>100</v>
      </c>
      <c r="BP27" s="596"/>
      <c r="BQ27" s="596"/>
      <c r="BR27" s="596"/>
      <c r="BS27" s="602">
        <v>27802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4376847</v>
      </c>
      <c r="CS27" s="613"/>
      <c r="CT27" s="613"/>
      <c r="CU27" s="613"/>
      <c r="CV27" s="613"/>
      <c r="CW27" s="613"/>
      <c r="CX27" s="613"/>
      <c r="CY27" s="614"/>
      <c r="CZ27" s="627">
        <v>16.2</v>
      </c>
      <c r="DA27" s="628"/>
      <c r="DB27" s="628"/>
      <c r="DC27" s="629"/>
      <c r="DD27" s="602">
        <v>1246212</v>
      </c>
      <c r="DE27" s="613"/>
      <c r="DF27" s="613"/>
      <c r="DG27" s="613"/>
      <c r="DH27" s="613"/>
      <c r="DI27" s="613"/>
      <c r="DJ27" s="613"/>
      <c r="DK27" s="614"/>
      <c r="DL27" s="602">
        <v>1246212</v>
      </c>
      <c r="DM27" s="613"/>
      <c r="DN27" s="613"/>
      <c r="DO27" s="613"/>
      <c r="DP27" s="613"/>
      <c r="DQ27" s="613"/>
      <c r="DR27" s="613"/>
      <c r="DS27" s="613"/>
      <c r="DT27" s="613"/>
      <c r="DU27" s="613"/>
      <c r="DV27" s="614"/>
      <c r="DW27" s="598">
        <v>7.8</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178891</v>
      </c>
      <c r="S28" s="594"/>
      <c r="T28" s="594"/>
      <c r="U28" s="594"/>
      <c r="V28" s="594"/>
      <c r="W28" s="594"/>
      <c r="X28" s="594"/>
      <c r="Y28" s="595"/>
      <c r="Z28" s="596">
        <v>0.7</v>
      </c>
      <c r="AA28" s="596"/>
      <c r="AB28" s="596"/>
      <c r="AC28" s="596"/>
      <c r="AD28" s="597">
        <v>18385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3456996</v>
      </c>
      <c r="CS28" s="594"/>
      <c r="CT28" s="594"/>
      <c r="CU28" s="594"/>
      <c r="CV28" s="594"/>
      <c r="CW28" s="594"/>
      <c r="CX28" s="594"/>
      <c r="CY28" s="595"/>
      <c r="CZ28" s="627">
        <v>12.8</v>
      </c>
      <c r="DA28" s="628"/>
      <c r="DB28" s="628"/>
      <c r="DC28" s="629"/>
      <c r="DD28" s="602">
        <v>3436507</v>
      </c>
      <c r="DE28" s="594"/>
      <c r="DF28" s="594"/>
      <c r="DG28" s="594"/>
      <c r="DH28" s="594"/>
      <c r="DI28" s="594"/>
      <c r="DJ28" s="594"/>
      <c r="DK28" s="595"/>
      <c r="DL28" s="602">
        <v>3436507</v>
      </c>
      <c r="DM28" s="594"/>
      <c r="DN28" s="594"/>
      <c r="DO28" s="594"/>
      <c r="DP28" s="594"/>
      <c r="DQ28" s="594"/>
      <c r="DR28" s="594"/>
      <c r="DS28" s="594"/>
      <c r="DT28" s="594"/>
      <c r="DU28" s="594"/>
      <c r="DV28" s="595"/>
      <c r="DW28" s="598">
        <v>21.4</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22258</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3456192</v>
      </c>
      <c r="CS29" s="613"/>
      <c r="CT29" s="613"/>
      <c r="CU29" s="613"/>
      <c r="CV29" s="613"/>
      <c r="CW29" s="613"/>
      <c r="CX29" s="613"/>
      <c r="CY29" s="614"/>
      <c r="CZ29" s="627">
        <v>12.8</v>
      </c>
      <c r="DA29" s="628"/>
      <c r="DB29" s="628"/>
      <c r="DC29" s="629"/>
      <c r="DD29" s="602">
        <v>3435703</v>
      </c>
      <c r="DE29" s="613"/>
      <c r="DF29" s="613"/>
      <c r="DG29" s="613"/>
      <c r="DH29" s="613"/>
      <c r="DI29" s="613"/>
      <c r="DJ29" s="613"/>
      <c r="DK29" s="614"/>
      <c r="DL29" s="602">
        <v>3435703</v>
      </c>
      <c r="DM29" s="613"/>
      <c r="DN29" s="613"/>
      <c r="DO29" s="613"/>
      <c r="DP29" s="613"/>
      <c r="DQ29" s="613"/>
      <c r="DR29" s="613"/>
      <c r="DS29" s="613"/>
      <c r="DT29" s="613"/>
      <c r="DU29" s="613"/>
      <c r="DV29" s="614"/>
      <c r="DW29" s="598">
        <v>21.4</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1123946</v>
      </c>
      <c r="S30" s="594"/>
      <c r="T30" s="594"/>
      <c r="U30" s="594"/>
      <c r="V30" s="594"/>
      <c r="W30" s="594"/>
      <c r="X30" s="594"/>
      <c r="Y30" s="595"/>
      <c r="Z30" s="596">
        <v>4.0999999999999996</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98.6</v>
      </c>
      <c r="BH30" s="652"/>
      <c r="BI30" s="652"/>
      <c r="BJ30" s="652"/>
      <c r="BK30" s="652"/>
      <c r="BL30" s="652"/>
      <c r="BM30" s="588">
        <v>93.7</v>
      </c>
      <c r="BN30" s="652"/>
      <c r="BO30" s="652"/>
      <c r="BP30" s="652"/>
      <c r="BQ30" s="653"/>
      <c r="BR30" s="651">
        <v>98.4</v>
      </c>
      <c r="BS30" s="652"/>
      <c r="BT30" s="652"/>
      <c r="BU30" s="652"/>
      <c r="BV30" s="652"/>
      <c r="BW30" s="652"/>
      <c r="BX30" s="588">
        <v>93.2</v>
      </c>
      <c r="BY30" s="652"/>
      <c r="BZ30" s="652"/>
      <c r="CA30" s="652"/>
      <c r="CB30" s="653"/>
      <c r="CD30" s="656"/>
      <c r="CE30" s="657"/>
      <c r="CF30" s="607" t="s">
        <v>293</v>
      </c>
      <c r="CG30" s="608"/>
      <c r="CH30" s="608"/>
      <c r="CI30" s="608"/>
      <c r="CJ30" s="608"/>
      <c r="CK30" s="608"/>
      <c r="CL30" s="608"/>
      <c r="CM30" s="608"/>
      <c r="CN30" s="608"/>
      <c r="CO30" s="608"/>
      <c r="CP30" s="608"/>
      <c r="CQ30" s="609"/>
      <c r="CR30" s="593">
        <v>3015238</v>
      </c>
      <c r="CS30" s="594"/>
      <c r="CT30" s="594"/>
      <c r="CU30" s="594"/>
      <c r="CV30" s="594"/>
      <c r="CW30" s="594"/>
      <c r="CX30" s="594"/>
      <c r="CY30" s="595"/>
      <c r="CZ30" s="627">
        <v>11.2</v>
      </c>
      <c r="DA30" s="628"/>
      <c r="DB30" s="628"/>
      <c r="DC30" s="629"/>
      <c r="DD30" s="602">
        <v>2997171</v>
      </c>
      <c r="DE30" s="594"/>
      <c r="DF30" s="594"/>
      <c r="DG30" s="594"/>
      <c r="DH30" s="594"/>
      <c r="DI30" s="594"/>
      <c r="DJ30" s="594"/>
      <c r="DK30" s="595"/>
      <c r="DL30" s="602">
        <v>2997171</v>
      </c>
      <c r="DM30" s="594"/>
      <c r="DN30" s="594"/>
      <c r="DO30" s="594"/>
      <c r="DP30" s="594"/>
      <c r="DQ30" s="594"/>
      <c r="DR30" s="594"/>
      <c r="DS30" s="594"/>
      <c r="DT30" s="594"/>
      <c r="DU30" s="594"/>
      <c r="DV30" s="595"/>
      <c r="DW30" s="598">
        <v>18.7</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364597</v>
      </c>
      <c r="S31" s="594"/>
      <c r="T31" s="594"/>
      <c r="U31" s="594"/>
      <c r="V31" s="594"/>
      <c r="W31" s="594"/>
      <c r="X31" s="594"/>
      <c r="Y31" s="595"/>
      <c r="Z31" s="596">
        <v>1.3</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13"/>
      <c r="BI31" s="613"/>
      <c r="BJ31" s="613"/>
      <c r="BK31" s="613"/>
      <c r="BL31" s="613"/>
      <c r="BM31" s="599">
        <v>96.4</v>
      </c>
      <c r="BN31" s="649"/>
      <c r="BO31" s="649"/>
      <c r="BP31" s="649"/>
      <c r="BQ31" s="650"/>
      <c r="BR31" s="648">
        <v>98.7</v>
      </c>
      <c r="BS31" s="613"/>
      <c r="BT31" s="613"/>
      <c r="BU31" s="613"/>
      <c r="BV31" s="613"/>
      <c r="BW31" s="613"/>
      <c r="BX31" s="599">
        <v>96</v>
      </c>
      <c r="BY31" s="649"/>
      <c r="BZ31" s="649"/>
      <c r="CA31" s="649"/>
      <c r="CB31" s="650"/>
      <c r="CD31" s="656"/>
      <c r="CE31" s="657"/>
      <c r="CF31" s="607" t="s">
        <v>297</v>
      </c>
      <c r="CG31" s="608"/>
      <c r="CH31" s="608"/>
      <c r="CI31" s="608"/>
      <c r="CJ31" s="608"/>
      <c r="CK31" s="608"/>
      <c r="CL31" s="608"/>
      <c r="CM31" s="608"/>
      <c r="CN31" s="608"/>
      <c r="CO31" s="608"/>
      <c r="CP31" s="608"/>
      <c r="CQ31" s="609"/>
      <c r="CR31" s="593">
        <v>440954</v>
      </c>
      <c r="CS31" s="613"/>
      <c r="CT31" s="613"/>
      <c r="CU31" s="613"/>
      <c r="CV31" s="613"/>
      <c r="CW31" s="613"/>
      <c r="CX31" s="613"/>
      <c r="CY31" s="614"/>
      <c r="CZ31" s="627">
        <v>1.6</v>
      </c>
      <c r="DA31" s="628"/>
      <c r="DB31" s="628"/>
      <c r="DC31" s="629"/>
      <c r="DD31" s="602">
        <v>438532</v>
      </c>
      <c r="DE31" s="613"/>
      <c r="DF31" s="613"/>
      <c r="DG31" s="613"/>
      <c r="DH31" s="613"/>
      <c r="DI31" s="613"/>
      <c r="DJ31" s="613"/>
      <c r="DK31" s="614"/>
      <c r="DL31" s="602">
        <v>438532</v>
      </c>
      <c r="DM31" s="613"/>
      <c r="DN31" s="613"/>
      <c r="DO31" s="613"/>
      <c r="DP31" s="613"/>
      <c r="DQ31" s="613"/>
      <c r="DR31" s="613"/>
      <c r="DS31" s="613"/>
      <c r="DT31" s="613"/>
      <c r="DU31" s="613"/>
      <c r="DV31" s="614"/>
      <c r="DW31" s="598">
        <v>2.7</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978408</v>
      </c>
      <c r="S32" s="594"/>
      <c r="T32" s="594"/>
      <c r="U32" s="594"/>
      <c r="V32" s="594"/>
      <c r="W32" s="594"/>
      <c r="X32" s="594"/>
      <c r="Y32" s="595"/>
      <c r="Z32" s="596">
        <v>3.6</v>
      </c>
      <c r="AA32" s="596"/>
      <c r="AB32" s="596"/>
      <c r="AC32" s="596"/>
      <c r="AD32" s="597">
        <v>150598</v>
      </c>
      <c r="AE32" s="597"/>
      <c r="AF32" s="597"/>
      <c r="AG32" s="597"/>
      <c r="AH32" s="597"/>
      <c r="AI32" s="597"/>
      <c r="AJ32" s="597"/>
      <c r="AK32" s="597"/>
      <c r="AL32" s="598">
        <v>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98.2</v>
      </c>
      <c r="BH32" s="661"/>
      <c r="BI32" s="661"/>
      <c r="BJ32" s="661"/>
      <c r="BK32" s="661"/>
      <c r="BL32" s="661"/>
      <c r="BM32" s="662">
        <v>90.6</v>
      </c>
      <c r="BN32" s="661"/>
      <c r="BO32" s="661"/>
      <c r="BP32" s="661"/>
      <c r="BQ32" s="663"/>
      <c r="BR32" s="660">
        <v>97.9</v>
      </c>
      <c r="BS32" s="661"/>
      <c r="BT32" s="661"/>
      <c r="BU32" s="661"/>
      <c r="BV32" s="661"/>
      <c r="BW32" s="661"/>
      <c r="BX32" s="662">
        <v>89.9</v>
      </c>
      <c r="BY32" s="661"/>
      <c r="BZ32" s="661"/>
      <c r="CA32" s="661"/>
      <c r="CB32" s="663"/>
      <c r="CD32" s="658"/>
      <c r="CE32" s="659"/>
      <c r="CF32" s="607" t="s">
        <v>300</v>
      </c>
      <c r="CG32" s="608"/>
      <c r="CH32" s="608"/>
      <c r="CI32" s="608"/>
      <c r="CJ32" s="608"/>
      <c r="CK32" s="608"/>
      <c r="CL32" s="608"/>
      <c r="CM32" s="608"/>
      <c r="CN32" s="608"/>
      <c r="CO32" s="608"/>
      <c r="CP32" s="608"/>
      <c r="CQ32" s="609"/>
      <c r="CR32" s="593">
        <v>804</v>
      </c>
      <c r="CS32" s="594"/>
      <c r="CT32" s="594"/>
      <c r="CU32" s="594"/>
      <c r="CV32" s="594"/>
      <c r="CW32" s="594"/>
      <c r="CX32" s="594"/>
      <c r="CY32" s="595"/>
      <c r="CZ32" s="627">
        <v>0</v>
      </c>
      <c r="DA32" s="628"/>
      <c r="DB32" s="628"/>
      <c r="DC32" s="629"/>
      <c r="DD32" s="602">
        <v>804</v>
      </c>
      <c r="DE32" s="594"/>
      <c r="DF32" s="594"/>
      <c r="DG32" s="594"/>
      <c r="DH32" s="594"/>
      <c r="DI32" s="594"/>
      <c r="DJ32" s="594"/>
      <c r="DK32" s="595"/>
      <c r="DL32" s="602">
        <v>804</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3413549</v>
      </c>
      <c r="S33" s="594"/>
      <c r="T33" s="594"/>
      <c r="U33" s="594"/>
      <c r="V33" s="594"/>
      <c r="W33" s="594"/>
      <c r="X33" s="594"/>
      <c r="Y33" s="595"/>
      <c r="Z33" s="596">
        <v>12.5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10792500</v>
      </c>
      <c r="CS33" s="613"/>
      <c r="CT33" s="613"/>
      <c r="CU33" s="613"/>
      <c r="CV33" s="613"/>
      <c r="CW33" s="613"/>
      <c r="CX33" s="613"/>
      <c r="CY33" s="614"/>
      <c r="CZ33" s="627">
        <v>40</v>
      </c>
      <c r="DA33" s="628"/>
      <c r="DB33" s="628"/>
      <c r="DC33" s="629"/>
      <c r="DD33" s="602">
        <v>8589470</v>
      </c>
      <c r="DE33" s="613"/>
      <c r="DF33" s="613"/>
      <c r="DG33" s="613"/>
      <c r="DH33" s="613"/>
      <c r="DI33" s="613"/>
      <c r="DJ33" s="613"/>
      <c r="DK33" s="614"/>
      <c r="DL33" s="602">
        <v>6731481</v>
      </c>
      <c r="DM33" s="613"/>
      <c r="DN33" s="613"/>
      <c r="DO33" s="613"/>
      <c r="DP33" s="613"/>
      <c r="DQ33" s="613"/>
      <c r="DR33" s="613"/>
      <c r="DS33" s="613"/>
      <c r="DT33" s="613"/>
      <c r="DU33" s="613"/>
      <c r="DV33" s="614"/>
      <c r="DW33" s="598">
        <v>42</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4111853</v>
      </c>
      <c r="CS34" s="594"/>
      <c r="CT34" s="594"/>
      <c r="CU34" s="594"/>
      <c r="CV34" s="594"/>
      <c r="CW34" s="594"/>
      <c r="CX34" s="594"/>
      <c r="CY34" s="595"/>
      <c r="CZ34" s="627">
        <v>15.2</v>
      </c>
      <c r="DA34" s="628"/>
      <c r="DB34" s="628"/>
      <c r="DC34" s="629"/>
      <c r="DD34" s="602">
        <v>2904458</v>
      </c>
      <c r="DE34" s="594"/>
      <c r="DF34" s="594"/>
      <c r="DG34" s="594"/>
      <c r="DH34" s="594"/>
      <c r="DI34" s="594"/>
      <c r="DJ34" s="594"/>
      <c r="DK34" s="595"/>
      <c r="DL34" s="602">
        <v>2265958</v>
      </c>
      <c r="DM34" s="594"/>
      <c r="DN34" s="594"/>
      <c r="DO34" s="594"/>
      <c r="DP34" s="594"/>
      <c r="DQ34" s="594"/>
      <c r="DR34" s="594"/>
      <c r="DS34" s="594"/>
      <c r="DT34" s="594"/>
      <c r="DU34" s="594"/>
      <c r="DV34" s="595"/>
      <c r="DW34" s="598">
        <v>14.1</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1143349</v>
      </c>
      <c r="S35" s="594"/>
      <c r="T35" s="594"/>
      <c r="U35" s="594"/>
      <c r="V35" s="594"/>
      <c r="W35" s="594"/>
      <c r="X35" s="594"/>
      <c r="Y35" s="595"/>
      <c r="Z35" s="596">
        <v>4.2</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4139725</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258286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205857</v>
      </c>
      <c r="CS35" s="613"/>
      <c r="CT35" s="613"/>
      <c r="CU35" s="613"/>
      <c r="CV35" s="613"/>
      <c r="CW35" s="613"/>
      <c r="CX35" s="613"/>
      <c r="CY35" s="614"/>
      <c r="CZ35" s="627">
        <v>0.8</v>
      </c>
      <c r="DA35" s="628"/>
      <c r="DB35" s="628"/>
      <c r="DC35" s="629"/>
      <c r="DD35" s="602">
        <v>181084</v>
      </c>
      <c r="DE35" s="613"/>
      <c r="DF35" s="613"/>
      <c r="DG35" s="613"/>
      <c r="DH35" s="613"/>
      <c r="DI35" s="613"/>
      <c r="DJ35" s="613"/>
      <c r="DK35" s="614"/>
      <c r="DL35" s="602">
        <v>181084</v>
      </c>
      <c r="DM35" s="613"/>
      <c r="DN35" s="613"/>
      <c r="DO35" s="613"/>
      <c r="DP35" s="613"/>
      <c r="DQ35" s="613"/>
      <c r="DR35" s="613"/>
      <c r="DS35" s="613"/>
      <c r="DT35" s="613"/>
      <c r="DU35" s="613"/>
      <c r="DV35" s="614"/>
      <c r="DW35" s="598">
        <v>1.1000000000000001</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27345477</v>
      </c>
      <c r="S36" s="666"/>
      <c r="T36" s="666"/>
      <c r="U36" s="666"/>
      <c r="V36" s="666"/>
      <c r="W36" s="666"/>
      <c r="X36" s="666"/>
      <c r="Y36" s="667"/>
      <c r="Z36" s="668">
        <v>100</v>
      </c>
      <c r="AA36" s="668"/>
      <c r="AB36" s="668"/>
      <c r="AC36" s="668"/>
      <c r="AD36" s="669">
        <v>14895070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1031629</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158958</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2903776</v>
      </c>
      <c r="CS36" s="594"/>
      <c r="CT36" s="594"/>
      <c r="CU36" s="594"/>
      <c r="CV36" s="594"/>
      <c r="CW36" s="594"/>
      <c r="CX36" s="594"/>
      <c r="CY36" s="595"/>
      <c r="CZ36" s="627">
        <v>10.8</v>
      </c>
      <c r="DA36" s="628"/>
      <c r="DB36" s="628"/>
      <c r="DC36" s="629"/>
      <c r="DD36" s="602">
        <v>2527036</v>
      </c>
      <c r="DE36" s="594"/>
      <c r="DF36" s="594"/>
      <c r="DG36" s="594"/>
      <c r="DH36" s="594"/>
      <c r="DI36" s="594"/>
      <c r="DJ36" s="594"/>
      <c r="DK36" s="595"/>
      <c r="DL36" s="602">
        <v>2058047</v>
      </c>
      <c r="DM36" s="594"/>
      <c r="DN36" s="594"/>
      <c r="DO36" s="594"/>
      <c r="DP36" s="594"/>
      <c r="DQ36" s="594"/>
      <c r="DR36" s="594"/>
      <c r="DS36" s="594"/>
      <c r="DT36" s="594"/>
      <c r="DU36" s="594"/>
      <c r="DV36" s="595"/>
      <c r="DW36" s="598">
        <v>12.8</v>
      </c>
      <c r="DX36" s="625"/>
      <c r="DY36" s="625"/>
      <c r="DZ36" s="625"/>
      <c r="EA36" s="625"/>
      <c r="EB36" s="625"/>
      <c r="EC36" s="626"/>
    </row>
    <row r="37" spans="2:133" ht="11.25" customHeight="1">
      <c r="AQ37" s="672" t="s">
        <v>315</v>
      </c>
      <c r="AR37" s="673"/>
      <c r="AS37" s="673"/>
      <c r="AT37" s="673"/>
      <c r="AU37" s="673"/>
      <c r="AV37" s="673"/>
      <c r="AW37" s="673"/>
      <c r="AX37" s="673"/>
      <c r="AY37" s="674"/>
      <c r="AZ37" s="593">
        <v>798364</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10064</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1077184</v>
      </c>
      <c r="CS37" s="613"/>
      <c r="CT37" s="613"/>
      <c r="CU37" s="613"/>
      <c r="CV37" s="613"/>
      <c r="CW37" s="613"/>
      <c r="CX37" s="613"/>
      <c r="CY37" s="614"/>
      <c r="CZ37" s="627">
        <v>4</v>
      </c>
      <c r="DA37" s="628"/>
      <c r="DB37" s="628"/>
      <c r="DC37" s="629"/>
      <c r="DD37" s="602">
        <v>988202</v>
      </c>
      <c r="DE37" s="613"/>
      <c r="DF37" s="613"/>
      <c r="DG37" s="613"/>
      <c r="DH37" s="613"/>
      <c r="DI37" s="613"/>
      <c r="DJ37" s="613"/>
      <c r="DK37" s="614"/>
      <c r="DL37" s="602">
        <v>988202</v>
      </c>
      <c r="DM37" s="613"/>
      <c r="DN37" s="613"/>
      <c r="DO37" s="613"/>
      <c r="DP37" s="613"/>
      <c r="DQ37" s="613"/>
      <c r="DR37" s="613"/>
      <c r="DS37" s="613"/>
      <c r="DT37" s="613"/>
      <c r="DU37" s="613"/>
      <c r="DV37" s="614"/>
      <c r="DW37" s="598">
        <v>6.2</v>
      </c>
      <c r="DX37" s="625"/>
      <c r="DY37" s="625"/>
      <c r="DZ37" s="625"/>
      <c r="EA37" s="625"/>
      <c r="EB37" s="625"/>
      <c r="EC37" s="626"/>
    </row>
    <row r="38" spans="2:133" ht="11.25" customHeight="1">
      <c r="AQ38" s="672" t="s">
        <v>318</v>
      </c>
      <c r="AR38" s="673"/>
      <c r="AS38" s="673"/>
      <c r="AT38" s="673"/>
      <c r="AU38" s="673"/>
      <c r="AV38" s="673"/>
      <c r="AW38" s="673"/>
      <c r="AX38" s="673"/>
      <c r="AY38" s="674"/>
      <c r="AZ38" s="593">
        <v>32174</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17556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3309187</v>
      </c>
      <c r="CS38" s="594"/>
      <c r="CT38" s="594"/>
      <c r="CU38" s="594"/>
      <c r="CV38" s="594"/>
      <c r="CW38" s="594"/>
      <c r="CX38" s="594"/>
      <c r="CY38" s="595"/>
      <c r="CZ38" s="627">
        <v>12.3</v>
      </c>
      <c r="DA38" s="628"/>
      <c r="DB38" s="628"/>
      <c r="DC38" s="629"/>
      <c r="DD38" s="602">
        <v>2957940</v>
      </c>
      <c r="DE38" s="594"/>
      <c r="DF38" s="594"/>
      <c r="DG38" s="594"/>
      <c r="DH38" s="594"/>
      <c r="DI38" s="594"/>
      <c r="DJ38" s="594"/>
      <c r="DK38" s="595"/>
      <c r="DL38" s="602">
        <v>2223712</v>
      </c>
      <c r="DM38" s="594"/>
      <c r="DN38" s="594"/>
      <c r="DO38" s="594"/>
      <c r="DP38" s="594"/>
      <c r="DQ38" s="594"/>
      <c r="DR38" s="594"/>
      <c r="DS38" s="594"/>
      <c r="DT38" s="594"/>
      <c r="DU38" s="594"/>
      <c r="DV38" s="595"/>
      <c r="DW38" s="598">
        <v>13.9</v>
      </c>
      <c r="DX38" s="625"/>
      <c r="DY38" s="625"/>
      <c r="DZ38" s="625"/>
      <c r="EA38" s="625"/>
      <c r="EB38" s="625"/>
      <c r="EC38" s="626"/>
    </row>
    <row r="39" spans="2:133" ht="11.25" customHeight="1">
      <c r="AQ39" s="672" t="s">
        <v>321</v>
      </c>
      <c r="AR39" s="673"/>
      <c r="AS39" s="673"/>
      <c r="AT39" s="673"/>
      <c r="AU39" s="673"/>
      <c r="AV39" s="673"/>
      <c r="AW39" s="673"/>
      <c r="AX39" s="673"/>
      <c r="AY39" s="674"/>
      <c r="AZ39" s="593">
        <v>10225</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90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233799</v>
      </c>
      <c r="CS39" s="613"/>
      <c r="CT39" s="613"/>
      <c r="CU39" s="613"/>
      <c r="CV39" s="613"/>
      <c r="CW39" s="613"/>
      <c r="CX39" s="613"/>
      <c r="CY39" s="614"/>
      <c r="CZ39" s="627">
        <v>0.9</v>
      </c>
      <c r="DA39" s="628"/>
      <c r="DB39" s="628"/>
      <c r="DC39" s="629"/>
      <c r="DD39" s="602">
        <v>16224</v>
      </c>
      <c r="DE39" s="613"/>
      <c r="DF39" s="613"/>
      <c r="DG39" s="613"/>
      <c r="DH39" s="613"/>
      <c r="DI39" s="613"/>
      <c r="DJ39" s="613"/>
      <c r="DK39" s="614"/>
      <c r="DL39" s="602" t="s">
        <v>221</v>
      </c>
      <c r="DM39" s="613"/>
      <c r="DN39" s="613"/>
      <c r="DO39" s="613"/>
      <c r="DP39" s="613"/>
      <c r="DQ39" s="613"/>
      <c r="DR39" s="613"/>
      <c r="DS39" s="613"/>
      <c r="DT39" s="613"/>
      <c r="DU39" s="613"/>
      <c r="DV39" s="614"/>
      <c r="DW39" s="598" t="s">
        <v>221</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459956</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108</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28028</v>
      </c>
      <c r="CS40" s="594"/>
      <c r="CT40" s="594"/>
      <c r="CU40" s="594"/>
      <c r="CV40" s="594"/>
      <c r="CW40" s="594"/>
      <c r="CX40" s="594"/>
      <c r="CY40" s="595"/>
      <c r="CZ40" s="627">
        <v>0.1</v>
      </c>
      <c r="DA40" s="628"/>
      <c r="DB40" s="628"/>
      <c r="DC40" s="629"/>
      <c r="DD40" s="602">
        <v>2728</v>
      </c>
      <c r="DE40" s="594"/>
      <c r="DF40" s="594"/>
      <c r="DG40" s="594"/>
      <c r="DH40" s="594"/>
      <c r="DI40" s="594"/>
      <c r="DJ40" s="594"/>
      <c r="DK40" s="595"/>
      <c r="DL40" s="602">
        <v>2680</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1807377</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295</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13"/>
      <c r="CT41" s="613"/>
      <c r="CU41" s="613"/>
      <c r="CV41" s="613"/>
      <c r="CW41" s="613"/>
      <c r="CX41" s="613"/>
      <c r="CY41" s="614"/>
      <c r="CZ41" s="627" t="s">
        <v>215</v>
      </c>
      <c r="DA41" s="628"/>
      <c r="DB41" s="628"/>
      <c r="DC41" s="629"/>
      <c r="DD41" s="602" t="s">
        <v>215</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3333605</v>
      </c>
      <c r="CS42" s="594"/>
      <c r="CT42" s="594"/>
      <c r="CU42" s="594"/>
      <c r="CV42" s="594"/>
      <c r="CW42" s="594"/>
      <c r="CX42" s="594"/>
      <c r="CY42" s="595"/>
      <c r="CZ42" s="627">
        <v>12.4</v>
      </c>
      <c r="DA42" s="676"/>
      <c r="DB42" s="676"/>
      <c r="DC42" s="677"/>
      <c r="DD42" s="602">
        <v>582943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67925</v>
      </c>
      <c r="CS43" s="613"/>
      <c r="CT43" s="613"/>
      <c r="CU43" s="613"/>
      <c r="CV43" s="613"/>
      <c r="CW43" s="613"/>
      <c r="CX43" s="613"/>
      <c r="CY43" s="614"/>
      <c r="CZ43" s="627">
        <v>0.3</v>
      </c>
      <c r="DA43" s="628"/>
      <c r="DB43" s="628"/>
      <c r="DC43" s="629"/>
      <c r="DD43" s="602">
        <v>67925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3239757</v>
      </c>
      <c r="CS44" s="594"/>
      <c r="CT44" s="594"/>
      <c r="CU44" s="594"/>
      <c r="CV44" s="594"/>
      <c r="CW44" s="594"/>
      <c r="CX44" s="594"/>
      <c r="CY44" s="595"/>
      <c r="CZ44" s="627">
        <v>12</v>
      </c>
      <c r="DA44" s="676"/>
      <c r="DB44" s="676"/>
      <c r="DC44" s="677"/>
      <c r="DD44" s="602">
        <v>576474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648841</v>
      </c>
      <c r="CS45" s="613"/>
      <c r="CT45" s="613"/>
      <c r="CU45" s="613"/>
      <c r="CV45" s="613"/>
      <c r="CW45" s="613"/>
      <c r="CX45" s="613"/>
      <c r="CY45" s="614"/>
      <c r="CZ45" s="627">
        <v>2.4</v>
      </c>
      <c r="DA45" s="628"/>
      <c r="DB45" s="628"/>
      <c r="DC45" s="629"/>
      <c r="DD45" s="602">
        <v>14672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2516098</v>
      </c>
      <c r="CS46" s="594"/>
      <c r="CT46" s="594"/>
      <c r="CU46" s="594"/>
      <c r="CV46" s="594"/>
      <c r="CW46" s="594"/>
      <c r="CX46" s="594"/>
      <c r="CY46" s="595"/>
      <c r="CZ46" s="627">
        <v>9.3000000000000007</v>
      </c>
      <c r="DA46" s="676"/>
      <c r="DB46" s="676"/>
      <c r="DC46" s="677"/>
      <c r="DD46" s="602">
        <v>556992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93848</v>
      </c>
      <c r="CS47" s="613"/>
      <c r="CT47" s="613"/>
      <c r="CU47" s="613"/>
      <c r="CV47" s="613"/>
      <c r="CW47" s="613"/>
      <c r="CX47" s="613"/>
      <c r="CY47" s="614"/>
      <c r="CZ47" s="627">
        <v>0.3</v>
      </c>
      <c r="DA47" s="628"/>
      <c r="DB47" s="628"/>
      <c r="DC47" s="629"/>
      <c r="DD47" s="602">
        <v>6469</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26974766</v>
      </c>
      <c r="CS49" s="661"/>
      <c r="CT49" s="661"/>
      <c r="CU49" s="661"/>
      <c r="CV49" s="661"/>
      <c r="CW49" s="661"/>
      <c r="CX49" s="661"/>
      <c r="CY49" s="688"/>
      <c r="CZ49" s="689">
        <v>100</v>
      </c>
      <c r="DA49" s="690"/>
      <c r="DB49" s="690"/>
      <c r="DC49" s="691"/>
      <c r="DD49" s="692">
        <v>18199047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BA4" sqref="BA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26953</v>
      </c>
      <c r="R7" s="723"/>
      <c r="S7" s="723"/>
      <c r="T7" s="723"/>
      <c r="U7" s="723"/>
      <c r="V7" s="723">
        <v>26692</v>
      </c>
      <c r="W7" s="723"/>
      <c r="X7" s="723"/>
      <c r="Y7" s="723"/>
      <c r="Z7" s="723"/>
      <c r="AA7" s="723">
        <f>Q7-V7</f>
        <v>261</v>
      </c>
      <c r="AB7" s="723"/>
      <c r="AC7" s="723"/>
      <c r="AD7" s="723"/>
      <c r="AE7" s="724"/>
      <c r="AF7" s="725">
        <v>172</v>
      </c>
      <c r="AG7" s="726"/>
      <c r="AH7" s="726"/>
      <c r="AI7" s="726"/>
      <c r="AJ7" s="727"/>
      <c r="AK7" s="762">
        <v>1117</v>
      </c>
      <c r="AL7" s="763"/>
      <c r="AM7" s="763"/>
      <c r="AN7" s="763"/>
      <c r="AO7" s="763"/>
      <c r="AP7" s="763">
        <v>36325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6</v>
      </c>
      <c r="CI7" s="760"/>
      <c r="CJ7" s="760"/>
      <c r="CK7" s="760"/>
      <c r="CL7" s="761"/>
      <c r="CM7" s="759">
        <v>171</v>
      </c>
      <c r="CN7" s="760"/>
      <c r="CO7" s="760"/>
      <c r="CP7" s="760"/>
      <c r="CQ7" s="761"/>
      <c r="CR7" s="759">
        <v>100</v>
      </c>
      <c r="CS7" s="760"/>
      <c r="CT7" s="760"/>
      <c r="CU7" s="760"/>
      <c r="CV7" s="761"/>
      <c r="CW7" s="759" t="s">
        <v>541</v>
      </c>
      <c r="CX7" s="760"/>
      <c r="CY7" s="760"/>
      <c r="CZ7" s="760"/>
      <c r="DA7" s="761"/>
      <c r="DB7" s="759" t="s">
        <v>541</v>
      </c>
      <c r="DC7" s="760"/>
      <c r="DD7" s="760"/>
      <c r="DE7" s="760"/>
      <c r="DF7" s="761"/>
      <c r="DG7" s="759" t="s">
        <v>541</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10</v>
      </c>
      <c r="R8" s="747"/>
      <c r="S8" s="747"/>
      <c r="T8" s="747"/>
      <c r="U8" s="747"/>
      <c r="V8" s="747">
        <v>10</v>
      </c>
      <c r="W8" s="747"/>
      <c r="X8" s="747"/>
      <c r="Y8" s="747"/>
      <c r="Z8" s="747"/>
      <c r="AA8" s="747">
        <v>0</v>
      </c>
      <c r="AB8" s="747"/>
      <c r="AC8" s="747"/>
      <c r="AD8" s="747"/>
      <c r="AE8" s="748"/>
      <c r="AF8" s="749">
        <v>0</v>
      </c>
      <c r="AG8" s="750"/>
      <c r="AH8" s="750"/>
      <c r="AI8" s="750"/>
      <c r="AJ8" s="751"/>
      <c r="AK8" s="752">
        <v>10</v>
      </c>
      <c r="AL8" s="753"/>
      <c r="AM8" s="753"/>
      <c r="AN8" s="753"/>
      <c r="AO8" s="753"/>
      <c r="AP8" s="753" t="s">
        <v>539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55</v>
      </c>
      <c r="R9" s="747"/>
      <c r="S9" s="747"/>
      <c r="T9" s="747"/>
      <c r="U9" s="747"/>
      <c r="V9" s="747">
        <v>47</v>
      </c>
      <c r="W9" s="747"/>
      <c r="X9" s="747"/>
      <c r="Y9" s="747"/>
      <c r="Z9" s="747"/>
      <c r="AA9" s="747">
        <f>Q9-V9</f>
        <v>8</v>
      </c>
      <c r="AB9" s="747"/>
      <c r="AC9" s="747"/>
      <c r="AD9" s="747"/>
      <c r="AE9" s="748"/>
      <c r="AF9" s="749">
        <v>8</v>
      </c>
      <c r="AG9" s="750"/>
      <c r="AH9" s="750"/>
      <c r="AI9" s="750"/>
      <c r="AJ9" s="751"/>
      <c r="AK9" s="752" t="s">
        <v>539</v>
      </c>
      <c r="AL9" s="753"/>
      <c r="AM9" s="753"/>
      <c r="AN9" s="753"/>
      <c r="AO9" s="753"/>
      <c r="AP9" s="753">
        <v>52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367</v>
      </c>
      <c r="C10" s="744"/>
      <c r="D10" s="744"/>
      <c r="E10" s="744"/>
      <c r="F10" s="744"/>
      <c r="G10" s="744"/>
      <c r="H10" s="744"/>
      <c r="I10" s="744"/>
      <c r="J10" s="744"/>
      <c r="K10" s="744"/>
      <c r="L10" s="744"/>
      <c r="M10" s="744"/>
      <c r="N10" s="744"/>
      <c r="O10" s="744"/>
      <c r="P10" s="745"/>
      <c r="Q10" s="746">
        <v>29</v>
      </c>
      <c r="R10" s="747"/>
      <c r="S10" s="747"/>
      <c r="T10" s="747"/>
      <c r="U10" s="747"/>
      <c r="V10" s="747">
        <v>24</v>
      </c>
      <c r="W10" s="747"/>
      <c r="X10" s="747"/>
      <c r="Y10" s="747"/>
      <c r="Z10" s="747"/>
      <c r="AA10" s="747">
        <f>Q10-V10</f>
        <v>5</v>
      </c>
      <c r="AB10" s="747"/>
      <c r="AC10" s="747"/>
      <c r="AD10" s="747"/>
      <c r="AE10" s="748"/>
      <c r="AF10" s="749">
        <v>5</v>
      </c>
      <c r="AG10" s="750"/>
      <c r="AH10" s="750"/>
      <c r="AI10" s="750"/>
      <c r="AJ10" s="751"/>
      <c r="AK10" s="752" t="s">
        <v>539</v>
      </c>
      <c r="AL10" s="753"/>
      <c r="AM10" s="753"/>
      <c r="AN10" s="753"/>
      <c r="AO10" s="753"/>
      <c r="AP10" s="753" t="s">
        <v>539</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368</v>
      </c>
      <c r="C11" s="744"/>
      <c r="D11" s="744"/>
      <c r="E11" s="744"/>
      <c r="F11" s="744"/>
      <c r="G11" s="744"/>
      <c r="H11" s="744"/>
      <c r="I11" s="744"/>
      <c r="J11" s="744"/>
      <c r="K11" s="744"/>
      <c r="L11" s="744"/>
      <c r="M11" s="744"/>
      <c r="N11" s="744"/>
      <c r="O11" s="744"/>
      <c r="P11" s="745"/>
      <c r="Q11" s="746">
        <v>761</v>
      </c>
      <c r="R11" s="747"/>
      <c r="S11" s="747"/>
      <c r="T11" s="747"/>
      <c r="U11" s="747"/>
      <c r="V11" s="747">
        <v>664</v>
      </c>
      <c r="W11" s="747"/>
      <c r="X11" s="747"/>
      <c r="Y11" s="747"/>
      <c r="Z11" s="747"/>
      <c r="AA11" s="747">
        <f>Q11-V11</f>
        <v>97</v>
      </c>
      <c r="AB11" s="747"/>
      <c r="AC11" s="747"/>
      <c r="AD11" s="747"/>
      <c r="AE11" s="748"/>
      <c r="AF11" s="749">
        <v>21</v>
      </c>
      <c r="AG11" s="750"/>
      <c r="AH11" s="750"/>
      <c r="AI11" s="750"/>
      <c r="AJ11" s="751"/>
      <c r="AK11" s="752">
        <v>463</v>
      </c>
      <c r="AL11" s="753"/>
      <c r="AM11" s="753"/>
      <c r="AN11" s="753"/>
      <c r="AO11" s="753"/>
      <c r="AP11" s="753">
        <v>912</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89"/>
      <c r="AL22" s="790"/>
      <c r="AM22" s="790"/>
      <c r="AN22" s="790"/>
      <c r="AO22" s="790"/>
      <c r="AP22" s="790"/>
      <c r="AQ22" s="790"/>
      <c r="AR22" s="790"/>
      <c r="AS22" s="790"/>
      <c r="AT22" s="790"/>
      <c r="AU22" s="791"/>
      <c r="AV22" s="791"/>
      <c r="AW22" s="791"/>
      <c r="AX22" s="791"/>
      <c r="AY22" s="792"/>
      <c r="AZ22" s="793" t="s">
        <v>369</v>
      </c>
      <c r="BA22" s="793"/>
      <c r="BB22" s="793"/>
      <c r="BC22" s="793"/>
      <c r="BD22" s="794"/>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f>Q7+Q8+Q9+Q10+Q11</f>
        <v>27808</v>
      </c>
      <c r="R23" s="782"/>
      <c r="S23" s="782"/>
      <c r="T23" s="782"/>
      <c r="U23" s="782"/>
      <c r="V23" s="781">
        <f>V7+V8+V9+V10+V11</f>
        <v>27437</v>
      </c>
      <c r="W23" s="782"/>
      <c r="X23" s="782"/>
      <c r="Y23" s="782"/>
      <c r="Z23" s="782"/>
      <c r="AA23" s="781">
        <f>AA7+AA8+AA9+AA10+AA11</f>
        <v>371</v>
      </c>
      <c r="AB23" s="782"/>
      <c r="AC23" s="782"/>
      <c r="AD23" s="782"/>
      <c r="AE23" s="782"/>
      <c r="AF23" s="783">
        <v>206</v>
      </c>
      <c r="AG23" s="782"/>
      <c r="AH23" s="782"/>
      <c r="AI23" s="782"/>
      <c r="AJ23" s="784"/>
      <c r="AK23" s="785"/>
      <c r="AL23" s="786"/>
      <c r="AM23" s="786"/>
      <c r="AN23" s="786"/>
      <c r="AO23" s="786"/>
      <c r="AP23" s="782">
        <f>AP7+AP9+AP11</f>
        <v>37289</v>
      </c>
      <c r="AQ23" s="782"/>
      <c r="AR23" s="782"/>
      <c r="AS23" s="782"/>
      <c r="AT23" s="782"/>
      <c r="AU23" s="787"/>
      <c r="AV23" s="787"/>
      <c r="AW23" s="787"/>
      <c r="AX23" s="787"/>
      <c r="AY23" s="788"/>
      <c r="AZ23" s="796" t="s">
        <v>112</v>
      </c>
      <c r="BA23" s="797"/>
      <c r="BB23" s="797"/>
      <c r="BC23" s="797"/>
      <c r="BD23" s="798"/>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5" t="s">
        <v>372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799" t="s">
        <v>377</v>
      </c>
      <c r="AG26" s="800"/>
      <c r="AH26" s="800"/>
      <c r="AI26" s="800"/>
      <c r="AJ26" s="801"/>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2"/>
      <c r="AG27" s="803"/>
      <c r="AH27" s="803"/>
      <c r="AI27" s="803"/>
      <c r="AJ27" s="804"/>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09">
        <v>7854</v>
      </c>
      <c r="R28" s="810"/>
      <c r="S28" s="810"/>
      <c r="T28" s="810"/>
      <c r="U28" s="810"/>
      <c r="V28" s="810">
        <v>7596</v>
      </c>
      <c r="W28" s="810"/>
      <c r="X28" s="810"/>
      <c r="Y28" s="810"/>
      <c r="Z28" s="810"/>
      <c r="AA28" s="810">
        <f>Q28-V28</f>
        <v>258</v>
      </c>
      <c r="AB28" s="810"/>
      <c r="AC28" s="810"/>
      <c r="AD28" s="810"/>
      <c r="AE28" s="811"/>
      <c r="AF28" s="812">
        <v>258</v>
      </c>
      <c r="AG28" s="810"/>
      <c r="AH28" s="810"/>
      <c r="AI28" s="810"/>
      <c r="AJ28" s="813"/>
      <c r="AK28" s="814">
        <v>460</v>
      </c>
      <c r="AL28" s="805"/>
      <c r="AM28" s="805"/>
      <c r="AN28" s="805"/>
      <c r="AO28" s="805"/>
      <c r="AP28" s="805" t="s">
        <v>539</v>
      </c>
      <c r="AQ28" s="805"/>
      <c r="AR28" s="805"/>
      <c r="AS28" s="805"/>
      <c r="AT28" s="805"/>
      <c r="AU28" s="805" t="s">
        <v>539</v>
      </c>
      <c r="AV28" s="805"/>
      <c r="AW28" s="805"/>
      <c r="AX28" s="805"/>
      <c r="AY28" s="805"/>
      <c r="AZ28" s="806" t="s">
        <v>539</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6187</v>
      </c>
      <c r="R29" s="747"/>
      <c r="S29" s="747"/>
      <c r="T29" s="747"/>
      <c r="U29" s="747"/>
      <c r="V29" s="747">
        <v>6099</v>
      </c>
      <c r="W29" s="747"/>
      <c r="X29" s="747"/>
      <c r="Y29" s="747"/>
      <c r="Z29" s="747"/>
      <c r="AA29" s="747">
        <f>Q29-V29</f>
        <v>88</v>
      </c>
      <c r="AB29" s="747"/>
      <c r="AC29" s="747"/>
      <c r="AD29" s="747"/>
      <c r="AE29" s="748"/>
      <c r="AF29" s="749">
        <v>88</v>
      </c>
      <c r="AG29" s="750"/>
      <c r="AH29" s="750"/>
      <c r="AI29" s="750"/>
      <c r="AJ29" s="751"/>
      <c r="AK29" s="817">
        <v>927</v>
      </c>
      <c r="AL29" s="818"/>
      <c r="AM29" s="818"/>
      <c r="AN29" s="818"/>
      <c r="AO29" s="818"/>
      <c r="AP29" s="819" t="s">
        <v>539</v>
      </c>
      <c r="AQ29" s="820"/>
      <c r="AR29" s="820"/>
      <c r="AS29" s="820"/>
      <c r="AT29" s="817"/>
      <c r="AU29" s="819" t="s">
        <v>539</v>
      </c>
      <c r="AV29" s="820"/>
      <c r="AW29" s="820"/>
      <c r="AX29" s="820"/>
      <c r="AY29" s="817"/>
      <c r="AZ29" s="821" t="s">
        <v>539</v>
      </c>
      <c r="BA29" s="822"/>
      <c r="BB29" s="822"/>
      <c r="BC29" s="822"/>
      <c r="BD29" s="823"/>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4</v>
      </c>
      <c r="R30" s="747"/>
      <c r="S30" s="747"/>
      <c r="T30" s="747"/>
      <c r="U30" s="747"/>
      <c r="V30" s="747">
        <v>2</v>
      </c>
      <c r="W30" s="747"/>
      <c r="X30" s="747"/>
      <c r="Y30" s="747"/>
      <c r="Z30" s="747"/>
      <c r="AA30" s="747">
        <f>Q30-V30</f>
        <v>2</v>
      </c>
      <c r="AB30" s="747"/>
      <c r="AC30" s="747"/>
      <c r="AD30" s="747"/>
      <c r="AE30" s="748"/>
      <c r="AF30" s="749">
        <v>2</v>
      </c>
      <c r="AG30" s="750"/>
      <c r="AH30" s="750"/>
      <c r="AI30" s="750"/>
      <c r="AJ30" s="751"/>
      <c r="AK30" s="817" t="s">
        <v>539</v>
      </c>
      <c r="AL30" s="818"/>
      <c r="AM30" s="818"/>
      <c r="AN30" s="818"/>
      <c r="AO30" s="818"/>
      <c r="AP30" s="819" t="s">
        <v>539</v>
      </c>
      <c r="AQ30" s="820"/>
      <c r="AR30" s="820"/>
      <c r="AS30" s="820"/>
      <c r="AT30" s="817"/>
      <c r="AU30" s="819" t="s">
        <v>539</v>
      </c>
      <c r="AV30" s="820"/>
      <c r="AW30" s="820"/>
      <c r="AX30" s="820"/>
      <c r="AY30" s="817"/>
      <c r="AZ30" s="821" t="s">
        <v>539</v>
      </c>
      <c r="BA30" s="822"/>
      <c r="BB30" s="822"/>
      <c r="BC30" s="822"/>
      <c r="BD30" s="823"/>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48</v>
      </c>
      <c r="R31" s="747"/>
      <c r="S31" s="747"/>
      <c r="T31" s="747"/>
      <c r="U31" s="747"/>
      <c r="V31" s="747">
        <v>46</v>
      </c>
      <c r="W31" s="747"/>
      <c r="X31" s="747"/>
      <c r="Y31" s="747"/>
      <c r="Z31" s="747"/>
      <c r="AA31" s="747">
        <f>Q31-V31</f>
        <v>2</v>
      </c>
      <c r="AB31" s="747"/>
      <c r="AC31" s="747"/>
      <c r="AD31" s="747"/>
      <c r="AE31" s="748"/>
      <c r="AF31" s="749">
        <v>2</v>
      </c>
      <c r="AG31" s="750"/>
      <c r="AH31" s="750"/>
      <c r="AI31" s="750"/>
      <c r="AJ31" s="751"/>
      <c r="AK31" s="817" t="s">
        <v>539</v>
      </c>
      <c r="AL31" s="818"/>
      <c r="AM31" s="818"/>
      <c r="AN31" s="818"/>
      <c r="AO31" s="818"/>
      <c r="AP31" s="819" t="s">
        <v>539</v>
      </c>
      <c r="AQ31" s="820"/>
      <c r="AR31" s="820"/>
      <c r="AS31" s="820"/>
      <c r="AT31" s="817"/>
      <c r="AU31" s="819" t="s">
        <v>539</v>
      </c>
      <c r="AV31" s="820"/>
      <c r="AW31" s="820"/>
      <c r="AX31" s="820"/>
      <c r="AY31" s="817"/>
      <c r="AZ31" s="821" t="s">
        <v>539</v>
      </c>
      <c r="BA31" s="822"/>
      <c r="BB31" s="822"/>
      <c r="BC31" s="822"/>
      <c r="BD31" s="823"/>
      <c r="BE31" s="815"/>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1386</v>
      </c>
      <c r="R32" s="747"/>
      <c r="S32" s="747"/>
      <c r="T32" s="747"/>
      <c r="U32" s="747"/>
      <c r="V32" s="747">
        <v>1376</v>
      </c>
      <c r="W32" s="747"/>
      <c r="X32" s="747"/>
      <c r="Y32" s="747"/>
      <c r="Z32" s="747"/>
      <c r="AA32" s="747">
        <f>Q32-V32</f>
        <v>10</v>
      </c>
      <c r="AB32" s="747"/>
      <c r="AC32" s="747"/>
      <c r="AD32" s="747"/>
      <c r="AE32" s="748"/>
      <c r="AF32" s="749">
        <v>10</v>
      </c>
      <c r="AG32" s="750"/>
      <c r="AH32" s="750"/>
      <c r="AI32" s="750"/>
      <c r="AJ32" s="751"/>
      <c r="AK32" s="817">
        <v>189</v>
      </c>
      <c r="AL32" s="818"/>
      <c r="AM32" s="818"/>
      <c r="AN32" s="818"/>
      <c r="AO32" s="818"/>
      <c r="AP32" s="819" t="s">
        <v>539</v>
      </c>
      <c r="AQ32" s="820"/>
      <c r="AR32" s="820"/>
      <c r="AS32" s="820"/>
      <c r="AT32" s="817"/>
      <c r="AU32" s="819" t="s">
        <v>539</v>
      </c>
      <c r="AV32" s="820"/>
      <c r="AW32" s="820"/>
      <c r="AX32" s="820"/>
      <c r="AY32" s="817"/>
      <c r="AZ32" s="821" t="s">
        <v>539</v>
      </c>
      <c r="BA32" s="822"/>
      <c r="BB32" s="822"/>
      <c r="BC32" s="822"/>
      <c r="BD32" s="823"/>
      <c r="BE32" s="815"/>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1778</v>
      </c>
      <c r="R33" s="747"/>
      <c r="S33" s="747"/>
      <c r="T33" s="747"/>
      <c r="U33" s="747"/>
      <c r="V33" s="747">
        <v>1542</v>
      </c>
      <c r="W33" s="747"/>
      <c r="X33" s="747"/>
      <c r="Y33" s="747"/>
      <c r="Z33" s="747"/>
      <c r="AA33" s="747">
        <f t="shared" ref="AA33:AA35" si="0">Q33-V33</f>
        <v>236</v>
      </c>
      <c r="AB33" s="747"/>
      <c r="AC33" s="747"/>
      <c r="AD33" s="747"/>
      <c r="AE33" s="748"/>
      <c r="AF33" s="749">
        <v>3542</v>
      </c>
      <c r="AG33" s="750"/>
      <c r="AH33" s="750"/>
      <c r="AI33" s="750"/>
      <c r="AJ33" s="751"/>
      <c r="AK33" s="817">
        <v>34</v>
      </c>
      <c r="AL33" s="818"/>
      <c r="AM33" s="818"/>
      <c r="AN33" s="818"/>
      <c r="AO33" s="818"/>
      <c r="AP33" s="818">
        <v>2684</v>
      </c>
      <c r="AQ33" s="818"/>
      <c r="AR33" s="818"/>
      <c r="AS33" s="818"/>
      <c r="AT33" s="818"/>
      <c r="AU33" s="818">
        <v>89</v>
      </c>
      <c r="AV33" s="818"/>
      <c r="AW33" s="818"/>
      <c r="AX33" s="818"/>
      <c r="AY33" s="818"/>
      <c r="AZ33" s="821" t="s">
        <v>539</v>
      </c>
      <c r="BA33" s="822"/>
      <c r="BB33" s="822"/>
      <c r="BC33" s="822"/>
      <c r="BD33" s="823"/>
      <c r="BE33" s="815" t="s">
        <v>388</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7006</v>
      </c>
      <c r="R34" s="747"/>
      <c r="S34" s="747"/>
      <c r="T34" s="747"/>
      <c r="U34" s="747"/>
      <c r="V34" s="747">
        <v>6888</v>
      </c>
      <c r="W34" s="747"/>
      <c r="X34" s="747"/>
      <c r="Y34" s="747"/>
      <c r="Z34" s="747"/>
      <c r="AA34" s="747">
        <f t="shared" si="0"/>
        <v>118</v>
      </c>
      <c r="AB34" s="747"/>
      <c r="AC34" s="747"/>
      <c r="AD34" s="747"/>
      <c r="AE34" s="748"/>
      <c r="AF34" s="749">
        <v>885</v>
      </c>
      <c r="AG34" s="750"/>
      <c r="AH34" s="750"/>
      <c r="AI34" s="750"/>
      <c r="AJ34" s="751"/>
      <c r="AK34" s="817">
        <v>799</v>
      </c>
      <c r="AL34" s="818"/>
      <c r="AM34" s="818"/>
      <c r="AN34" s="818"/>
      <c r="AO34" s="818"/>
      <c r="AP34" s="818">
        <v>9685</v>
      </c>
      <c r="AQ34" s="818"/>
      <c r="AR34" s="818"/>
      <c r="AS34" s="818"/>
      <c r="AT34" s="818"/>
      <c r="AU34" s="818">
        <v>6208</v>
      </c>
      <c r="AV34" s="818"/>
      <c r="AW34" s="818"/>
      <c r="AX34" s="818"/>
      <c r="AY34" s="818"/>
      <c r="AZ34" s="821" t="s">
        <v>539</v>
      </c>
      <c r="BA34" s="822"/>
      <c r="BB34" s="822"/>
      <c r="BC34" s="822"/>
      <c r="BD34" s="823"/>
      <c r="BE34" s="815" t="s">
        <v>388</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30</v>
      </c>
      <c r="R35" s="747"/>
      <c r="S35" s="747"/>
      <c r="T35" s="747"/>
      <c r="U35" s="747"/>
      <c r="V35" s="747">
        <v>30</v>
      </c>
      <c r="W35" s="747"/>
      <c r="X35" s="747"/>
      <c r="Y35" s="747"/>
      <c r="Z35" s="747"/>
      <c r="AA35" s="747">
        <f t="shared" si="0"/>
        <v>0</v>
      </c>
      <c r="AB35" s="747"/>
      <c r="AC35" s="747"/>
      <c r="AD35" s="747"/>
      <c r="AE35" s="748"/>
      <c r="AF35" s="749">
        <v>0</v>
      </c>
      <c r="AG35" s="750"/>
      <c r="AH35" s="750"/>
      <c r="AI35" s="750"/>
      <c r="AJ35" s="751"/>
      <c r="AK35" s="817">
        <v>10</v>
      </c>
      <c r="AL35" s="818"/>
      <c r="AM35" s="818"/>
      <c r="AN35" s="818"/>
      <c r="AO35" s="818"/>
      <c r="AP35" s="818">
        <v>13</v>
      </c>
      <c r="AQ35" s="818"/>
      <c r="AR35" s="818"/>
      <c r="AS35" s="818"/>
      <c r="AT35" s="818"/>
      <c r="AU35" s="818">
        <v>12</v>
      </c>
      <c r="AV35" s="818"/>
      <c r="AW35" s="818"/>
      <c r="AX35" s="818"/>
      <c r="AY35" s="818"/>
      <c r="AZ35" s="821" t="s">
        <v>539</v>
      </c>
      <c r="BA35" s="822"/>
      <c r="BB35" s="822"/>
      <c r="BC35" s="822"/>
      <c r="BD35" s="823"/>
      <c r="BE35" s="815" t="s">
        <v>391</v>
      </c>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1966</v>
      </c>
      <c r="R36" s="747"/>
      <c r="S36" s="747"/>
      <c r="T36" s="747"/>
      <c r="U36" s="747"/>
      <c r="V36" s="747">
        <v>1964</v>
      </c>
      <c r="W36" s="747"/>
      <c r="X36" s="747"/>
      <c r="Y36" s="747"/>
      <c r="Z36" s="747"/>
      <c r="AA36" s="747">
        <v>16</v>
      </c>
      <c r="AB36" s="747"/>
      <c r="AC36" s="747"/>
      <c r="AD36" s="747"/>
      <c r="AE36" s="748"/>
      <c r="AF36" s="749">
        <v>12</v>
      </c>
      <c r="AG36" s="750"/>
      <c r="AH36" s="750"/>
      <c r="AI36" s="750"/>
      <c r="AJ36" s="751"/>
      <c r="AK36" s="817">
        <v>246</v>
      </c>
      <c r="AL36" s="818"/>
      <c r="AM36" s="818"/>
      <c r="AN36" s="818"/>
      <c r="AO36" s="818"/>
      <c r="AP36" s="818">
        <v>11908</v>
      </c>
      <c r="AQ36" s="818"/>
      <c r="AR36" s="818"/>
      <c r="AS36" s="818"/>
      <c r="AT36" s="818"/>
      <c r="AU36" s="818">
        <v>8812</v>
      </c>
      <c r="AV36" s="818"/>
      <c r="AW36" s="818"/>
      <c r="AX36" s="818"/>
      <c r="AY36" s="818"/>
      <c r="AZ36" s="821" t="s">
        <v>539</v>
      </c>
      <c r="BA36" s="822"/>
      <c r="BB36" s="822"/>
      <c r="BC36" s="822"/>
      <c r="BD36" s="823"/>
      <c r="BE36" s="815" t="s">
        <v>391</v>
      </c>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393</v>
      </c>
      <c r="C37" s="744"/>
      <c r="D37" s="744"/>
      <c r="E37" s="744"/>
      <c r="F37" s="744"/>
      <c r="G37" s="744"/>
      <c r="H37" s="744"/>
      <c r="I37" s="744"/>
      <c r="J37" s="744"/>
      <c r="K37" s="744"/>
      <c r="L37" s="744"/>
      <c r="M37" s="744"/>
      <c r="N37" s="744"/>
      <c r="O37" s="744"/>
      <c r="P37" s="745"/>
      <c r="Q37" s="746">
        <v>107</v>
      </c>
      <c r="R37" s="747"/>
      <c r="S37" s="747"/>
      <c r="T37" s="747"/>
      <c r="U37" s="747"/>
      <c r="V37" s="747">
        <v>107</v>
      </c>
      <c r="W37" s="747"/>
      <c r="X37" s="747"/>
      <c r="Y37" s="747"/>
      <c r="Z37" s="747"/>
      <c r="AA37" s="747">
        <v>3</v>
      </c>
      <c r="AB37" s="747"/>
      <c r="AC37" s="747"/>
      <c r="AD37" s="747"/>
      <c r="AE37" s="748"/>
      <c r="AF37" s="749">
        <v>3</v>
      </c>
      <c r="AG37" s="750"/>
      <c r="AH37" s="750"/>
      <c r="AI37" s="750"/>
      <c r="AJ37" s="751"/>
      <c r="AK37" s="817">
        <v>41</v>
      </c>
      <c r="AL37" s="818"/>
      <c r="AM37" s="818"/>
      <c r="AN37" s="818"/>
      <c r="AO37" s="818"/>
      <c r="AP37" s="818">
        <v>701</v>
      </c>
      <c r="AQ37" s="818"/>
      <c r="AR37" s="818"/>
      <c r="AS37" s="818"/>
      <c r="AT37" s="818"/>
      <c r="AU37" s="818">
        <v>596</v>
      </c>
      <c r="AV37" s="818"/>
      <c r="AW37" s="818"/>
      <c r="AX37" s="818"/>
      <c r="AY37" s="818"/>
      <c r="AZ37" s="821" t="s">
        <v>539</v>
      </c>
      <c r="BA37" s="822"/>
      <c r="BB37" s="822"/>
      <c r="BC37" s="822"/>
      <c r="BD37" s="823"/>
      <c r="BE37" s="815" t="s">
        <v>391</v>
      </c>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24"/>
      <c r="BA38" s="824"/>
      <c r="BB38" s="824"/>
      <c r="BC38" s="824"/>
      <c r="BD38" s="824"/>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24"/>
      <c r="BA39" s="824"/>
      <c r="BB39" s="824"/>
      <c r="BC39" s="824"/>
      <c r="BD39" s="824"/>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24"/>
      <c r="BA40" s="824"/>
      <c r="BB40" s="824"/>
      <c r="BC40" s="824"/>
      <c r="BD40" s="824"/>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24"/>
      <c r="BA41" s="824"/>
      <c r="BB41" s="824"/>
      <c r="BC41" s="824"/>
      <c r="BD41" s="824"/>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24"/>
      <c r="BA42" s="824"/>
      <c r="BB42" s="824"/>
      <c r="BC42" s="824"/>
      <c r="BD42" s="824"/>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24"/>
      <c r="BA43" s="824"/>
      <c r="BB43" s="824"/>
      <c r="BC43" s="824"/>
      <c r="BD43" s="824"/>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24"/>
      <c r="BA44" s="824"/>
      <c r="BB44" s="824"/>
      <c r="BC44" s="824"/>
      <c r="BD44" s="824"/>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24"/>
      <c r="BA45" s="824"/>
      <c r="BB45" s="824"/>
      <c r="BC45" s="824"/>
      <c r="BD45" s="824"/>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24"/>
      <c r="BA46" s="824"/>
      <c r="BB46" s="824"/>
      <c r="BC46" s="824"/>
      <c r="BD46" s="824"/>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24"/>
      <c r="BA47" s="824"/>
      <c r="BB47" s="824"/>
      <c r="BC47" s="824"/>
      <c r="BD47" s="824"/>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24"/>
      <c r="BA48" s="824"/>
      <c r="BB48" s="824"/>
      <c r="BC48" s="824"/>
      <c r="BD48" s="824"/>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24"/>
      <c r="BA49" s="824"/>
      <c r="BB49" s="824"/>
      <c r="BC49" s="824"/>
      <c r="BD49" s="824"/>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5"/>
      <c r="R50" s="826"/>
      <c r="S50" s="826"/>
      <c r="T50" s="826"/>
      <c r="U50" s="826"/>
      <c r="V50" s="826"/>
      <c r="W50" s="826"/>
      <c r="X50" s="826"/>
      <c r="Y50" s="826"/>
      <c r="Z50" s="826"/>
      <c r="AA50" s="826"/>
      <c r="AB50" s="826"/>
      <c r="AC50" s="826"/>
      <c r="AD50" s="826"/>
      <c r="AE50" s="827"/>
      <c r="AF50" s="749"/>
      <c r="AG50" s="750"/>
      <c r="AH50" s="750"/>
      <c r="AI50" s="750"/>
      <c r="AJ50" s="751"/>
      <c r="AK50" s="828"/>
      <c r="AL50" s="826"/>
      <c r="AM50" s="826"/>
      <c r="AN50" s="826"/>
      <c r="AO50" s="826"/>
      <c r="AP50" s="826"/>
      <c r="AQ50" s="826"/>
      <c r="AR50" s="826"/>
      <c r="AS50" s="826"/>
      <c r="AT50" s="826"/>
      <c r="AU50" s="826"/>
      <c r="AV50" s="826"/>
      <c r="AW50" s="826"/>
      <c r="AX50" s="826"/>
      <c r="AY50" s="826"/>
      <c r="AZ50" s="829"/>
      <c r="BA50" s="829"/>
      <c r="BB50" s="829"/>
      <c r="BC50" s="829"/>
      <c r="BD50" s="829"/>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5"/>
      <c r="R51" s="826"/>
      <c r="S51" s="826"/>
      <c r="T51" s="826"/>
      <c r="U51" s="826"/>
      <c r="V51" s="826"/>
      <c r="W51" s="826"/>
      <c r="X51" s="826"/>
      <c r="Y51" s="826"/>
      <c r="Z51" s="826"/>
      <c r="AA51" s="826"/>
      <c r="AB51" s="826"/>
      <c r="AC51" s="826"/>
      <c r="AD51" s="826"/>
      <c r="AE51" s="827"/>
      <c r="AF51" s="749"/>
      <c r="AG51" s="750"/>
      <c r="AH51" s="750"/>
      <c r="AI51" s="750"/>
      <c r="AJ51" s="751"/>
      <c r="AK51" s="828"/>
      <c r="AL51" s="826"/>
      <c r="AM51" s="826"/>
      <c r="AN51" s="826"/>
      <c r="AO51" s="826"/>
      <c r="AP51" s="826"/>
      <c r="AQ51" s="826"/>
      <c r="AR51" s="826"/>
      <c r="AS51" s="826"/>
      <c r="AT51" s="826"/>
      <c r="AU51" s="826"/>
      <c r="AV51" s="826"/>
      <c r="AW51" s="826"/>
      <c r="AX51" s="826"/>
      <c r="AY51" s="826"/>
      <c r="AZ51" s="829"/>
      <c r="BA51" s="829"/>
      <c r="BB51" s="829"/>
      <c r="BC51" s="829"/>
      <c r="BD51" s="829"/>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5"/>
      <c r="R52" s="826"/>
      <c r="S52" s="826"/>
      <c r="T52" s="826"/>
      <c r="U52" s="826"/>
      <c r="V52" s="826"/>
      <c r="W52" s="826"/>
      <c r="X52" s="826"/>
      <c r="Y52" s="826"/>
      <c r="Z52" s="826"/>
      <c r="AA52" s="826"/>
      <c r="AB52" s="826"/>
      <c r="AC52" s="826"/>
      <c r="AD52" s="826"/>
      <c r="AE52" s="827"/>
      <c r="AF52" s="749"/>
      <c r="AG52" s="750"/>
      <c r="AH52" s="750"/>
      <c r="AI52" s="750"/>
      <c r="AJ52" s="751"/>
      <c r="AK52" s="828"/>
      <c r="AL52" s="826"/>
      <c r="AM52" s="826"/>
      <c r="AN52" s="826"/>
      <c r="AO52" s="826"/>
      <c r="AP52" s="826"/>
      <c r="AQ52" s="826"/>
      <c r="AR52" s="826"/>
      <c r="AS52" s="826"/>
      <c r="AT52" s="826"/>
      <c r="AU52" s="826"/>
      <c r="AV52" s="826"/>
      <c r="AW52" s="826"/>
      <c r="AX52" s="826"/>
      <c r="AY52" s="826"/>
      <c r="AZ52" s="829"/>
      <c r="BA52" s="829"/>
      <c r="BB52" s="829"/>
      <c r="BC52" s="829"/>
      <c r="BD52" s="829"/>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5"/>
      <c r="R53" s="826"/>
      <c r="S53" s="826"/>
      <c r="T53" s="826"/>
      <c r="U53" s="826"/>
      <c r="V53" s="826"/>
      <c r="W53" s="826"/>
      <c r="X53" s="826"/>
      <c r="Y53" s="826"/>
      <c r="Z53" s="826"/>
      <c r="AA53" s="826"/>
      <c r="AB53" s="826"/>
      <c r="AC53" s="826"/>
      <c r="AD53" s="826"/>
      <c r="AE53" s="827"/>
      <c r="AF53" s="749"/>
      <c r="AG53" s="750"/>
      <c r="AH53" s="750"/>
      <c r="AI53" s="750"/>
      <c r="AJ53" s="751"/>
      <c r="AK53" s="828"/>
      <c r="AL53" s="826"/>
      <c r="AM53" s="826"/>
      <c r="AN53" s="826"/>
      <c r="AO53" s="826"/>
      <c r="AP53" s="826"/>
      <c r="AQ53" s="826"/>
      <c r="AR53" s="826"/>
      <c r="AS53" s="826"/>
      <c r="AT53" s="826"/>
      <c r="AU53" s="826"/>
      <c r="AV53" s="826"/>
      <c r="AW53" s="826"/>
      <c r="AX53" s="826"/>
      <c r="AY53" s="826"/>
      <c r="AZ53" s="829"/>
      <c r="BA53" s="829"/>
      <c r="BB53" s="829"/>
      <c r="BC53" s="829"/>
      <c r="BD53" s="829"/>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5"/>
      <c r="R54" s="826"/>
      <c r="S54" s="826"/>
      <c r="T54" s="826"/>
      <c r="U54" s="826"/>
      <c r="V54" s="826"/>
      <c r="W54" s="826"/>
      <c r="X54" s="826"/>
      <c r="Y54" s="826"/>
      <c r="Z54" s="826"/>
      <c r="AA54" s="826"/>
      <c r="AB54" s="826"/>
      <c r="AC54" s="826"/>
      <c r="AD54" s="826"/>
      <c r="AE54" s="827"/>
      <c r="AF54" s="749"/>
      <c r="AG54" s="750"/>
      <c r="AH54" s="750"/>
      <c r="AI54" s="750"/>
      <c r="AJ54" s="751"/>
      <c r="AK54" s="828"/>
      <c r="AL54" s="826"/>
      <c r="AM54" s="826"/>
      <c r="AN54" s="826"/>
      <c r="AO54" s="826"/>
      <c r="AP54" s="826"/>
      <c r="AQ54" s="826"/>
      <c r="AR54" s="826"/>
      <c r="AS54" s="826"/>
      <c r="AT54" s="826"/>
      <c r="AU54" s="826"/>
      <c r="AV54" s="826"/>
      <c r="AW54" s="826"/>
      <c r="AX54" s="826"/>
      <c r="AY54" s="826"/>
      <c r="AZ54" s="829"/>
      <c r="BA54" s="829"/>
      <c r="BB54" s="829"/>
      <c r="BC54" s="829"/>
      <c r="BD54" s="829"/>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5"/>
      <c r="R55" s="826"/>
      <c r="S55" s="826"/>
      <c r="T55" s="826"/>
      <c r="U55" s="826"/>
      <c r="V55" s="826"/>
      <c r="W55" s="826"/>
      <c r="X55" s="826"/>
      <c r="Y55" s="826"/>
      <c r="Z55" s="826"/>
      <c r="AA55" s="826"/>
      <c r="AB55" s="826"/>
      <c r="AC55" s="826"/>
      <c r="AD55" s="826"/>
      <c r="AE55" s="827"/>
      <c r="AF55" s="749"/>
      <c r="AG55" s="750"/>
      <c r="AH55" s="750"/>
      <c r="AI55" s="750"/>
      <c r="AJ55" s="751"/>
      <c r="AK55" s="828"/>
      <c r="AL55" s="826"/>
      <c r="AM55" s="826"/>
      <c r="AN55" s="826"/>
      <c r="AO55" s="826"/>
      <c r="AP55" s="826"/>
      <c r="AQ55" s="826"/>
      <c r="AR55" s="826"/>
      <c r="AS55" s="826"/>
      <c r="AT55" s="826"/>
      <c r="AU55" s="826"/>
      <c r="AV55" s="826"/>
      <c r="AW55" s="826"/>
      <c r="AX55" s="826"/>
      <c r="AY55" s="826"/>
      <c r="AZ55" s="829"/>
      <c r="BA55" s="829"/>
      <c r="BB55" s="829"/>
      <c r="BC55" s="829"/>
      <c r="BD55" s="829"/>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5"/>
      <c r="R56" s="826"/>
      <c r="S56" s="826"/>
      <c r="T56" s="826"/>
      <c r="U56" s="826"/>
      <c r="V56" s="826"/>
      <c r="W56" s="826"/>
      <c r="X56" s="826"/>
      <c r="Y56" s="826"/>
      <c r="Z56" s="826"/>
      <c r="AA56" s="826"/>
      <c r="AB56" s="826"/>
      <c r="AC56" s="826"/>
      <c r="AD56" s="826"/>
      <c r="AE56" s="827"/>
      <c r="AF56" s="749"/>
      <c r="AG56" s="750"/>
      <c r="AH56" s="750"/>
      <c r="AI56" s="750"/>
      <c r="AJ56" s="751"/>
      <c r="AK56" s="828"/>
      <c r="AL56" s="826"/>
      <c r="AM56" s="826"/>
      <c r="AN56" s="826"/>
      <c r="AO56" s="826"/>
      <c r="AP56" s="826"/>
      <c r="AQ56" s="826"/>
      <c r="AR56" s="826"/>
      <c r="AS56" s="826"/>
      <c r="AT56" s="826"/>
      <c r="AU56" s="826"/>
      <c r="AV56" s="826"/>
      <c r="AW56" s="826"/>
      <c r="AX56" s="826"/>
      <c r="AY56" s="826"/>
      <c r="AZ56" s="829"/>
      <c r="BA56" s="829"/>
      <c r="BB56" s="829"/>
      <c r="BC56" s="829"/>
      <c r="BD56" s="829"/>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5"/>
      <c r="R57" s="826"/>
      <c r="S57" s="826"/>
      <c r="T57" s="826"/>
      <c r="U57" s="826"/>
      <c r="V57" s="826"/>
      <c r="W57" s="826"/>
      <c r="X57" s="826"/>
      <c r="Y57" s="826"/>
      <c r="Z57" s="826"/>
      <c r="AA57" s="826"/>
      <c r="AB57" s="826"/>
      <c r="AC57" s="826"/>
      <c r="AD57" s="826"/>
      <c r="AE57" s="827"/>
      <c r="AF57" s="749"/>
      <c r="AG57" s="750"/>
      <c r="AH57" s="750"/>
      <c r="AI57" s="750"/>
      <c r="AJ57" s="751"/>
      <c r="AK57" s="828"/>
      <c r="AL57" s="826"/>
      <c r="AM57" s="826"/>
      <c r="AN57" s="826"/>
      <c r="AO57" s="826"/>
      <c r="AP57" s="826"/>
      <c r="AQ57" s="826"/>
      <c r="AR57" s="826"/>
      <c r="AS57" s="826"/>
      <c r="AT57" s="826"/>
      <c r="AU57" s="826"/>
      <c r="AV57" s="826"/>
      <c r="AW57" s="826"/>
      <c r="AX57" s="826"/>
      <c r="AY57" s="826"/>
      <c r="AZ57" s="829"/>
      <c r="BA57" s="829"/>
      <c r="BB57" s="829"/>
      <c r="BC57" s="829"/>
      <c r="BD57" s="829"/>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5"/>
      <c r="R58" s="826"/>
      <c r="S58" s="826"/>
      <c r="T58" s="826"/>
      <c r="U58" s="826"/>
      <c r="V58" s="826"/>
      <c r="W58" s="826"/>
      <c r="X58" s="826"/>
      <c r="Y58" s="826"/>
      <c r="Z58" s="826"/>
      <c r="AA58" s="826"/>
      <c r="AB58" s="826"/>
      <c r="AC58" s="826"/>
      <c r="AD58" s="826"/>
      <c r="AE58" s="827"/>
      <c r="AF58" s="749"/>
      <c r="AG58" s="750"/>
      <c r="AH58" s="750"/>
      <c r="AI58" s="750"/>
      <c r="AJ58" s="751"/>
      <c r="AK58" s="828"/>
      <c r="AL58" s="826"/>
      <c r="AM58" s="826"/>
      <c r="AN58" s="826"/>
      <c r="AO58" s="826"/>
      <c r="AP58" s="826"/>
      <c r="AQ58" s="826"/>
      <c r="AR58" s="826"/>
      <c r="AS58" s="826"/>
      <c r="AT58" s="826"/>
      <c r="AU58" s="826"/>
      <c r="AV58" s="826"/>
      <c r="AW58" s="826"/>
      <c r="AX58" s="826"/>
      <c r="AY58" s="826"/>
      <c r="AZ58" s="829"/>
      <c r="BA58" s="829"/>
      <c r="BB58" s="829"/>
      <c r="BC58" s="829"/>
      <c r="BD58" s="829"/>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5"/>
      <c r="R59" s="826"/>
      <c r="S59" s="826"/>
      <c r="T59" s="826"/>
      <c r="U59" s="826"/>
      <c r="V59" s="826"/>
      <c r="W59" s="826"/>
      <c r="X59" s="826"/>
      <c r="Y59" s="826"/>
      <c r="Z59" s="826"/>
      <c r="AA59" s="826"/>
      <c r="AB59" s="826"/>
      <c r="AC59" s="826"/>
      <c r="AD59" s="826"/>
      <c r="AE59" s="827"/>
      <c r="AF59" s="749"/>
      <c r="AG59" s="750"/>
      <c r="AH59" s="750"/>
      <c r="AI59" s="750"/>
      <c r="AJ59" s="751"/>
      <c r="AK59" s="828"/>
      <c r="AL59" s="826"/>
      <c r="AM59" s="826"/>
      <c r="AN59" s="826"/>
      <c r="AO59" s="826"/>
      <c r="AP59" s="826"/>
      <c r="AQ59" s="826"/>
      <c r="AR59" s="826"/>
      <c r="AS59" s="826"/>
      <c r="AT59" s="826"/>
      <c r="AU59" s="826"/>
      <c r="AV59" s="826"/>
      <c r="AW59" s="826"/>
      <c r="AX59" s="826"/>
      <c r="AY59" s="826"/>
      <c r="AZ59" s="829"/>
      <c r="BA59" s="829"/>
      <c r="BB59" s="829"/>
      <c r="BC59" s="829"/>
      <c r="BD59" s="829"/>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5"/>
      <c r="R60" s="826"/>
      <c r="S60" s="826"/>
      <c r="T60" s="826"/>
      <c r="U60" s="826"/>
      <c r="V60" s="826"/>
      <c r="W60" s="826"/>
      <c r="X60" s="826"/>
      <c r="Y60" s="826"/>
      <c r="Z60" s="826"/>
      <c r="AA60" s="826"/>
      <c r="AB60" s="826"/>
      <c r="AC60" s="826"/>
      <c r="AD60" s="826"/>
      <c r="AE60" s="827"/>
      <c r="AF60" s="749"/>
      <c r="AG60" s="750"/>
      <c r="AH60" s="750"/>
      <c r="AI60" s="750"/>
      <c r="AJ60" s="751"/>
      <c r="AK60" s="828"/>
      <c r="AL60" s="826"/>
      <c r="AM60" s="826"/>
      <c r="AN60" s="826"/>
      <c r="AO60" s="826"/>
      <c r="AP60" s="826"/>
      <c r="AQ60" s="826"/>
      <c r="AR60" s="826"/>
      <c r="AS60" s="826"/>
      <c r="AT60" s="826"/>
      <c r="AU60" s="826"/>
      <c r="AV60" s="826"/>
      <c r="AW60" s="826"/>
      <c r="AX60" s="826"/>
      <c r="AY60" s="826"/>
      <c r="AZ60" s="829"/>
      <c r="BA60" s="829"/>
      <c r="BB60" s="829"/>
      <c r="BC60" s="829"/>
      <c r="BD60" s="829"/>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5"/>
      <c r="R61" s="826"/>
      <c r="S61" s="826"/>
      <c r="T61" s="826"/>
      <c r="U61" s="826"/>
      <c r="V61" s="826"/>
      <c r="W61" s="826"/>
      <c r="X61" s="826"/>
      <c r="Y61" s="826"/>
      <c r="Z61" s="826"/>
      <c r="AA61" s="826"/>
      <c r="AB61" s="826"/>
      <c r="AC61" s="826"/>
      <c r="AD61" s="826"/>
      <c r="AE61" s="827"/>
      <c r="AF61" s="749"/>
      <c r="AG61" s="750"/>
      <c r="AH61" s="750"/>
      <c r="AI61" s="750"/>
      <c r="AJ61" s="751"/>
      <c r="AK61" s="828"/>
      <c r="AL61" s="826"/>
      <c r="AM61" s="826"/>
      <c r="AN61" s="826"/>
      <c r="AO61" s="826"/>
      <c r="AP61" s="826"/>
      <c r="AQ61" s="826"/>
      <c r="AR61" s="826"/>
      <c r="AS61" s="826"/>
      <c r="AT61" s="826"/>
      <c r="AU61" s="826"/>
      <c r="AV61" s="826"/>
      <c r="AW61" s="826"/>
      <c r="AX61" s="826"/>
      <c r="AY61" s="826"/>
      <c r="AZ61" s="829"/>
      <c r="BA61" s="829"/>
      <c r="BB61" s="829"/>
      <c r="BC61" s="829"/>
      <c r="BD61" s="829"/>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5"/>
      <c r="R62" s="826"/>
      <c r="S62" s="826"/>
      <c r="T62" s="826"/>
      <c r="U62" s="826"/>
      <c r="V62" s="826"/>
      <c r="W62" s="826"/>
      <c r="X62" s="826"/>
      <c r="Y62" s="826"/>
      <c r="Z62" s="826"/>
      <c r="AA62" s="826"/>
      <c r="AB62" s="826"/>
      <c r="AC62" s="826"/>
      <c r="AD62" s="826"/>
      <c r="AE62" s="827"/>
      <c r="AF62" s="749"/>
      <c r="AG62" s="750"/>
      <c r="AH62" s="750"/>
      <c r="AI62" s="750"/>
      <c r="AJ62" s="751"/>
      <c r="AK62" s="828"/>
      <c r="AL62" s="826"/>
      <c r="AM62" s="826"/>
      <c r="AN62" s="826"/>
      <c r="AO62" s="826"/>
      <c r="AP62" s="826"/>
      <c r="AQ62" s="826"/>
      <c r="AR62" s="826"/>
      <c r="AS62" s="826"/>
      <c r="AT62" s="826"/>
      <c r="AU62" s="826"/>
      <c r="AV62" s="826"/>
      <c r="AW62" s="826"/>
      <c r="AX62" s="826"/>
      <c r="AY62" s="826"/>
      <c r="AZ62" s="829"/>
      <c r="BA62" s="829"/>
      <c r="BB62" s="829"/>
      <c r="BC62" s="829"/>
      <c r="BD62" s="829"/>
      <c r="BE62" s="815"/>
      <c r="BF62" s="815"/>
      <c r="BG62" s="815"/>
      <c r="BH62" s="815"/>
      <c r="BI62" s="816"/>
      <c r="BJ62" s="837" t="s">
        <v>394</v>
      </c>
      <c r="BK62" s="793"/>
      <c r="BL62" s="793"/>
      <c r="BM62" s="793"/>
      <c r="BN62" s="794"/>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395</v>
      </c>
      <c r="C63" s="779"/>
      <c r="D63" s="779"/>
      <c r="E63" s="779"/>
      <c r="F63" s="779"/>
      <c r="G63" s="779"/>
      <c r="H63" s="779"/>
      <c r="I63" s="779"/>
      <c r="J63" s="779"/>
      <c r="K63" s="779"/>
      <c r="L63" s="779"/>
      <c r="M63" s="779"/>
      <c r="N63" s="779"/>
      <c r="O63" s="779"/>
      <c r="P63" s="780"/>
      <c r="Q63" s="830"/>
      <c r="R63" s="831"/>
      <c r="S63" s="831"/>
      <c r="T63" s="831"/>
      <c r="U63" s="831"/>
      <c r="V63" s="831"/>
      <c r="W63" s="831"/>
      <c r="X63" s="831"/>
      <c r="Y63" s="831"/>
      <c r="Z63" s="831"/>
      <c r="AA63" s="831"/>
      <c r="AB63" s="831"/>
      <c r="AC63" s="831"/>
      <c r="AD63" s="831"/>
      <c r="AE63" s="832"/>
      <c r="AF63" s="833">
        <v>4802</v>
      </c>
      <c r="AG63" s="834"/>
      <c r="AH63" s="834"/>
      <c r="AI63" s="834"/>
      <c r="AJ63" s="835"/>
      <c r="AK63" s="836"/>
      <c r="AL63" s="831"/>
      <c r="AM63" s="831"/>
      <c r="AN63" s="831"/>
      <c r="AO63" s="831"/>
      <c r="AP63" s="834">
        <f>AP33+AP34+AP35+AP36+AP37</f>
        <v>24991</v>
      </c>
      <c r="AQ63" s="834"/>
      <c r="AR63" s="834"/>
      <c r="AS63" s="834"/>
      <c r="AT63" s="834"/>
      <c r="AU63" s="834">
        <f>AU33+AU34+AU35+AU36+AU37</f>
        <v>15717</v>
      </c>
      <c r="AV63" s="834"/>
      <c r="AW63" s="834"/>
      <c r="AX63" s="834"/>
      <c r="AY63" s="834"/>
      <c r="AZ63" s="838"/>
      <c r="BA63" s="838"/>
      <c r="BB63" s="838"/>
      <c r="BC63" s="838"/>
      <c r="BD63" s="838"/>
      <c r="BE63" s="839"/>
      <c r="BF63" s="839"/>
      <c r="BG63" s="839"/>
      <c r="BH63" s="839"/>
      <c r="BI63" s="840"/>
      <c r="BJ63" s="841" t="s">
        <v>112</v>
      </c>
      <c r="BK63" s="842"/>
      <c r="BL63" s="842"/>
      <c r="BM63" s="842"/>
      <c r="BN63" s="843"/>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4" t="s">
        <v>377</v>
      </c>
      <c r="AG66" s="800"/>
      <c r="AH66" s="800"/>
      <c r="AI66" s="800"/>
      <c r="AJ66" s="845"/>
      <c r="AK66" s="705" t="s">
        <v>378</v>
      </c>
      <c r="AL66" s="729"/>
      <c r="AM66" s="729"/>
      <c r="AN66" s="729"/>
      <c r="AO66" s="730"/>
      <c r="AP66" s="705" t="s">
        <v>379</v>
      </c>
      <c r="AQ66" s="706"/>
      <c r="AR66" s="706"/>
      <c r="AS66" s="706"/>
      <c r="AT66" s="707"/>
      <c r="AU66" s="705" t="s">
        <v>398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6"/>
      <c r="AG67" s="803"/>
      <c r="AH67" s="803"/>
      <c r="AI67" s="803"/>
      <c r="AJ67" s="847"/>
      <c r="AK67" s="848"/>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c r="A68" s="209">
        <v>1</v>
      </c>
      <c r="B68" s="861" t="s">
        <v>540</v>
      </c>
      <c r="C68" s="862"/>
      <c r="D68" s="862"/>
      <c r="E68" s="862"/>
      <c r="F68" s="862"/>
      <c r="G68" s="862"/>
      <c r="H68" s="862"/>
      <c r="I68" s="862"/>
      <c r="J68" s="862"/>
      <c r="K68" s="862"/>
      <c r="L68" s="862"/>
      <c r="M68" s="862"/>
      <c r="N68" s="862"/>
      <c r="O68" s="862"/>
      <c r="P68" s="863"/>
      <c r="Q68" s="864">
        <v>9277</v>
      </c>
      <c r="R68" s="858"/>
      <c r="S68" s="858"/>
      <c r="T68" s="858"/>
      <c r="U68" s="858"/>
      <c r="V68" s="858">
        <v>7391</v>
      </c>
      <c r="W68" s="858"/>
      <c r="X68" s="858"/>
      <c r="Y68" s="858"/>
      <c r="Z68" s="858"/>
      <c r="AA68" s="858">
        <v>1886</v>
      </c>
      <c r="AB68" s="858"/>
      <c r="AC68" s="858"/>
      <c r="AD68" s="858"/>
      <c r="AE68" s="858"/>
      <c r="AF68" s="858">
        <v>1886</v>
      </c>
      <c r="AG68" s="858"/>
      <c r="AH68" s="858"/>
      <c r="AI68" s="858"/>
      <c r="AJ68" s="858"/>
      <c r="AK68" s="858" t="s">
        <v>541</v>
      </c>
      <c r="AL68" s="858"/>
      <c r="AM68" s="858"/>
      <c r="AN68" s="858"/>
      <c r="AO68" s="858"/>
      <c r="AP68" s="858" t="s">
        <v>541</v>
      </c>
      <c r="AQ68" s="858"/>
      <c r="AR68" s="858"/>
      <c r="AS68" s="858"/>
      <c r="AT68" s="858"/>
      <c r="AU68" s="858" t="s">
        <v>541</v>
      </c>
      <c r="AV68" s="858"/>
      <c r="AW68" s="858"/>
      <c r="AX68" s="858"/>
      <c r="AY68" s="858"/>
      <c r="AZ68" s="859"/>
      <c r="BA68" s="859"/>
      <c r="BB68" s="859"/>
      <c r="BC68" s="859"/>
      <c r="BD68" s="860"/>
      <c r="BE68" s="216"/>
      <c r="BF68" s="216"/>
      <c r="BG68" s="216"/>
      <c r="BH68" s="216"/>
      <c r="BI68" s="216"/>
      <c r="BJ68" s="216"/>
      <c r="BK68" s="216"/>
      <c r="BL68" s="216"/>
      <c r="BM68" s="216"/>
      <c r="BN68" s="216"/>
      <c r="BO68" s="216"/>
      <c r="BP68" s="216"/>
      <c r="BQ68" s="213">
        <v>62</v>
      </c>
      <c r="BR68" s="218"/>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c r="A69" s="212">
        <v>2</v>
      </c>
      <c r="B69" s="865" t="s">
        <v>542</v>
      </c>
      <c r="C69" s="866"/>
      <c r="D69" s="866"/>
      <c r="E69" s="866"/>
      <c r="F69" s="866"/>
      <c r="G69" s="866"/>
      <c r="H69" s="866"/>
      <c r="I69" s="866"/>
      <c r="J69" s="866"/>
      <c r="K69" s="866"/>
      <c r="L69" s="866"/>
      <c r="M69" s="866"/>
      <c r="N69" s="866"/>
      <c r="O69" s="866"/>
      <c r="P69" s="867"/>
      <c r="Q69" s="868">
        <v>157</v>
      </c>
      <c r="R69" s="818"/>
      <c r="S69" s="818"/>
      <c r="T69" s="818"/>
      <c r="U69" s="818"/>
      <c r="V69" s="818">
        <v>128</v>
      </c>
      <c r="W69" s="818"/>
      <c r="X69" s="818"/>
      <c r="Y69" s="818"/>
      <c r="Z69" s="818"/>
      <c r="AA69" s="818">
        <v>29</v>
      </c>
      <c r="AB69" s="818"/>
      <c r="AC69" s="818"/>
      <c r="AD69" s="818"/>
      <c r="AE69" s="818"/>
      <c r="AF69" s="818">
        <v>29</v>
      </c>
      <c r="AG69" s="818"/>
      <c r="AH69" s="818"/>
      <c r="AI69" s="818"/>
      <c r="AJ69" s="818"/>
      <c r="AK69" s="818" t="s">
        <v>549</v>
      </c>
      <c r="AL69" s="818"/>
      <c r="AM69" s="818"/>
      <c r="AN69" s="818"/>
      <c r="AO69" s="818"/>
      <c r="AP69" s="819" t="s">
        <v>541</v>
      </c>
      <c r="AQ69" s="820"/>
      <c r="AR69" s="820"/>
      <c r="AS69" s="820"/>
      <c r="AT69" s="817"/>
      <c r="AU69" s="819" t="s">
        <v>541</v>
      </c>
      <c r="AV69" s="820"/>
      <c r="AW69" s="820"/>
      <c r="AX69" s="820"/>
      <c r="AY69" s="817"/>
      <c r="AZ69" s="869"/>
      <c r="BA69" s="869"/>
      <c r="BB69" s="869"/>
      <c r="BC69" s="869"/>
      <c r="BD69" s="870"/>
      <c r="BE69" s="216"/>
      <c r="BF69" s="216"/>
      <c r="BG69" s="216"/>
      <c r="BH69" s="216"/>
      <c r="BI69" s="216"/>
      <c r="BJ69" s="216"/>
      <c r="BK69" s="216"/>
      <c r="BL69" s="216"/>
      <c r="BM69" s="216"/>
      <c r="BN69" s="216"/>
      <c r="BO69" s="216"/>
      <c r="BP69" s="216"/>
      <c r="BQ69" s="213">
        <v>63</v>
      </c>
      <c r="BR69" s="218"/>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c r="A70" s="212">
        <v>3</v>
      </c>
      <c r="B70" s="865" t="s">
        <v>543</v>
      </c>
      <c r="C70" s="866"/>
      <c r="D70" s="866"/>
      <c r="E70" s="866"/>
      <c r="F70" s="866"/>
      <c r="G70" s="866"/>
      <c r="H70" s="866"/>
      <c r="I70" s="866"/>
      <c r="J70" s="866"/>
      <c r="K70" s="866"/>
      <c r="L70" s="866"/>
      <c r="M70" s="866"/>
      <c r="N70" s="866"/>
      <c r="O70" s="866"/>
      <c r="P70" s="867"/>
      <c r="Q70" s="868">
        <v>1416</v>
      </c>
      <c r="R70" s="818"/>
      <c r="S70" s="818"/>
      <c r="T70" s="818"/>
      <c r="U70" s="818"/>
      <c r="V70" s="818">
        <v>1303</v>
      </c>
      <c r="W70" s="818"/>
      <c r="X70" s="818"/>
      <c r="Y70" s="818"/>
      <c r="Z70" s="818"/>
      <c r="AA70" s="818">
        <v>113</v>
      </c>
      <c r="AB70" s="818"/>
      <c r="AC70" s="818"/>
      <c r="AD70" s="818"/>
      <c r="AE70" s="818"/>
      <c r="AF70" s="818">
        <v>113</v>
      </c>
      <c r="AG70" s="818"/>
      <c r="AH70" s="818"/>
      <c r="AI70" s="818"/>
      <c r="AJ70" s="818"/>
      <c r="AK70" s="818">
        <v>56</v>
      </c>
      <c r="AL70" s="818"/>
      <c r="AM70" s="818"/>
      <c r="AN70" s="818"/>
      <c r="AO70" s="818"/>
      <c r="AP70" s="818">
        <v>2876</v>
      </c>
      <c r="AQ70" s="818"/>
      <c r="AR70" s="818"/>
      <c r="AS70" s="818"/>
      <c r="AT70" s="818"/>
      <c r="AU70" s="818">
        <v>2131</v>
      </c>
      <c r="AV70" s="818"/>
      <c r="AW70" s="818"/>
      <c r="AX70" s="818"/>
      <c r="AY70" s="818"/>
      <c r="AZ70" s="869"/>
      <c r="BA70" s="869"/>
      <c r="BB70" s="869"/>
      <c r="BC70" s="869"/>
      <c r="BD70" s="870"/>
      <c r="BE70" s="216"/>
      <c r="BF70" s="216"/>
      <c r="BG70" s="216"/>
      <c r="BH70" s="216"/>
      <c r="BI70" s="216"/>
      <c r="BJ70" s="216"/>
      <c r="BK70" s="216"/>
      <c r="BL70" s="216"/>
      <c r="BM70" s="216"/>
      <c r="BN70" s="216"/>
      <c r="BO70" s="216"/>
      <c r="BP70" s="216"/>
      <c r="BQ70" s="213">
        <v>64</v>
      </c>
      <c r="BR70" s="218"/>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c r="A71" s="212">
        <v>4</v>
      </c>
      <c r="B71" s="865" t="s">
        <v>544</v>
      </c>
      <c r="C71" s="866"/>
      <c r="D71" s="866"/>
      <c r="E71" s="866"/>
      <c r="F71" s="866"/>
      <c r="G71" s="866"/>
      <c r="H71" s="866"/>
      <c r="I71" s="866"/>
      <c r="J71" s="866"/>
      <c r="K71" s="866"/>
      <c r="L71" s="866"/>
      <c r="M71" s="866"/>
      <c r="N71" s="866"/>
      <c r="O71" s="866"/>
      <c r="P71" s="867"/>
      <c r="Q71" s="868">
        <v>560</v>
      </c>
      <c r="R71" s="818"/>
      <c r="S71" s="818"/>
      <c r="T71" s="818"/>
      <c r="U71" s="818"/>
      <c r="V71" s="818">
        <v>533</v>
      </c>
      <c r="W71" s="818"/>
      <c r="X71" s="818"/>
      <c r="Y71" s="818"/>
      <c r="Z71" s="818"/>
      <c r="AA71" s="818">
        <v>54</v>
      </c>
      <c r="AB71" s="818"/>
      <c r="AC71" s="818"/>
      <c r="AD71" s="818"/>
      <c r="AE71" s="818"/>
      <c r="AF71" s="818">
        <v>54</v>
      </c>
      <c r="AG71" s="818"/>
      <c r="AH71" s="818"/>
      <c r="AI71" s="818"/>
      <c r="AJ71" s="818"/>
      <c r="AK71" s="818">
        <v>8</v>
      </c>
      <c r="AL71" s="818"/>
      <c r="AM71" s="818"/>
      <c r="AN71" s="818"/>
      <c r="AO71" s="818"/>
      <c r="AP71" s="818" t="s">
        <v>541</v>
      </c>
      <c r="AQ71" s="818"/>
      <c r="AR71" s="818"/>
      <c r="AS71" s="818"/>
      <c r="AT71" s="818"/>
      <c r="AU71" s="818" t="s">
        <v>541</v>
      </c>
      <c r="AV71" s="818"/>
      <c r="AW71" s="818"/>
      <c r="AX71" s="818"/>
      <c r="AY71" s="818"/>
      <c r="AZ71" s="869"/>
      <c r="BA71" s="869"/>
      <c r="BB71" s="869"/>
      <c r="BC71" s="869"/>
      <c r="BD71" s="870"/>
      <c r="BE71" s="216"/>
      <c r="BF71" s="216"/>
      <c r="BG71" s="216"/>
      <c r="BH71" s="216"/>
      <c r="BI71" s="216"/>
      <c r="BJ71" s="216"/>
      <c r="BK71" s="216"/>
      <c r="BL71" s="216"/>
      <c r="BM71" s="216"/>
      <c r="BN71" s="216"/>
      <c r="BO71" s="216"/>
      <c r="BP71" s="216"/>
      <c r="BQ71" s="213">
        <v>65</v>
      </c>
      <c r="BR71" s="218"/>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c r="A72" s="212">
        <v>5</v>
      </c>
      <c r="B72" s="865" t="s">
        <v>545</v>
      </c>
      <c r="C72" s="866"/>
      <c r="D72" s="866"/>
      <c r="E72" s="866"/>
      <c r="F72" s="866"/>
      <c r="G72" s="866"/>
      <c r="H72" s="866"/>
      <c r="I72" s="866"/>
      <c r="J72" s="866"/>
      <c r="K72" s="866"/>
      <c r="L72" s="866"/>
      <c r="M72" s="866"/>
      <c r="N72" s="866"/>
      <c r="O72" s="866"/>
      <c r="P72" s="867"/>
      <c r="Q72" s="868">
        <v>68</v>
      </c>
      <c r="R72" s="818"/>
      <c r="S72" s="818"/>
      <c r="T72" s="818"/>
      <c r="U72" s="818"/>
      <c r="V72" s="818">
        <v>64</v>
      </c>
      <c r="W72" s="818"/>
      <c r="X72" s="818"/>
      <c r="Y72" s="818"/>
      <c r="Z72" s="818"/>
      <c r="AA72" s="818">
        <v>4</v>
      </c>
      <c r="AB72" s="818"/>
      <c r="AC72" s="818"/>
      <c r="AD72" s="818"/>
      <c r="AE72" s="818"/>
      <c r="AF72" s="818">
        <v>4</v>
      </c>
      <c r="AG72" s="818"/>
      <c r="AH72" s="818"/>
      <c r="AI72" s="818"/>
      <c r="AJ72" s="818"/>
      <c r="AK72" s="818">
        <v>20</v>
      </c>
      <c r="AL72" s="818"/>
      <c r="AM72" s="818"/>
      <c r="AN72" s="818"/>
      <c r="AO72" s="818"/>
      <c r="AP72" s="818" t="s">
        <v>541</v>
      </c>
      <c r="AQ72" s="818"/>
      <c r="AR72" s="818"/>
      <c r="AS72" s="818"/>
      <c r="AT72" s="818"/>
      <c r="AU72" s="818" t="s">
        <v>541</v>
      </c>
      <c r="AV72" s="818"/>
      <c r="AW72" s="818"/>
      <c r="AX72" s="818"/>
      <c r="AY72" s="818"/>
      <c r="AZ72" s="869"/>
      <c r="BA72" s="869"/>
      <c r="BB72" s="869"/>
      <c r="BC72" s="869"/>
      <c r="BD72" s="870"/>
      <c r="BE72" s="216"/>
      <c r="BF72" s="216"/>
      <c r="BG72" s="216"/>
      <c r="BH72" s="216"/>
      <c r="BI72" s="216"/>
      <c r="BJ72" s="216"/>
      <c r="BK72" s="216"/>
      <c r="BL72" s="216"/>
      <c r="BM72" s="216"/>
      <c r="BN72" s="216"/>
      <c r="BO72" s="216"/>
      <c r="BP72" s="216"/>
      <c r="BQ72" s="213">
        <v>66</v>
      </c>
      <c r="BR72" s="218"/>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c r="A73" s="212">
        <v>6</v>
      </c>
      <c r="B73" s="865" t="s">
        <v>546</v>
      </c>
      <c r="C73" s="866"/>
      <c r="D73" s="866"/>
      <c r="E73" s="866"/>
      <c r="F73" s="866"/>
      <c r="G73" s="866"/>
      <c r="H73" s="866"/>
      <c r="I73" s="866"/>
      <c r="J73" s="866"/>
      <c r="K73" s="866"/>
      <c r="L73" s="866"/>
      <c r="M73" s="866"/>
      <c r="N73" s="866"/>
      <c r="O73" s="866"/>
      <c r="P73" s="867"/>
      <c r="Q73" s="868">
        <v>136457</v>
      </c>
      <c r="R73" s="818"/>
      <c r="S73" s="818"/>
      <c r="T73" s="818"/>
      <c r="U73" s="818"/>
      <c r="V73" s="818">
        <v>132337</v>
      </c>
      <c r="W73" s="818"/>
      <c r="X73" s="818"/>
      <c r="Y73" s="818"/>
      <c r="Z73" s="818"/>
      <c r="AA73" s="818">
        <v>4120</v>
      </c>
      <c r="AB73" s="818"/>
      <c r="AC73" s="818"/>
      <c r="AD73" s="818"/>
      <c r="AE73" s="818"/>
      <c r="AF73" s="818">
        <v>4120</v>
      </c>
      <c r="AG73" s="818"/>
      <c r="AH73" s="818"/>
      <c r="AI73" s="818"/>
      <c r="AJ73" s="818"/>
      <c r="AK73" s="818">
        <v>909</v>
      </c>
      <c r="AL73" s="818"/>
      <c r="AM73" s="818"/>
      <c r="AN73" s="818"/>
      <c r="AO73" s="818"/>
      <c r="AP73" s="818" t="s">
        <v>541</v>
      </c>
      <c r="AQ73" s="818"/>
      <c r="AR73" s="818"/>
      <c r="AS73" s="818"/>
      <c r="AT73" s="818"/>
      <c r="AU73" s="818" t="s">
        <v>541</v>
      </c>
      <c r="AV73" s="818"/>
      <c r="AW73" s="818"/>
      <c r="AX73" s="818"/>
      <c r="AY73" s="818"/>
      <c r="AZ73" s="869"/>
      <c r="BA73" s="869"/>
      <c r="BB73" s="869"/>
      <c r="BC73" s="869"/>
      <c r="BD73" s="870"/>
      <c r="BE73" s="216"/>
      <c r="BF73" s="216"/>
      <c r="BG73" s="216"/>
      <c r="BH73" s="216"/>
      <c r="BI73" s="216"/>
      <c r="BJ73" s="216"/>
      <c r="BK73" s="216"/>
      <c r="BL73" s="216"/>
      <c r="BM73" s="216"/>
      <c r="BN73" s="216"/>
      <c r="BO73" s="216"/>
      <c r="BP73" s="216"/>
      <c r="BQ73" s="213">
        <v>67</v>
      </c>
      <c r="BR73" s="218"/>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c r="A74" s="212">
        <v>7</v>
      </c>
      <c r="B74" s="865" t="s">
        <v>547</v>
      </c>
      <c r="C74" s="866"/>
      <c r="D74" s="866"/>
      <c r="E74" s="866"/>
      <c r="F74" s="866"/>
      <c r="G74" s="866"/>
      <c r="H74" s="866"/>
      <c r="I74" s="866"/>
      <c r="J74" s="866"/>
      <c r="K74" s="866"/>
      <c r="L74" s="866"/>
      <c r="M74" s="866"/>
      <c r="N74" s="866"/>
      <c r="O74" s="866"/>
      <c r="P74" s="867"/>
      <c r="Q74" s="868">
        <v>345</v>
      </c>
      <c r="R74" s="818"/>
      <c r="S74" s="818"/>
      <c r="T74" s="818"/>
      <c r="U74" s="818"/>
      <c r="V74" s="818">
        <v>344</v>
      </c>
      <c r="W74" s="818"/>
      <c r="X74" s="818"/>
      <c r="Y74" s="818"/>
      <c r="Z74" s="818"/>
      <c r="AA74" s="818">
        <v>1</v>
      </c>
      <c r="AB74" s="818"/>
      <c r="AC74" s="818"/>
      <c r="AD74" s="818"/>
      <c r="AE74" s="818"/>
      <c r="AF74" s="818">
        <v>1</v>
      </c>
      <c r="AG74" s="818"/>
      <c r="AH74" s="818"/>
      <c r="AI74" s="818"/>
      <c r="AJ74" s="818"/>
      <c r="AK74" s="818">
        <v>130</v>
      </c>
      <c r="AL74" s="818"/>
      <c r="AM74" s="818"/>
      <c r="AN74" s="818"/>
      <c r="AO74" s="818"/>
      <c r="AP74" s="818">
        <v>49</v>
      </c>
      <c r="AQ74" s="818"/>
      <c r="AR74" s="818"/>
      <c r="AS74" s="818"/>
      <c r="AT74" s="818"/>
      <c r="AU74" s="818">
        <v>32</v>
      </c>
      <c r="AV74" s="818"/>
      <c r="AW74" s="818"/>
      <c r="AX74" s="818"/>
      <c r="AY74" s="818"/>
      <c r="AZ74" s="869"/>
      <c r="BA74" s="869"/>
      <c r="BB74" s="869"/>
      <c r="BC74" s="869"/>
      <c r="BD74" s="870"/>
      <c r="BE74" s="216"/>
      <c r="BF74" s="216"/>
      <c r="BG74" s="216"/>
      <c r="BH74" s="216"/>
      <c r="BI74" s="216"/>
      <c r="BJ74" s="216"/>
      <c r="BK74" s="216"/>
      <c r="BL74" s="216"/>
      <c r="BM74" s="216"/>
      <c r="BN74" s="216"/>
      <c r="BO74" s="216"/>
      <c r="BP74" s="216"/>
      <c r="BQ74" s="213">
        <v>68</v>
      </c>
      <c r="BR74" s="218"/>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c r="A75" s="212">
        <v>8</v>
      </c>
      <c r="B75" s="865" t="s">
        <v>548</v>
      </c>
      <c r="C75" s="866"/>
      <c r="D75" s="866"/>
      <c r="E75" s="866"/>
      <c r="F75" s="866"/>
      <c r="G75" s="866"/>
      <c r="H75" s="866"/>
      <c r="I75" s="866"/>
      <c r="J75" s="866"/>
      <c r="K75" s="866"/>
      <c r="L75" s="866"/>
      <c r="M75" s="866"/>
      <c r="N75" s="866"/>
      <c r="O75" s="866"/>
      <c r="P75" s="867"/>
      <c r="Q75" s="871">
        <v>811</v>
      </c>
      <c r="R75" s="820"/>
      <c r="S75" s="820"/>
      <c r="T75" s="820"/>
      <c r="U75" s="817"/>
      <c r="V75" s="819">
        <v>794</v>
      </c>
      <c r="W75" s="820"/>
      <c r="X75" s="820"/>
      <c r="Y75" s="820"/>
      <c r="Z75" s="817"/>
      <c r="AA75" s="819">
        <v>17</v>
      </c>
      <c r="AB75" s="820"/>
      <c r="AC75" s="820"/>
      <c r="AD75" s="820"/>
      <c r="AE75" s="817"/>
      <c r="AF75" s="819">
        <v>17</v>
      </c>
      <c r="AG75" s="820"/>
      <c r="AH75" s="820"/>
      <c r="AI75" s="820"/>
      <c r="AJ75" s="817"/>
      <c r="AK75" s="819" t="s">
        <v>541</v>
      </c>
      <c r="AL75" s="820"/>
      <c r="AM75" s="820"/>
      <c r="AN75" s="820"/>
      <c r="AO75" s="817"/>
      <c r="AP75" s="819">
        <v>388</v>
      </c>
      <c r="AQ75" s="820"/>
      <c r="AR75" s="820"/>
      <c r="AS75" s="820"/>
      <c r="AT75" s="817"/>
      <c r="AU75" s="819">
        <v>142</v>
      </c>
      <c r="AV75" s="820"/>
      <c r="AW75" s="820"/>
      <c r="AX75" s="820"/>
      <c r="AY75" s="817"/>
      <c r="AZ75" s="869"/>
      <c r="BA75" s="869"/>
      <c r="BB75" s="869"/>
      <c r="BC75" s="869"/>
      <c r="BD75" s="870"/>
      <c r="BE75" s="216"/>
      <c r="BF75" s="216"/>
      <c r="BG75" s="216"/>
      <c r="BH75" s="216"/>
      <c r="BI75" s="216"/>
      <c r="BJ75" s="216"/>
      <c r="BK75" s="216"/>
      <c r="BL75" s="216"/>
      <c r="BM75" s="216"/>
      <c r="BN75" s="216"/>
      <c r="BO75" s="216"/>
      <c r="BP75" s="216"/>
      <c r="BQ75" s="213">
        <v>69</v>
      </c>
      <c r="BR75" s="218"/>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c r="A76" s="212">
        <v>9</v>
      </c>
      <c r="B76" s="865"/>
      <c r="C76" s="866"/>
      <c r="D76" s="866"/>
      <c r="E76" s="866"/>
      <c r="F76" s="866"/>
      <c r="G76" s="866"/>
      <c r="H76" s="866"/>
      <c r="I76" s="866"/>
      <c r="J76" s="866"/>
      <c r="K76" s="866"/>
      <c r="L76" s="866"/>
      <c r="M76" s="866"/>
      <c r="N76" s="866"/>
      <c r="O76" s="866"/>
      <c r="P76" s="867"/>
      <c r="Q76" s="871"/>
      <c r="R76" s="820"/>
      <c r="S76" s="820"/>
      <c r="T76" s="820"/>
      <c r="U76" s="817"/>
      <c r="V76" s="819"/>
      <c r="W76" s="820"/>
      <c r="X76" s="820"/>
      <c r="Y76" s="820"/>
      <c r="Z76" s="817"/>
      <c r="AA76" s="819"/>
      <c r="AB76" s="820"/>
      <c r="AC76" s="820"/>
      <c r="AD76" s="820"/>
      <c r="AE76" s="817"/>
      <c r="AF76" s="819"/>
      <c r="AG76" s="820"/>
      <c r="AH76" s="820"/>
      <c r="AI76" s="820"/>
      <c r="AJ76" s="817"/>
      <c r="AK76" s="819"/>
      <c r="AL76" s="820"/>
      <c r="AM76" s="820"/>
      <c r="AN76" s="820"/>
      <c r="AO76" s="817"/>
      <c r="AP76" s="819"/>
      <c r="AQ76" s="820"/>
      <c r="AR76" s="820"/>
      <c r="AS76" s="820"/>
      <c r="AT76" s="817"/>
      <c r="AU76" s="819"/>
      <c r="AV76" s="820"/>
      <c r="AW76" s="820"/>
      <c r="AX76" s="820"/>
      <c r="AY76" s="817"/>
      <c r="AZ76" s="869"/>
      <c r="BA76" s="869"/>
      <c r="BB76" s="869"/>
      <c r="BC76" s="869"/>
      <c r="BD76" s="870"/>
      <c r="BE76" s="216"/>
      <c r="BF76" s="216"/>
      <c r="BG76" s="216"/>
      <c r="BH76" s="216"/>
      <c r="BI76" s="216"/>
      <c r="BJ76" s="216"/>
      <c r="BK76" s="216"/>
      <c r="BL76" s="216"/>
      <c r="BM76" s="216"/>
      <c r="BN76" s="216"/>
      <c r="BO76" s="216"/>
      <c r="BP76" s="216"/>
      <c r="BQ76" s="213">
        <v>70</v>
      </c>
      <c r="BR76" s="218"/>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c r="A77" s="212">
        <v>10</v>
      </c>
      <c r="B77" s="865"/>
      <c r="C77" s="866"/>
      <c r="D77" s="866"/>
      <c r="E77" s="866"/>
      <c r="F77" s="866"/>
      <c r="G77" s="866"/>
      <c r="H77" s="866"/>
      <c r="I77" s="866"/>
      <c r="J77" s="866"/>
      <c r="K77" s="866"/>
      <c r="L77" s="866"/>
      <c r="M77" s="866"/>
      <c r="N77" s="866"/>
      <c r="O77" s="866"/>
      <c r="P77" s="867"/>
      <c r="Q77" s="871"/>
      <c r="R77" s="820"/>
      <c r="S77" s="820"/>
      <c r="T77" s="820"/>
      <c r="U77" s="817"/>
      <c r="V77" s="819"/>
      <c r="W77" s="820"/>
      <c r="X77" s="820"/>
      <c r="Y77" s="820"/>
      <c r="Z77" s="817"/>
      <c r="AA77" s="819"/>
      <c r="AB77" s="820"/>
      <c r="AC77" s="820"/>
      <c r="AD77" s="820"/>
      <c r="AE77" s="817"/>
      <c r="AF77" s="819"/>
      <c r="AG77" s="820"/>
      <c r="AH77" s="820"/>
      <c r="AI77" s="820"/>
      <c r="AJ77" s="817"/>
      <c r="AK77" s="819"/>
      <c r="AL77" s="820"/>
      <c r="AM77" s="820"/>
      <c r="AN77" s="820"/>
      <c r="AO77" s="817"/>
      <c r="AP77" s="819"/>
      <c r="AQ77" s="820"/>
      <c r="AR77" s="820"/>
      <c r="AS77" s="820"/>
      <c r="AT77" s="817"/>
      <c r="AU77" s="819"/>
      <c r="AV77" s="820"/>
      <c r="AW77" s="820"/>
      <c r="AX77" s="820"/>
      <c r="AY77" s="817"/>
      <c r="AZ77" s="869"/>
      <c r="BA77" s="869"/>
      <c r="BB77" s="869"/>
      <c r="BC77" s="869"/>
      <c r="BD77" s="870"/>
      <c r="BE77" s="216"/>
      <c r="BF77" s="216"/>
      <c r="BG77" s="216"/>
      <c r="BH77" s="216"/>
      <c r="BI77" s="216"/>
      <c r="BJ77" s="216"/>
      <c r="BK77" s="216"/>
      <c r="BL77" s="216"/>
      <c r="BM77" s="216"/>
      <c r="BN77" s="216"/>
      <c r="BO77" s="216"/>
      <c r="BP77" s="216"/>
      <c r="BQ77" s="213">
        <v>71</v>
      </c>
      <c r="BR77" s="218"/>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c r="A78" s="212">
        <v>11</v>
      </c>
      <c r="B78" s="865"/>
      <c r="C78" s="866"/>
      <c r="D78" s="866"/>
      <c r="E78" s="866"/>
      <c r="F78" s="866"/>
      <c r="G78" s="866"/>
      <c r="H78" s="866"/>
      <c r="I78" s="866"/>
      <c r="J78" s="866"/>
      <c r="K78" s="866"/>
      <c r="L78" s="866"/>
      <c r="M78" s="866"/>
      <c r="N78" s="866"/>
      <c r="O78" s="866"/>
      <c r="P78" s="867"/>
      <c r="Q78" s="868"/>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9"/>
      <c r="BA78" s="869"/>
      <c r="BB78" s="869"/>
      <c r="BC78" s="869"/>
      <c r="BD78" s="870"/>
      <c r="BE78" s="216"/>
      <c r="BF78" s="216"/>
      <c r="BG78" s="216"/>
      <c r="BH78" s="216"/>
      <c r="BI78" s="216"/>
      <c r="BJ78" s="219"/>
      <c r="BK78" s="219"/>
      <c r="BL78" s="219"/>
      <c r="BM78" s="219"/>
      <c r="BN78" s="219"/>
      <c r="BO78" s="216"/>
      <c r="BP78" s="216"/>
      <c r="BQ78" s="213">
        <v>72</v>
      </c>
      <c r="BR78" s="218"/>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c r="A79" s="212">
        <v>12</v>
      </c>
      <c r="B79" s="865"/>
      <c r="C79" s="866"/>
      <c r="D79" s="866"/>
      <c r="E79" s="866"/>
      <c r="F79" s="866"/>
      <c r="G79" s="866"/>
      <c r="H79" s="866"/>
      <c r="I79" s="866"/>
      <c r="J79" s="866"/>
      <c r="K79" s="866"/>
      <c r="L79" s="866"/>
      <c r="M79" s="866"/>
      <c r="N79" s="866"/>
      <c r="O79" s="866"/>
      <c r="P79" s="867"/>
      <c r="Q79" s="86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9"/>
      <c r="BA79" s="869"/>
      <c r="BB79" s="869"/>
      <c r="BC79" s="869"/>
      <c r="BD79" s="870"/>
      <c r="BE79" s="216"/>
      <c r="BF79" s="216"/>
      <c r="BG79" s="216"/>
      <c r="BH79" s="216"/>
      <c r="BI79" s="216"/>
      <c r="BJ79" s="219"/>
      <c r="BK79" s="219"/>
      <c r="BL79" s="219"/>
      <c r="BM79" s="219"/>
      <c r="BN79" s="219"/>
      <c r="BO79" s="216"/>
      <c r="BP79" s="216"/>
      <c r="BQ79" s="213">
        <v>73</v>
      </c>
      <c r="BR79" s="218"/>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c r="A80" s="212">
        <v>13</v>
      </c>
      <c r="B80" s="865"/>
      <c r="C80" s="866"/>
      <c r="D80" s="866"/>
      <c r="E80" s="866"/>
      <c r="F80" s="866"/>
      <c r="G80" s="866"/>
      <c r="H80" s="866"/>
      <c r="I80" s="866"/>
      <c r="J80" s="866"/>
      <c r="K80" s="866"/>
      <c r="L80" s="866"/>
      <c r="M80" s="866"/>
      <c r="N80" s="866"/>
      <c r="O80" s="866"/>
      <c r="P80" s="867"/>
      <c r="Q80" s="868"/>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9"/>
      <c r="BA80" s="869"/>
      <c r="BB80" s="869"/>
      <c r="BC80" s="869"/>
      <c r="BD80" s="870"/>
      <c r="BE80" s="216"/>
      <c r="BF80" s="216"/>
      <c r="BG80" s="216"/>
      <c r="BH80" s="216"/>
      <c r="BI80" s="216"/>
      <c r="BJ80" s="216"/>
      <c r="BK80" s="216"/>
      <c r="BL80" s="216"/>
      <c r="BM80" s="216"/>
      <c r="BN80" s="216"/>
      <c r="BO80" s="216"/>
      <c r="BP80" s="216"/>
      <c r="BQ80" s="213">
        <v>74</v>
      </c>
      <c r="BR80" s="218"/>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c r="A81" s="212">
        <v>14</v>
      </c>
      <c r="B81" s="865"/>
      <c r="C81" s="866"/>
      <c r="D81" s="866"/>
      <c r="E81" s="866"/>
      <c r="F81" s="866"/>
      <c r="G81" s="866"/>
      <c r="H81" s="866"/>
      <c r="I81" s="866"/>
      <c r="J81" s="866"/>
      <c r="K81" s="866"/>
      <c r="L81" s="866"/>
      <c r="M81" s="866"/>
      <c r="N81" s="866"/>
      <c r="O81" s="866"/>
      <c r="P81" s="867"/>
      <c r="Q81" s="86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9"/>
      <c r="BA81" s="869"/>
      <c r="BB81" s="869"/>
      <c r="BC81" s="869"/>
      <c r="BD81" s="870"/>
      <c r="BE81" s="216"/>
      <c r="BF81" s="216"/>
      <c r="BG81" s="216"/>
      <c r="BH81" s="216"/>
      <c r="BI81" s="216"/>
      <c r="BJ81" s="216"/>
      <c r="BK81" s="216"/>
      <c r="BL81" s="216"/>
      <c r="BM81" s="216"/>
      <c r="BN81" s="216"/>
      <c r="BO81" s="216"/>
      <c r="BP81" s="216"/>
      <c r="BQ81" s="213">
        <v>75</v>
      </c>
      <c r="BR81" s="218"/>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c r="A82" s="212">
        <v>15</v>
      </c>
      <c r="B82" s="865"/>
      <c r="C82" s="866"/>
      <c r="D82" s="866"/>
      <c r="E82" s="866"/>
      <c r="F82" s="866"/>
      <c r="G82" s="866"/>
      <c r="H82" s="866"/>
      <c r="I82" s="866"/>
      <c r="J82" s="866"/>
      <c r="K82" s="866"/>
      <c r="L82" s="866"/>
      <c r="M82" s="866"/>
      <c r="N82" s="866"/>
      <c r="O82" s="866"/>
      <c r="P82" s="867"/>
      <c r="Q82" s="868"/>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9"/>
      <c r="BA82" s="869"/>
      <c r="BB82" s="869"/>
      <c r="BC82" s="869"/>
      <c r="BD82" s="870"/>
      <c r="BE82" s="216"/>
      <c r="BF82" s="216"/>
      <c r="BG82" s="216"/>
      <c r="BH82" s="216"/>
      <c r="BI82" s="216"/>
      <c r="BJ82" s="216"/>
      <c r="BK82" s="216"/>
      <c r="BL82" s="216"/>
      <c r="BM82" s="216"/>
      <c r="BN82" s="216"/>
      <c r="BO82" s="216"/>
      <c r="BP82" s="216"/>
      <c r="BQ82" s="213">
        <v>76</v>
      </c>
      <c r="BR82" s="218"/>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c r="A83" s="212">
        <v>16</v>
      </c>
      <c r="B83" s="865"/>
      <c r="C83" s="866"/>
      <c r="D83" s="866"/>
      <c r="E83" s="866"/>
      <c r="F83" s="866"/>
      <c r="G83" s="866"/>
      <c r="H83" s="866"/>
      <c r="I83" s="866"/>
      <c r="J83" s="866"/>
      <c r="K83" s="866"/>
      <c r="L83" s="866"/>
      <c r="M83" s="866"/>
      <c r="N83" s="866"/>
      <c r="O83" s="866"/>
      <c r="P83" s="867"/>
      <c r="Q83" s="868"/>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9"/>
      <c r="BA83" s="869"/>
      <c r="BB83" s="869"/>
      <c r="BC83" s="869"/>
      <c r="BD83" s="870"/>
      <c r="BE83" s="216"/>
      <c r="BF83" s="216"/>
      <c r="BG83" s="216"/>
      <c r="BH83" s="216"/>
      <c r="BI83" s="216"/>
      <c r="BJ83" s="216"/>
      <c r="BK83" s="216"/>
      <c r="BL83" s="216"/>
      <c r="BM83" s="216"/>
      <c r="BN83" s="216"/>
      <c r="BO83" s="216"/>
      <c r="BP83" s="216"/>
      <c r="BQ83" s="213">
        <v>77</v>
      </c>
      <c r="BR83" s="218"/>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c r="A84" s="212">
        <v>17</v>
      </c>
      <c r="B84" s="865"/>
      <c r="C84" s="866"/>
      <c r="D84" s="866"/>
      <c r="E84" s="866"/>
      <c r="F84" s="866"/>
      <c r="G84" s="866"/>
      <c r="H84" s="866"/>
      <c r="I84" s="866"/>
      <c r="J84" s="866"/>
      <c r="K84" s="866"/>
      <c r="L84" s="866"/>
      <c r="M84" s="866"/>
      <c r="N84" s="866"/>
      <c r="O84" s="866"/>
      <c r="P84" s="867"/>
      <c r="Q84" s="868"/>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9"/>
      <c r="BA84" s="869"/>
      <c r="BB84" s="869"/>
      <c r="BC84" s="869"/>
      <c r="BD84" s="870"/>
      <c r="BE84" s="216"/>
      <c r="BF84" s="216"/>
      <c r="BG84" s="216"/>
      <c r="BH84" s="216"/>
      <c r="BI84" s="216"/>
      <c r="BJ84" s="216"/>
      <c r="BK84" s="216"/>
      <c r="BL84" s="216"/>
      <c r="BM84" s="216"/>
      <c r="BN84" s="216"/>
      <c r="BO84" s="216"/>
      <c r="BP84" s="216"/>
      <c r="BQ84" s="213">
        <v>78</v>
      </c>
      <c r="BR84" s="218"/>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c r="A85" s="212">
        <v>18</v>
      </c>
      <c r="B85" s="865"/>
      <c r="C85" s="866"/>
      <c r="D85" s="866"/>
      <c r="E85" s="866"/>
      <c r="F85" s="866"/>
      <c r="G85" s="866"/>
      <c r="H85" s="866"/>
      <c r="I85" s="866"/>
      <c r="J85" s="866"/>
      <c r="K85" s="866"/>
      <c r="L85" s="866"/>
      <c r="M85" s="866"/>
      <c r="N85" s="866"/>
      <c r="O85" s="866"/>
      <c r="P85" s="867"/>
      <c r="Q85" s="868"/>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9"/>
      <c r="BA85" s="869"/>
      <c r="BB85" s="869"/>
      <c r="BC85" s="869"/>
      <c r="BD85" s="870"/>
      <c r="BE85" s="216"/>
      <c r="BF85" s="216"/>
      <c r="BG85" s="216"/>
      <c r="BH85" s="216"/>
      <c r="BI85" s="216"/>
      <c r="BJ85" s="216"/>
      <c r="BK85" s="216"/>
      <c r="BL85" s="216"/>
      <c r="BM85" s="216"/>
      <c r="BN85" s="216"/>
      <c r="BO85" s="216"/>
      <c r="BP85" s="216"/>
      <c r="BQ85" s="213">
        <v>79</v>
      </c>
      <c r="BR85" s="218"/>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c r="A86" s="212">
        <v>19</v>
      </c>
      <c r="B86" s="865"/>
      <c r="C86" s="866"/>
      <c r="D86" s="866"/>
      <c r="E86" s="866"/>
      <c r="F86" s="866"/>
      <c r="G86" s="866"/>
      <c r="H86" s="866"/>
      <c r="I86" s="866"/>
      <c r="J86" s="866"/>
      <c r="K86" s="866"/>
      <c r="L86" s="866"/>
      <c r="M86" s="866"/>
      <c r="N86" s="866"/>
      <c r="O86" s="866"/>
      <c r="P86" s="867"/>
      <c r="Q86" s="868"/>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9"/>
      <c r="BA86" s="869"/>
      <c r="BB86" s="869"/>
      <c r="BC86" s="869"/>
      <c r="BD86" s="870"/>
      <c r="BE86" s="216"/>
      <c r="BF86" s="216"/>
      <c r="BG86" s="216"/>
      <c r="BH86" s="216"/>
      <c r="BI86" s="216"/>
      <c r="BJ86" s="216"/>
      <c r="BK86" s="216"/>
      <c r="BL86" s="216"/>
      <c r="BM86" s="216"/>
      <c r="BN86" s="216"/>
      <c r="BO86" s="216"/>
      <c r="BP86" s="216"/>
      <c r="BQ86" s="213">
        <v>80</v>
      </c>
      <c r="BR86" s="218"/>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c r="A88" s="215" t="s">
        <v>370</v>
      </c>
      <c r="B88" s="778" t="s">
        <v>399</v>
      </c>
      <c r="C88" s="779"/>
      <c r="D88" s="779"/>
      <c r="E88" s="779"/>
      <c r="F88" s="779"/>
      <c r="G88" s="779"/>
      <c r="H88" s="779"/>
      <c r="I88" s="779"/>
      <c r="J88" s="779"/>
      <c r="K88" s="779"/>
      <c r="L88" s="779"/>
      <c r="M88" s="779"/>
      <c r="N88" s="779"/>
      <c r="O88" s="779"/>
      <c r="P88" s="780"/>
      <c r="Q88" s="830"/>
      <c r="R88" s="831"/>
      <c r="S88" s="831"/>
      <c r="T88" s="831"/>
      <c r="U88" s="831"/>
      <c r="V88" s="831"/>
      <c r="W88" s="831"/>
      <c r="X88" s="831"/>
      <c r="Y88" s="831"/>
      <c r="Z88" s="831"/>
      <c r="AA88" s="831"/>
      <c r="AB88" s="831"/>
      <c r="AC88" s="831"/>
      <c r="AD88" s="831"/>
      <c r="AE88" s="831"/>
      <c r="AF88" s="834">
        <f>AF68+AF69+AF70+AF71+AF72+AF73+AF74+AF75</f>
        <v>6224</v>
      </c>
      <c r="AG88" s="834"/>
      <c r="AH88" s="834"/>
      <c r="AI88" s="834"/>
      <c r="AJ88" s="834"/>
      <c r="AK88" s="831"/>
      <c r="AL88" s="831"/>
      <c r="AM88" s="831"/>
      <c r="AN88" s="831"/>
      <c r="AO88" s="831"/>
      <c r="AP88" s="834">
        <f>AP70+AP74+AP75</f>
        <v>3313</v>
      </c>
      <c r="AQ88" s="834"/>
      <c r="AR88" s="834"/>
      <c r="AS88" s="834"/>
      <c r="AT88" s="834"/>
      <c r="AU88" s="834">
        <f>AU70+AU74+AU75</f>
        <v>2305</v>
      </c>
      <c r="AV88" s="834"/>
      <c r="AW88" s="834"/>
      <c r="AX88" s="834"/>
      <c r="AY88" s="834"/>
      <c r="AZ88" s="839"/>
      <c r="BA88" s="839"/>
      <c r="BB88" s="839"/>
      <c r="BC88" s="839"/>
      <c r="BD88" s="840"/>
      <c r="BE88" s="216"/>
      <c r="BF88" s="216"/>
      <c r="BG88" s="216"/>
      <c r="BH88" s="216"/>
      <c r="BI88" s="216"/>
      <c r="BJ88" s="216"/>
      <c r="BK88" s="216"/>
      <c r="BL88" s="216"/>
      <c r="BM88" s="216"/>
      <c r="BN88" s="216"/>
      <c r="BO88" s="216"/>
      <c r="BP88" s="216"/>
      <c r="BQ88" s="213">
        <v>82</v>
      </c>
      <c r="BR88" s="218"/>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400</v>
      </c>
      <c r="BS102" s="779"/>
      <c r="BT102" s="779"/>
      <c r="BU102" s="779"/>
      <c r="BV102" s="779"/>
      <c r="BW102" s="779"/>
      <c r="BX102" s="779"/>
      <c r="BY102" s="779"/>
      <c r="BZ102" s="779"/>
      <c r="CA102" s="779"/>
      <c r="CB102" s="779"/>
      <c r="CC102" s="779"/>
      <c r="CD102" s="779"/>
      <c r="CE102" s="779"/>
      <c r="CF102" s="779"/>
      <c r="CG102" s="780"/>
      <c r="CH102" s="879"/>
      <c r="CI102" s="880"/>
      <c r="CJ102" s="880"/>
      <c r="CK102" s="880"/>
      <c r="CL102" s="881"/>
      <c r="CM102" s="879"/>
      <c r="CN102" s="880"/>
      <c r="CO102" s="880"/>
      <c r="CP102" s="880"/>
      <c r="CQ102" s="881"/>
      <c r="CR102" s="882"/>
      <c r="CS102" s="842"/>
      <c r="CT102" s="842"/>
      <c r="CU102" s="842"/>
      <c r="CV102" s="883"/>
      <c r="CW102" s="882"/>
      <c r="CX102" s="842"/>
      <c r="CY102" s="842"/>
      <c r="CZ102" s="842"/>
      <c r="DA102" s="883"/>
      <c r="DB102" s="882"/>
      <c r="DC102" s="842"/>
      <c r="DD102" s="842"/>
      <c r="DE102" s="842"/>
      <c r="DF102" s="883"/>
      <c r="DG102" s="882"/>
      <c r="DH102" s="842"/>
      <c r="DI102" s="842"/>
      <c r="DJ102" s="842"/>
      <c r="DK102" s="883"/>
      <c r="DL102" s="882"/>
      <c r="DM102" s="842"/>
      <c r="DN102" s="842"/>
      <c r="DO102" s="842"/>
      <c r="DP102" s="883"/>
      <c r="DQ102" s="882"/>
      <c r="DR102" s="842"/>
      <c r="DS102" s="842"/>
      <c r="DT102" s="842"/>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401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402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405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407</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408</v>
      </c>
      <c r="AB109" s="885"/>
      <c r="AC109" s="885"/>
      <c r="AD109" s="885"/>
      <c r="AE109" s="886"/>
      <c r="AF109" s="884" t="s">
        <v>287</v>
      </c>
      <c r="AG109" s="885"/>
      <c r="AH109" s="885"/>
      <c r="AI109" s="885"/>
      <c r="AJ109" s="886"/>
      <c r="AK109" s="884" t="s">
        <v>286</v>
      </c>
      <c r="AL109" s="885"/>
      <c r="AM109" s="885"/>
      <c r="AN109" s="885"/>
      <c r="AO109" s="886"/>
      <c r="AP109" s="884" t="s">
        <v>409</v>
      </c>
      <c r="AQ109" s="885"/>
      <c r="AR109" s="885"/>
      <c r="AS109" s="885"/>
      <c r="AT109" s="887"/>
      <c r="AU109" s="906" t="s">
        <v>407</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408</v>
      </c>
      <c r="BR109" s="885"/>
      <c r="BS109" s="885"/>
      <c r="BT109" s="885"/>
      <c r="BU109" s="886"/>
      <c r="BV109" s="884" t="s">
        <v>287</v>
      </c>
      <c r="BW109" s="885"/>
      <c r="BX109" s="885"/>
      <c r="BY109" s="885"/>
      <c r="BZ109" s="886"/>
      <c r="CA109" s="884" t="s">
        <v>286</v>
      </c>
      <c r="CB109" s="885"/>
      <c r="CC109" s="885"/>
      <c r="CD109" s="885"/>
      <c r="CE109" s="886"/>
      <c r="CF109" s="907" t="s">
        <v>409</v>
      </c>
      <c r="CG109" s="907"/>
      <c r="CH109" s="907"/>
      <c r="CI109" s="907"/>
      <c r="CJ109" s="907"/>
      <c r="CK109" s="884" t="s">
        <v>410</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408</v>
      </c>
      <c r="DH109" s="885"/>
      <c r="DI109" s="885"/>
      <c r="DJ109" s="885"/>
      <c r="DK109" s="886"/>
      <c r="DL109" s="884" t="s">
        <v>287</v>
      </c>
      <c r="DM109" s="885"/>
      <c r="DN109" s="885"/>
      <c r="DO109" s="885"/>
      <c r="DP109" s="886"/>
      <c r="DQ109" s="884" t="s">
        <v>286</v>
      </c>
      <c r="DR109" s="885"/>
      <c r="DS109" s="885"/>
      <c r="DT109" s="885"/>
      <c r="DU109" s="886"/>
      <c r="DV109" s="884" t="s">
        <v>409</v>
      </c>
      <c r="DW109" s="885"/>
      <c r="DX109" s="885"/>
      <c r="DY109" s="885"/>
      <c r="DZ109" s="887"/>
    </row>
    <row r="110" spans="1:131" s="197" customFormat="1" ht="26.25" customHeight="1">
      <c r="A110" s="888" t="s">
        <v>411</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3195484</v>
      </c>
      <c r="AB110" s="892"/>
      <c r="AC110" s="892"/>
      <c r="AD110" s="892"/>
      <c r="AE110" s="893"/>
      <c r="AF110" s="894">
        <v>3261956</v>
      </c>
      <c r="AG110" s="892"/>
      <c r="AH110" s="892"/>
      <c r="AI110" s="892"/>
      <c r="AJ110" s="893"/>
      <c r="AK110" s="894">
        <v>3456192</v>
      </c>
      <c r="AL110" s="892"/>
      <c r="AM110" s="892"/>
      <c r="AN110" s="892"/>
      <c r="AO110" s="893"/>
      <c r="AP110" s="895">
        <v>27.7</v>
      </c>
      <c r="AQ110" s="896"/>
      <c r="AR110" s="896"/>
      <c r="AS110" s="896"/>
      <c r="AT110" s="897"/>
      <c r="AU110" s="898" t="s">
        <v>61</v>
      </c>
      <c r="AV110" s="899"/>
      <c r="AW110" s="899"/>
      <c r="AX110" s="899"/>
      <c r="AY110" s="900"/>
      <c r="AZ110" s="942" t="s">
        <v>412</v>
      </c>
      <c r="BA110" s="889"/>
      <c r="BB110" s="889"/>
      <c r="BC110" s="889"/>
      <c r="BD110" s="889"/>
      <c r="BE110" s="889"/>
      <c r="BF110" s="889"/>
      <c r="BG110" s="889"/>
      <c r="BH110" s="889"/>
      <c r="BI110" s="889"/>
      <c r="BJ110" s="889"/>
      <c r="BK110" s="889"/>
      <c r="BL110" s="889"/>
      <c r="BM110" s="889"/>
      <c r="BN110" s="889"/>
      <c r="BO110" s="889"/>
      <c r="BP110" s="890"/>
      <c r="BQ110" s="928">
        <v>36430867</v>
      </c>
      <c r="BR110" s="929"/>
      <c r="BS110" s="929"/>
      <c r="BT110" s="929"/>
      <c r="BU110" s="929"/>
      <c r="BV110" s="929">
        <v>36890299</v>
      </c>
      <c r="BW110" s="929"/>
      <c r="BX110" s="929"/>
      <c r="BY110" s="929"/>
      <c r="BZ110" s="929"/>
      <c r="CA110" s="929">
        <v>37288610</v>
      </c>
      <c r="CB110" s="929"/>
      <c r="CC110" s="929"/>
      <c r="CD110" s="929"/>
      <c r="CE110" s="929"/>
      <c r="CF110" s="943">
        <v>299.10000000000002</v>
      </c>
      <c r="CG110" s="944"/>
      <c r="CH110" s="944"/>
      <c r="CI110" s="944"/>
      <c r="CJ110" s="944"/>
      <c r="CK110" s="945" t="s">
        <v>413</v>
      </c>
      <c r="CL110" s="946"/>
      <c r="CM110" s="925" t="s">
        <v>414</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112</v>
      </c>
      <c r="DH110" s="929"/>
      <c r="DI110" s="929"/>
      <c r="DJ110" s="929"/>
      <c r="DK110" s="929"/>
      <c r="DL110" s="929" t="s">
        <v>112</v>
      </c>
      <c r="DM110" s="929"/>
      <c r="DN110" s="929"/>
      <c r="DO110" s="929"/>
      <c r="DP110" s="929"/>
      <c r="DQ110" s="929" t="s">
        <v>112</v>
      </c>
      <c r="DR110" s="929"/>
      <c r="DS110" s="929"/>
      <c r="DT110" s="929"/>
      <c r="DU110" s="929"/>
      <c r="DV110" s="930" t="s">
        <v>112</v>
      </c>
      <c r="DW110" s="930"/>
      <c r="DX110" s="930"/>
      <c r="DY110" s="930"/>
      <c r="DZ110" s="931"/>
    </row>
    <row r="111" spans="1:131" s="197" customFormat="1" ht="26.25" customHeight="1">
      <c r="A111" s="932" t="s">
        <v>415</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112</v>
      </c>
      <c r="AB111" s="936"/>
      <c r="AC111" s="936"/>
      <c r="AD111" s="936"/>
      <c r="AE111" s="937"/>
      <c r="AF111" s="938" t="s">
        <v>112</v>
      </c>
      <c r="AG111" s="936"/>
      <c r="AH111" s="936"/>
      <c r="AI111" s="936"/>
      <c r="AJ111" s="937"/>
      <c r="AK111" s="938" t="s">
        <v>112</v>
      </c>
      <c r="AL111" s="936"/>
      <c r="AM111" s="936"/>
      <c r="AN111" s="936"/>
      <c r="AO111" s="937"/>
      <c r="AP111" s="939" t="s">
        <v>112</v>
      </c>
      <c r="AQ111" s="940"/>
      <c r="AR111" s="940"/>
      <c r="AS111" s="940"/>
      <c r="AT111" s="941"/>
      <c r="AU111" s="901"/>
      <c r="AV111" s="902"/>
      <c r="AW111" s="902"/>
      <c r="AX111" s="902"/>
      <c r="AY111" s="903"/>
      <c r="AZ111" s="951" t="s">
        <v>416</v>
      </c>
      <c r="BA111" s="952"/>
      <c r="BB111" s="952"/>
      <c r="BC111" s="952"/>
      <c r="BD111" s="952"/>
      <c r="BE111" s="952"/>
      <c r="BF111" s="952"/>
      <c r="BG111" s="952"/>
      <c r="BH111" s="952"/>
      <c r="BI111" s="952"/>
      <c r="BJ111" s="952"/>
      <c r="BK111" s="952"/>
      <c r="BL111" s="952"/>
      <c r="BM111" s="952"/>
      <c r="BN111" s="952"/>
      <c r="BO111" s="952"/>
      <c r="BP111" s="953"/>
      <c r="BQ111" s="921" t="s">
        <v>112</v>
      </c>
      <c r="BR111" s="922"/>
      <c r="BS111" s="922"/>
      <c r="BT111" s="922"/>
      <c r="BU111" s="922"/>
      <c r="BV111" s="922" t="s">
        <v>112</v>
      </c>
      <c r="BW111" s="922"/>
      <c r="BX111" s="922"/>
      <c r="BY111" s="922"/>
      <c r="BZ111" s="922"/>
      <c r="CA111" s="922" t="s">
        <v>112</v>
      </c>
      <c r="CB111" s="922"/>
      <c r="CC111" s="922"/>
      <c r="CD111" s="922"/>
      <c r="CE111" s="922"/>
      <c r="CF111" s="916" t="s">
        <v>112</v>
      </c>
      <c r="CG111" s="917"/>
      <c r="CH111" s="917"/>
      <c r="CI111" s="917"/>
      <c r="CJ111" s="917"/>
      <c r="CK111" s="947"/>
      <c r="CL111" s="948"/>
      <c r="CM111" s="918" t="s">
        <v>417</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112</v>
      </c>
      <c r="DH111" s="922"/>
      <c r="DI111" s="922"/>
      <c r="DJ111" s="922"/>
      <c r="DK111" s="922"/>
      <c r="DL111" s="922" t="s">
        <v>112</v>
      </c>
      <c r="DM111" s="922"/>
      <c r="DN111" s="922"/>
      <c r="DO111" s="922"/>
      <c r="DP111" s="922"/>
      <c r="DQ111" s="922" t="s">
        <v>112</v>
      </c>
      <c r="DR111" s="922"/>
      <c r="DS111" s="922"/>
      <c r="DT111" s="922"/>
      <c r="DU111" s="922"/>
      <c r="DV111" s="923" t="s">
        <v>112</v>
      </c>
      <c r="DW111" s="923"/>
      <c r="DX111" s="923"/>
      <c r="DY111" s="923"/>
      <c r="DZ111" s="924"/>
    </row>
    <row r="112" spans="1:131" s="197" customFormat="1" ht="26.25" customHeight="1">
      <c r="A112" s="954" t="s">
        <v>418</v>
      </c>
      <c r="B112" s="955"/>
      <c r="C112" s="952" t="s">
        <v>419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112</v>
      </c>
      <c r="AB112" s="961"/>
      <c r="AC112" s="961"/>
      <c r="AD112" s="961"/>
      <c r="AE112" s="962"/>
      <c r="AF112" s="963" t="s">
        <v>112</v>
      </c>
      <c r="AG112" s="961"/>
      <c r="AH112" s="961"/>
      <c r="AI112" s="961"/>
      <c r="AJ112" s="962"/>
      <c r="AK112" s="963" t="s">
        <v>112</v>
      </c>
      <c r="AL112" s="961"/>
      <c r="AM112" s="961"/>
      <c r="AN112" s="961"/>
      <c r="AO112" s="962"/>
      <c r="AP112" s="964" t="s">
        <v>112</v>
      </c>
      <c r="AQ112" s="965"/>
      <c r="AR112" s="965"/>
      <c r="AS112" s="965"/>
      <c r="AT112" s="966"/>
      <c r="AU112" s="901"/>
      <c r="AV112" s="902"/>
      <c r="AW112" s="902"/>
      <c r="AX112" s="902"/>
      <c r="AY112" s="903"/>
      <c r="AZ112" s="951" t="s">
        <v>420</v>
      </c>
      <c r="BA112" s="952"/>
      <c r="BB112" s="952"/>
      <c r="BC112" s="952"/>
      <c r="BD112" s="952"/>
      <c r="BE112" s="952"/>
      <c r="BF112" s="952"/>
      <c r="BG112" s="952"/>
      <c r="BH112" s="952"/>
      <c r="BI112" s="952"/>
      <c r="BJ112" s="952"/>
      <c r="BK112" s="952"/>
      <c r="BL112" s="952"/>
      <c r="BM112" s="952"/>
      <c r="BN112" s="952"/>
      <c r="BO112" s="952"/>
      <c r="BP112" s="953"/>
      <c r="BQ112" s="921">
        <v>17473540</v>
      </c>
      <c r="BR112" s="922"/>
      <c r="BS112" s="922"/>
      <c r="BT112" s="922"/>
      <c r="BU112" s="922"/>
      <c r="BV112" s="922">
        <v>16840861</v>
      </c>
      <c r="BW112" s="922"/>
      <c r="BX112" s="922"/>
      <c r="BY112" s="922"/>
      <c r="BZ112" s="922"/>
      <c r="CA112" s="922">
        <v>15716903</v>
      </c>
      <c r="CB112" s="922"/>
      <c r="CC112" s="922"/>
      <c r="CD112" s="922"/>
      <c r="CE112" s="922"/>
      <c r="CF112" s="916">
        <v>126.1</v>
      </c>
      <c r="CG112" s="917"/>
      <c r="CH112" s="917"/>
      <c r="CI112" s="917"/>
      <c r="CJ112" s="917"/>
      <c r="CK112" s="947"/>
      <c r="CL112" s="948"/>
      <c r="CM112" s="918" t="s">
        <v>421</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112</v>
      </c>
      <c r="DH112" s="922"/>
      <c r="DI112" s="922"/>
      <c r="DJ112" s="922"/>
      <c r="DK112" s="922"/>
      <c r="DL112" s="922" t="s">
        <v>112</v>
      </c>
      <c r="DM112" s="922"/>
      <c r="DN112" s="922"/>
      <c r="DO112" s="922"/>
      <c r="DP112" s="922"/>
      <c r="DQ112" s="922" t="s">
        <v>112</v>
      </c>
      <c r="DR112" s="922"/>
      <c r="DS112" s="922"/>
      <c r="DT112" s="922"/>
      <c r="DU112" s="922"/>
      <c r="DV112" s="923" t="s">
        <v>112</v>
      </c>
      <c r="DW112" s="923"/>
      <c r="DX112" s="923"/>
      <c r="DY112" s="923"/>
      <c r="DZ112" s="924"/>
    </row>
    <row r="113" spans="1:130" s="197" customFormat="1" ht="26.25" customHeight="1">
      <c r="A113" s="956"/>
      <c r="B113" s="957"/>
      <c r="C113" s="952" t="s">
        <v>422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1209114</v>
      </c>
      <c r="AB113" s="936"/>
      <c r="AC113" s="936"/>
      <c r="AD113" s="936"/>
      <c r="AE113" s="937"/>
      <c r="AF113" s="938">
        <v>1149293</v>
      </c>
      <c r="AG113" s="936"/>
      <c r="AH113" s="936"/>
      <c r="AI113" s="936"/>
      <c r="AJ113" s="937"/>
      <c r="AK113" s="938">
        <v>1230869</v>
      </c>
      <c r="AL113" s="936"/>
      <c r="AM113" s="936"/>
      <c r="AN113" s="936"/>
      <c r="AO113" s="937"/>
      <c r="AP113" s="939">
        <v>9.9</v>
      </c>
      <c r="AQ113" s="940"/>
      <c r="AR113" s="940"/>
      <c r="AS113" s="940"/>
      <c r="AT113" s="941"/>
      <c r="AU113" s="901"/>
      <c r="AV113" s="902"/>
      <c r="AW113" s="902"/>
      <c r="AX113" s="902"/>
      <c r="AY113" s="903"/>
      <c r="AZ113" s="951" t="s">
        <v>423</v>
      </c>
      <c r="BA113" s="952"/>
      <c r="BB113" s="952"/>
      <c r="BC113" s="952"/>
      <c r="BD113" s="952"/>
      <c r="BE113" s="952"/>
      <c r="BF113" s="952"/>
      <c r="BG113" s="952"/>
      <c r="BH113" s="952"/>
      <c r="BI113" s="952"/>
      <c r="BJ113" s="952"/>
      <c r="BK113" s="952"/>
      <c r="BL113" s="952"/>
      <c r="BM113" s="952"/>
      <c r="BN113" s="952"/>
      <c r="BO113" s="952"/>
      <c r="BP113" s="953"/>
      <c r="BQ113" s="921">
        <v>2643281</v>
      </c>
      <c r="BR113" s="922"/>
      <c r="BS113" s="922"/>
      <c r="BT113" s="922"/>
      <c r="BU113" s="922"/>
      <c r="BV113" s="922">
        <v>2478524</v>
      </c>
      <c r="BW113" s="922"/>
      <c r="BX113" s="922"/>
      <c r="BY113" s="922"/>
      <c r="BZ113" s="922"/>
      <c r="CA113" s="922">
        <v>2305241</v>
      </c>
      <c r="CB113" s="922"/>
      <c r="CC113" s="922"/>
      <c r="CD113" s="922"/>
      <c r="CE113" s="922"/>
      <c r="CF113" s="916">
        <v>18.5</v>
      </c>
      <c r="CG113" s="917"/>
      <c r="CH113" s="917"/>
      <c r="CI113" s="917"/>
      <c r="CJ113" s="917"/>
      <c r="CK113" s="947"/>
      <c r="CL113" s="948"/>
      <c r="CM113" s="918" t="s">
        <v>424</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112</v>
      </c>
      <c r="DH113" s="961"/>
      <c r="DI113" s="961"/>
      <c r="DJ113" s="961"/>
      <c r="DK113" s="962"/>
      <c r="DL113" s="963" t="s">
        <v>112</v>
      </c>
      <c r="DM113" s="961"/>
      <c r="DN113" s="961"/>
      <c r="DO113" s="961"/>
      <c r="DP113" s="962"/>
      <c r="DQ113" s="963" t="s">
        <v>112</v>
      </c>
      <c r="DR113" s="961"/>
      <c r="DS113" s="961"/>
      <c r="DT113" s="961"/>
      <c r="DU113" s="962"/>
      <c r="DV113" s="964" t="s">
        <v>112</v>
      </c>
      <c r="DW113" s="965"/>
      <c r="DX113" s="965"/>
      <c r="DY113" s="965"/>
      <c r="DZ113" s="966"/>
    </row>
    <row r="114" spans="1:130" s="197" customFormat="1" ht="26.25" customHeight="1">
      <c r="A114" s="956"/>
      <c r="B114" s="957"/>
      <c r="C114" s="952" t="s">
        <v>425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170834</v>
      </c>
      <c r="AB114" s="961"/>
      <c r="AC114" s="961"/>
      <c r="AD114" s="961"/>
      <c r="AE114" s="962"/>
      <c r="AF114" s="963">
        <v>207881</v>
      </c>
      <c r="AG114" s="961"/>
      <c r="AH114" s="961"/>
      <c r="AI114" s="961"/>
      <c r="AJ114" s="962"/>
      <c r="AK114" s="963">
        <v>208849</v>
      </c>
      <c r="AL114" s="961"/>
      <c r="AM114" s="961"/>
      <c r="AN114" s="961"/>
      <c r="AO114" s="962"/>
      <c r="AP114" s="964">
        <v>1.7</v>
      </c>
      <c r="AQ114" s="965"/>
      <c r="AR114" s="965"/>
      <c r="AS114" s="965"/>
      <c r="AT114" s="966"/>
      <c r="AU114" s="901"/>
      <c r="AV114" s="902"/>
      <c r="AW114" s="902"/>
      <c r="AX114" s="902"/>
      <c r="AY114" s="903"/>
      <c r="AZ114" s="951" t="s">
        <v>426</v>
      </c>
      <c r="BA114" s="952"/>
      <c r="BB114" s="952"/>
      <c r="BC114" s="952"/>
      <c r="BD114" s="952"/>
      <c r="BE114" s="952"/>
      <c r="BF114" s="952"/>
      <c r="BG114" s="952"/>
      <c r="BH114" s="952"/>
      <c r="BI114" s="952"/>
      <c r="BJ114" s="952"/>
      <c r="BK114" s="952"/>
      <c r="BL114" s="952"/>
      <c r="BM114" s="952"/>
      <c r="BN114" s="952"/>
      <c r="BO114" s="952"/>
      <c r="BP114" s="953"/>
      <c r="BQ114" s="921">
        <v>5957353</v>
      </c>
      <c r="BR114" s="922"/>
      <c r="BS114" s="922"/>
      <c r="BT114" s="922"/>
      <c r="BU114" s="922"/>
      <c r="BV114" s="922">
        <v>5329428</v>
      </c>
      <c r="BW114" s="922"/>
      <c r="BX114" s="922"/>
      <c r="BY114" s="922"/>
      <c r="BZ114" s="922"/>
      <c r="CA114" s="922">
        <v>4701877</v>
      </c>
      <c r="CB114" s="922"/>
      <c r="CC114" s="922"/>
      <c r="CD114" s="922"/>
      <c r="CE114" s="922"/>
      <c r="CF114" s="916">
        <v>37.700000000000003</v>
      </c>
      <c r="CG114" s="917"/>
      <c r="CH114" s="917"/>
      <c r="CI114" s="917"/>
      <c r="CJ114" s="917"/>
      <c r="CK114" s="947"/>
      <c r="CL114" s="948"/>
      <c r="CM114" s="918" t="s">
        <v>427</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112</v>
      </c>
      <c r="DH114" s="961"/>
      <c r="DI114" s="961"/>
      <c r="DJ114" s="961"/>
      <c r="DK114" s="962"/>
      <c r="DL114" s="963" t="s">
        <v>112</v>
      </c>
      <c r="DM114" s="961"/>
      <c r="DN114" s="961"/>
      <c r="DO114" s="961"/>
      <c r="DP114" s="962"/>
      <c r="DQ114" s="963" t="s">
        <v>112</v>
      </c>
      <c r="DR114" s="961"/>
      <c r="DS114" s="961"/>
      <c r="DT114" s="961"/>
      <c r="DU114" s="962"/>
      <c r="DV114" s="964" t="s">
        <v>112</v>
      </c>
      <c r="DW114" s="965"/>
      <c r="DX114" s="965"/>
      <c r="DY114" s="965"/>
      <c r="DZ114" s="966"/>
    </row>
    <row r="115" spans="1:130" s="197" customFormat="1" ht="26.25" customHeight="1">
      <c r="A115" s="956"/>
      <c r="B115" s="957"/>
      <c r="C115" s="952" t="s">
        <v>428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t="s">
        <v>112</v>
      </c>
      <c r="AB115" s="936"/>
      <c r="AC115" s="936"/>
      <c r="AD115" s="936"/>
      <c r="AE115" s="937"/>
      <c r="AF115" s="938" t="s">
        <v>112</v>
      </c>
      <c r="AG115" s="936"/>
      <c r="AH115" s="936"/>
      <c r="AI115" s="936"/>
      <c r="AJ115" s="937"/>
      <c r="AK115" s="938" t="s">
        <v>112</v>
      </c>
      <c r="AL115" s="936"/>
      <c r="AM115" s="936"/>
      <c r="AN115" s="936"/>
      <c r="AO115" s="937"/>
      <c r="AP115" s="939" t="s">
        <v>112</v>
      </c>
      <c r="AQ115" s="940"/>
      <c r="AR115" s="940"/>
      <c r="AS115" s="940"/>
      <c r="AT115" s="941"/>
      <c r="AU115" s="901"/>
      <c r="AV115" s="902"/>
      <c r="AW115" s="902"/>
      <c r="AX115" s="902"/>
      <c r="AY115" s="903"/>
      <c r="AZ115" s="951" t="s">
        <v>429</v>
      </c>
      <c r="BA115" s="952"/>
      <c r="BB115" s="952"/>
      <c r="BC115" s="952"/>
      <c r="BD115" s="952"/>
      <c r="BE115" s="952"/>
      <c r="BF115" s="952"/>
      <c r="BG115" s="952"/>
      <c r="BH115" s="952"/>
      <c r="BI115" s="952"/>
      <c r="BJ115" s="952"/>
      <c r="BK115" s="952"/>
      <c r="BL115" s="952"/>
      <c r="BM115" s="952"/>
      <c r="BN115" s="952"/>
      <c r="BO115" s="952"/>
      <c r="BP115" s="953"/>
      <c r="BQ115" s="921" t="s">
        <v>112</v>
      </c>
      <c r="BR115" s="922"/>
      <c r="BS115" s="922"/>
      <c r="BT115" s="922"/>
      <c r="BU115" s="922"/>
      <c r="BV115" s="922" t="s">
        <v>112</v>
      </c>
      <c r="BW115" s="922"/>
      <c r="BX115" s="922"/>
      <c r="BY115" s="922"/>
      <c r="BZ115" s="922"/>
      <c r="CA115" s="922" t="s">
        <v>112</v>
      </c>
      <c r="CB115" s="922"/>
      <c r="CC115" s="922"/>
      <c r="CD115" s="922"/>
      <c r="CE115" s="922"/>
      <c r="CF115" s="916" t="s">
        <v>112</v>
      </c>
      <c r="CG115" s="917"/>
      <c r="CH115" s="917"/>
      <c r="CI115" s="917"/>
      <c r="CJ115" s="917"/>
      <c r="CK115" s="947"/>
      <c r="CL115" s="948"/>
      <c r="CM115" s="951" t="s">
        <v>430</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112</v>
      </c>
      <c r="DH115" s="961"/>
      <c r="DI115" s="961"/>
      <c r="DJ115" s="961"/>
      <c r="DK115" s="962"/>
      <c r="DL115" s="963" t="s">
        <v>112</v>
      </c>
      <c r="DM115" s="961"/>
      <c r="DN115" s="961"/>
      <c r="DO115" s="961"/>
      <c r="DP115" s="962"/>
      <c r="DQ115" s="963" t="s">
        <v>112</v>
      </c>
      <c r="DR115" s="961"/>
      <c r="DS115" s="961"/>
      <c r="DT115" s="961"/>
      <c r="DU115" s="962"/>
      <c r="DV115" s="964" t="s">
        <v>112</v>
      </c>
      <c r="DW115" s="965"/>
      <c r="DX115" s="965"/>
      <c r="DY115" s="965"/>
      <c r="DZ115" s="966"/>
    </row>
    <row r="116" spans="1:130" s="197" customFormat="1" ht="26.25" customHeight="1">
      <c r="A116" s="958"/>
      <c r="B116" s="959"/>
      <c r="C116" s="973" t="s">
        <v>431</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v>1009</v>
      </c>
      <c r="AB116" s="961"/>
      <c r="AC116" s="961"/>
      <c r="AD116" s="961"/>
      <c r="AE116" s="962"/>
      <c r="AF116" s="963">
        <v>869</v>
      </c>
      <c r="AG116" s="961"/>
      <c r="AH116" s="961"/>
      <c r="AI116" s="961"/>
      <c r="AJ116" s="962"/>
      <c r="AK116" s="963">
        <v>804</v>
      </c>
      <c r="AL116" s="961"/>
      <c r="AM116" s="961"/>
      <c r="AN116" s="961"/>
      <c r="AO116" s="962"/>
      <c r="AP116" s="964">
        <v>0</v>
      </c>
      <c r="AQ116" s="965"/>
      <c r="AR116" s="965"/>
      <c r="AS116" s="965"/>
      <c r="AT116" s="966"/>
      <c r="AU116" s="901"/>
      <c r="AV116" s="902"/>
      <c r="AW116" s="902"/>
      <c r="AX116" s="902"/>
      <c r="AY116" s="903"/>
      <c r="AZ116" s="951" t="s">
        <v>432</v>
      </c>
      <c r="BA116" s="952"/>
      <c r="BB116" s="952"/>
      <c r="BC116" s="952"/>
      <c r="BD116" s="952"/>
      <c r="BE116" s="952"/>
      <c r="BF116" s="952"/>
      <c r="BG116" s="952"/>
      <c r="BH116" s="952"/>
      <c r="BI116" s="952"/>
      <c r="BJ116" s="952"/>
      <c r="BK116" s="952"/>
      <c r="BL116" s="952"/>
      <c r="BM116" s="952"/>
      <c r="BN116" s="952"/>
      <c r="BO116" s="952"/>
      <c r="BP116" s="953"/>
      <c r="BQ116" s="921" t="s">
        <v>112</v>
      </c>
      <c r="BR116" s="922"/>
      <c r="BS116" s="922"/>
      <c r="BT116" s="922"/>
      <c r="BU116" s="922"/>
      <c r="BV116" s="922" t="s">
        <v>112</v>
      </c>
      <c r="BW116" s="922"/>
      <c r="BX116" s="922"/>
      <c r="BY116" s="922"/>
      <c r="BZ116" s="922"/>
      <c r="CA116" s="922" t="s">
        <v>112</v>
      </c>
      <c r="CB116" s="922"/>
      <c r="CC116" s="922"/>
      <c r="CD116" s="922"/>
      <c r="CE116" s="922"/>
      <c r="CF116" s="916" t="s">
        <v>112</v>
      </c>
      <c r="CG116" s="917"/>
      <c r="CH116" s="917"/>
      <c r="CI116" s="917"/>
      <c r="CJ116" s="917"/>
      <c r="CK116" s="947"/>
      <c r="CL116" s="948"/>
      <c r="CM116" s="918" t="s">
        <v>433</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112</v>
      </c>
      <c r="DH116" s="961"/>
      <c r="DI116" s="961"/>
      <c r="DJ116" s="961"/>
      <c r="DK116" s="962"/>
      <c r="DL116" s="963" t="s">
        <v>112</v>
      </c>
      <c r="DM116" s="961"/>
      <c r="DN116" s="961"/>
      <c r="DO116" s="961"/>
      <c r="DP116" s="962"/>
      <c r="DQ116" s="963" t="s">
        <v>112</v>
      </c>
      <c r="DR116" s="961"/>
      <c r="DS116" s="961"/>
      <c r="DT116" s="961"/>
      <c r="DU116" s="962"/>
      <c r="DV116" s="964" t="s">
        <v>112</v>
      </c>
      <c r="DW116" s="965"/>
      <c r="DX116" s="965"/>
      <c r="DY116" s="965"/>
      <c r="DZ116" s="966"/>
    </row>
    <row r="117" spans="1:130" s="197" customFormat="1" ht="26.25" customHeight="1">
      <c r="A117" s="906"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434</v>
      </c>
      <c r="Z117" s="886"/>
      <c r="AA117" s="998">
        <v>4576441</v>
      </c>
      <c r="AB117" s="968"/>
      <c r="AC117" s="968"/>
      <c r="AD117" s="968"/>
      <c r="AE117" s="969"/>
      <c r="AF117" s="967">
        <v>4619999</v>
      </c>
      <c r="AG117" s="968"/>
      <c r="AH117" s="968"/>
      <c r="AI117" s="968"/>
      <c r="AJ117" s="969"/>
      <c r="AK117" s="967">
        <v>4896714</v>
      </c>
      <c r="AL117" s="968"/>
      <c r="AM117" s="968"/>
      <c r="AN117" s="968"/>
      <c r="AO117" s="969"/>
      <c r="AP117" s="970"/>
      <c r="AQ117" s="971"/>
      <c r="AR117" s="971"/>
      <c r="AS117" s="971"/>
      <c r="AT117" s="972"/>
      <c r="AU117" s="901"/>
      <c r="AV117" s="902"/>
      <c r="AW117" s="902"/>
      <c r="AX117" s="902"/>
      <c r="AY117" s="903"/>
      <c r="AZ117" s="997" t="s">
        <v>435</v>
      </c>
      <c r="BA117" s="973"/>
      <c r="BB117" s="973"/>
      <c r="BC117" s="973"/>
      <c r="BD117" s="973"/>
      <c r="BE117" s="973"/>
      <c r="BF117" s="973"/>
      <c r="BG117" s="973"/>
      <c r="BH117" s="973"/>
      <c r="BI117" s="973"/>
      <c r="BJ117" s="973"/>
      <c r="BK117" s="973"/>
      <c r="BL117" s="973"/>
      <c r="BM117" s="973"/>
      <c r="BN117" s="973"/>
      <c r="BO117" s="973"/>
      <c r="BP117" s="974"/>
      <c r="BQ117" s="987" t="s">
        <v>112</v>
      </c>
      <c r="BR117" s="988"/>
      <c r="BS117" s="988"/>
      <c r="BT117" s="988"/>
      <c r="BU117" s="988"/>
      <c r="BV117" s="988" t="s">
        <v>112</v>
      </c>
      <c r="BW117" s="988"/>
      <c r="BX117" s="988"/>
      <c r="BY117" s="988"/>
      <c r="BZ117" s="988"/>
      <c r="CA117" s="988" t="s">
        <v>112</v>
      </c>
      <c r="CB117" s="988"/>
      <c r="CC117" s="988"/>
      <c r="CD117" s="988"/>
      <c r="CE117" s="988"/>
      <c r="CF117" s="916" t="s">
        <v>112</v>
      </c>
      <c r="CG117" s="917"/>
      <c r="CH117" s="917"/>
      <c r="CI117" s="917"/>
      <c r="CJ117" s="917"/>
      <c r="CK117" s="947"/>
      <c r="CL117" s="948"/>
      <c r="CM117" s="918" t="s">
        <v>436</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112</v>
      </c>
      <c r="DH117" s="961"/>
      <c r="DI117" s="961"/>
      <c r="DJ117" s="961"/>
      <c r="DK117" s="962"/>
      <c r="DL117" s="963" t="s">
        <v>112</v>
      </c>
      <c r="DM117" s="961"/>
      <c r="DN117" s="961"/>
      <c r="DO117" s="961"/>
      <c r="DP117" s="962"/>
      <c r="DQ117" s="963" t="s">
        <v>112</v>
      </c>
      <c r="DR117" s="961"/>
      <c r="DS117" s="961"/>
      <c r="DT117" s="961"/>
      <c r="DU117" s="962"/>
      <c r="DV117" s="964" t="s">
        <v>112</v>
      </c>
      <c r="DW117" s="965"/>
      <c r="DX117" s="965"/>
      <c r="DY117" s="965"/>
      <c r="DZ117" s="966"/>
    </row>
    <row r="118" spans="1:130" s="197" customFormat="1" ht="26.25" customHeight="1">
      <c r="A118" s="906" t="s">
        <v>410</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408</v>
      </c>
      <c r="AB118" s="885"/>
      <c r="AC118" s="885"/>
      <c r="AD118" s="885"/>
      <c r="AE118" s="886"/>
      <c r="AF118" s="884" t="s">
        <v>287</v>
      </c>
      <c r="AG118" s="885"/>
      <c r="AH118" s="885"/>
      <c r="AI118" s="885"/>
      <c r="AJ118" s="886"/>
      <c r="AK118" s="884" t="s">
        <v>286</v>
      </c>
      <c r="AL118" s="885"/>
      <c r="AM118" s="885"/>
      <c r="AN118" s="885"/>
      <c r="AO118" s="886"/>
      <c r="AP118" s="992" t="s">
        <v>409</v>
      </c>
      <c r="AQ118" s="993"/>
      <c r="AR118" s="993"/>
      <c r="AS118" s="993"/>
      <c r="AT118" s="994"/>
      <c r="AU118" s="904"/>
      <c r="AV118" s="905"/>
      <c r="AW118" s="905"/>
      <c r="AX118" s="905"/>
      <c r="AY118" s="905"/>
      <c r="AZ118" s="228" t="s">
        <v>170</v>
      </c>
      <c r="BA118" s="228"/>
      <c r="BB118" s="228"/>
      <c r="BC118" s="228"/>
      <c r="BD118" s="228"/>
      <c r="BE118" s="228"/>
      <c r="BF118" s="228"/>
      <c r="BG118" s="228"/>
      <c r="BH118" s="228"/>
      <c r="BI118" s="228"/>
      <c r="BJ118" s="228"/>
      <c r="BK118" s="228"/>
      <c r="BL118" s="228"/>
      <c r="BM118" s="228"/>
      <c r="BN118" s="228"/>
      <c r="BO118" s="995" t="s">
        <v>437</v>
      </c>
      <c r="BP118" s="996"/>
      <c r="BQ118" s="987">
        <v>62505041</v>
      </c>
      <c r="BR118" s="988"/>
      <c r="BS118" s="988"/>
      <c r="BT118" s="988"/>
      <c r="BU118" s="988"/>
      <c r="BV118" s="988">
        <v>61539112</v>
      </c>
      <c r="BW118" s="988"/>
      <c r="BX118" s="988"/>
      <c r="BY118" s="988"/>
      <c r="BZ118" s="988"/>
      <c r="CA118" s="988">
        <v>60012631</v>
      </c>
      <c r="CB118" s="988"/>
      <c r="CC118" s="988"/>
      <c r="CD118" s="988"/>
      <c r="CE118" s="988"/>
      <c r="CF118" s="989"/>
      <c r="CG118" s="990"/>
      <c r="CH118" s="990"/>
      <c r="CI118" s="990"/>
      <c r="CJ118" s="991"/>
      <c r="CK118" s="947"/>
      <c r="CL118" s="948"/>
      <c r="CM118" s="918" t="s">
        <v>438</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112</v>
      </c>
      <c r="DH118" s="961"/>
      <c r="DI118" s="961"/>
      <c r="DJ118" s="961"/>
      <c r="DK118" s="962"/>
      <c r="DL118" s="963" t="s">
        <v>112</v>
      </c>
      <c r="DM118" s="961"/>
      <c r="DN118" s="961"/>
      <c r="DO118" s="961"/>
      <c r="DP118" s="962"/>
      <c r="DQ118" s="963" t="s">
        <v>112</v>
      </c>
      <c r="DR118" s="961"/>
      <c r="DS118" s="961"/>
      <c r="DT118" s="961"/>
      <c r="DU118" s="962"/>
      <c r="DV118" s="964" t="s">
        <v>112</v>
      </c>
      <c r="DW118" s="965"/>
      <c r="DX118" s="965"/>
      <c r="DY118" s="965"/>
      <c r="DZ118" s="966"/>
    </row>
    <row r="119" spans="1:130" s="197" customFormat="1" ht="26.25" customHeight="1">
      <c r="A119" s="976" t="s">
        <v>413</v>
      </c>
      <c r="B119" s="946"/>
      <c r="C119" s="925" t="s">
        <v>414</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79" t="s">
        <v>439</v>
      </c>
      <c r="AV119" s="980"/>
      <c r="AW119" s="980"/>
      <c r="AX119" s="980"/>
      <c r="AY119" s="981"/>
      <c r="AZ119" s="942" t="s">
        <v>440</v>
      </c>
      <c r="BA119" s="889"/>
      <c r="BB119" s="889"/>
      <c r="BC119" s="889"/>
      <c r="BD119" s="889"/>
      <c r="BE119" s="889"/>
      <c r="BF119" s="889"/>
      <c r="BG119" s="889"/>
      <c r="BH119" s="889"/>
      <c r="BI119" s="889"/>
      <c r="BJ119" s="889"/>
      <c r="BK119" s="889"/>
      <c r="BL119" s="889"/>
      <c r="BM119" s="889"/>
      <c r="BN119" s="889"/>
      <c r="BO119" s="889"/>
      <c r="BP119" s="890"/>
      <c r="BQ119" s="928">
        <v>3574257</v>
      </c>
      <c r="BR119" s="929"/>
      <c r="BS119" s="929"/>
      <c r="BT119" s="929"/>
      <c r="BU119" s="929"/>
      <c r="BV119" s="929">
        <v>3692258</v>
      </c>
      <c r="BW119" s="929"/>
      <c r="BX119" s="929"/>
      <c r="BY119" s="929"/>
      <c r="BZ119" s="929"/>
      <c r="CA119" s="929">
        <v>2840478</v>
      </c>
      <c r="CB119" s="929"/>
      <c r="CC119" s="929"/>
      <c r="CD119" s="929"/>
      <c r="CE119" s="929"/>
      <c r="CF119" s="943">
        <v>22.8</v>
      </c>
      <c r="CG119" s="944"/>
      <c r="CH119" s="944"/>
      <c r="CI119" s="944"/>
      <c r="CJ119" s="944"/>
      <c r="CK119" s="949"/>
      <c r="CL119" s="950"/>
      <c r="CM119" s="1006" t="s">
        <v>441</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t="s">
        <v>112</v>
      </c>
      <c r="DH119" s="1000"/>
      <c r="DI119" s="1000"/>
      <c r="DJ119" s="1000"/>
      <c r="DK119" s="1001"/>
      <c r="DL119" s="1002" t="s">
        <v>112</v>
      </c>
      <c r="DM119" s="1000"/>
      <c r="DN119" s="1000"/>
      <c r="DO119" s="1000"/>
      <c r="DP119" s="1001"/>
      <c r="DQ119" s="1002" t="s">
        <v>112</v>
      </c>
      <c r="DR119" s="1000"/>
      <c r="DS119" s="1000"/>
      <c r="DT119" s="1000"/>
      <c r="DU119" s="1001"/>
      <c r="DV119" s="1003" t="s">
        <v>112</v>
      </c>
      <c r="DW119" s="1004"/>
      <c r="DX119" s="1004"/>
      <c r="DY119" s="1004"/>
      <c r="DZ119" s="1005"/>
    </row>
    <row r="120" spans="1:130" s="197" customFormat="1" ht="26.25" customHeight="1">
      <c r="A120" s="977"/>
      <c r="B120" s="948"/>
      <c r="C120" s="918" t="s">
        <v>417</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112</v>
      </c>
      <c r="AB120" s="961"/>
      <c r="AC120" s="961"/>
      <c r="AD120" s="961"/>
      <c r="AE120" s="962"/>
      <c r="AF120" s="963" t="s">
        <v>112</v>
      </c>
      <c r="AG120" s="961"/>
      <c r="AH120" s="961"/>
      <c r="AI120" s="961"/>
      <c r="AJ120" s="962"/>
      <c r="AK120" s="963" t="s">
        <v>112</v>
      </c>
      <c r="AL120" s="961"/>
      <c r="AM120" s="961"/>
      <c r="AN120" s="961"/>
      <c r="AO120" s="962"/>
      <c r="AP120" s="964" t="s">
        <v>112</v>
      </c>
      <c r="AQ120" s="965"/>
      <c r="AR120" s="965"/>
      <c r="AS120" s="965"/>
      <c r="AT120" s="966"/>
      <c r="AU120" s="982"/>
      <c r="AV120" s="983"/>
      <c r="AW120" s="983"/>
      <c r="AX120" s="983"/>
      <c r="AY120" s="984"/>
      <c r="AZ120" s="951" t="s">
        <v>442</v>
      </c>
      <c r="BA120" s="952"/>
      <c r="BB120" s="952"/>
      <c r="BC120" s="952"/>
      <c r="BD120" s="952"/>
      <c r="BE120" s="952"/>
      <c r="BF120" s="952"/>
      <c r="BG120" s="952"/>
      <c r="BH120" s="952"/>
      <c r="BI120" s="952"/>
      <c r="BJ120" s="952"/>
      <c r="BK120" s="952"/>
      <c r="BL120" s="952"/>
      <c r="BM120" s="952"/>
      <c r="BN120" s="952"/>
      <c r="BO120" s="952"/>
      <c r="BP120" s="953"/>
      <c r="BQ120" s="921">
        <v>3513360</v>
      </c>
      <c r="BR120" s="922"/>
      <c r="BS120" s="922"/>
      <c r="BT120" s="922"/>
      <c r="BU120" s="922"/>
      <c r="BV120" s="922">
        <v>3744146</v>
      </c>
      <c r="BW120" s="922"/>
      <c r="BX120" s="922"/>
      <c r="BY120" s="922"/>
      <c r="BZ120" s="922"/>
      <c r="CA120" s="922">
        <v>3861038</v>
      </c>
      <c r="CB120" s="922"/>
      <c r="CC120" s="922"/>
      <c r="CD120" s="922"/>
      <c r="CE120" s="922"/>
      <c r="CF120" s="916">
        <v>31</v>
      </c>
      <c r="CG120" s="917"/>
      <c r="CH120" s="917"/>
      <c r="CI120" s="917"/>
      <c r="CJ120" s="917"/>
      <c r="CK120" s="1015" t="s">
        <v>443</v>
      </c>
      <c r="CL120" s="1016"/>
      <c r="CM120" s="1016"/>
      <c r="CN120" s="1016"/>
      <c r="CO120" s="1017"/>
      <c r="CP120" s="1023" t="s">
        <v>392</v>
      </c>
      <c r="CQ120" s="1024"/>
      <c r="CR120" s="1024"/>
      <c r="CS120" s="1024"/>
      <c r="CT120" s="1024"/>
      <c r="CU120" s="1024"/>
      <c r="CV120" s="1024"/>
      <c r="CW120" s="1024"/>
      <c r="CX120" s="1024"/>
      <c r="CY120" s="1024"/>
      <c r="CZ120" s="1024"/>
      <c r="DA120" s="1024"/>
      <c r="DB120" s="1024"/>
      <c r="DC120" s="1024"/>
      <c r="DD120" s="1024"/>
      <c r="DE120" s="1024"/>
      <c r="DF120" s="1025"/>
      <c r="DG120" s="928">
        <v>9837013</v>
      </c>
      <c r="DH120" s="929"/>
      <c r="DI120" s="929"/>
      <c r="DJ120" s="929"/>
      <c r="DK120" s="929"/>
      <c r="DL120" s="929">
        <v>9400051</v>
      </c>
      <c r="DM120" s="929"/>
      <c r="DN120" s="929"/>
      <c r="DO120" s="929"/>
      <c r="DP120" s="929"/>
      <c r="DQ120" s="929">
        <v>8811864</v>
      </c>
      <c r="DR120" s="929"/>
      <c r="DS120" s="929"/>
      <c r="DT120" s="929"/>
      <c r="DU120" s="929"/>
      <c r="DV120" s="930">
        <v>70.7</v>
      </c>
      <c r="DW120" s="930"/>
      <c r="DX120" s="930"/>
      <c r="DY120" s="930"/>
      <c r="DZ120" s="931"/>
    </row>
    <row r="121" spans="1:130" s="197" customFormat="1" ht="26.25" customHeight="1">
      <c r="A121" s="977"/>
      <c r="B121" s="948"/>
      <c r="C121" s="1012" t="s">
        <v>444</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t="s">
        <v>112</v>
      </c>
      <c r="AB121" s="961"/>
      <c r="AC121" s="961"/>
      <c r="AD121" s="961"/>
      <c r="AE121" s="962"/>
      <c r="AF121" s="963" t="s">
        <v>112</v>
      </c>
      <c r="AG121" s="961"/>
      <c r="AH121" s="961"/>
      <c r="AI121" s="961"/>
      <c r="AJ121" s="962"/>
      <c r="AK121" s="963" t="s">
        <v>112</v>
      </c>
      <c r="AL121" s="961"/>
      <c r="AM121" s="961"/>
      <c r="AN121" s="961"/>
      <c r="AO121" s="962"/>
      <c r="AP121" s="964" t="s">
        <v>112</v>
      </c>
      <c r="AQ121" s="965"/>
      <c r="AR121" s="965"/>
      <c r="AS121" s="965"/>
      <c r="AT121" s="966"/>
      <c r="AU121" s="982"/>
      <c r="AV121" s="983"/>
      <c r="AW121" s="983"/>
      <c r="AX121" s="983"/>
      <c r="AY121" s="984"/>
      <c r="AZ121" s="997" t="s">
        <v>445</v>
      </c>
      <c r="BA121" s="973"/>
      <c r="BB121" s="973"/>
      <c r="BC121" s="973"/>
      <c r="BD121" s="973"/>
      <c r="BE121" s="973"/>
      <c r="BF121" s="973"/>
      <c r="BG121" s="973"/>
      <c r="BH121" s="973"/>
      <c r="BI121" s="973"/>
      <c r="BJ121" s="973"/>
      <c r="BK121" s="973"/>
      <c r="BL121" s="973"/>
      <c r="BM121" s="973"/>
      <c r="BN121" s="973"/>
      <c r="BO121" s="973"/>
      <c r="BP121" s="974"/>
      <c r="BQ121" s="987">
        <v>35624254</v>
      </c>
      <c r="BR121" s="988"/>
      <c r="BS121" s="988"/>
      <c r="BT121" s="988"/>
      <c r="BU121" s="988"/>
      <c r="BV121" s="988">
        <v>35687190</v>
      </c>
      <c r="BW121" s="988"/>
      <c r="BX121" s="988"/>
      <c r="BY121" s="988"/>
      <c r="BZ121" s="988"/>
      <c r="CA121" s="988">
        <v>35245267</v>
      </c>
      <c r="CB121" s="988"/>
      <c r="CC121" s="988"/>
      <c r="CD121" s="988"/>
      <c r="CE121" s="988"/>
      <c r="CF121" s="1026">
        <v>282.7</v>
      </c>
      <c r="CG121" s="1027"/>
      <c r="CH121" s="1027"/>
      <c r="CI121" s="1027"/>
      <c r="CJ121" s="1027"/>
      <c r="CK121" s="1018"/>
      <c r="CL121" s="1019"/>
      <c r="CM121" s="1019"/>
      <c r="CN121" s="1019"/>
      <c r="CO121" s="1020"/>
      <c r="CP121" s="1009" t="s">
        <v>389</v>
      </c>
      <c r="CQ121" s="1010"/>
      <c r="CR121" s="1010"/>
      <c r="CS121" s="1010"/>
      <c r="CT121" s="1010"/>
      <c r="CU121" s="1010"/>
      <c r="CV121" s="1010"/>
      <c r="CW121" s="1010"/>
      <c r="CX121" s="1010"/>
      <c r="CY121" s="1010"/>
      <c r="CZ121" s="1010"/>
      <c r="DA121" s="1010"/>
      <c r="DB121" s="1010"/>
      <c r="DC121" s="1010"/>
      <c r="DD121" s="1010"/>
      <c r="DE121" s="1010"/>
      <c r="DF121" s="1011"/>
      <c r="DG121" s="921">
        <v>6686147</v>
      </c>
      <c r="DH121" s="922"/>
      <c r="DI121" s="922"/>
      <c r="DJ121" s="922"/>
      <c r="DK121" s="922"/>
      <c r="DL121" s="922">
        <v>6664558</v>
      </c>
      <c r="DM121" s="922"/>
      <c r="DN121" s="922"/>
      <c r="DO121" s="922"/>
      <c r="DP121" s="922"/>
      <c r="DQ121" s="922">
        <v>6208192</v>
      </c>
      <c r="DR121" s="922"/>
      <c r="DS121" s="922"/>
      <c r="DT121" s="922"/>
      <c r="DU121" s="922"/>
      <c r="DV121" s="923">
        <v>49.8</v>
      </c>
      <c r="DW121" s="923"/>
      <c r="DX121" s="923"/>
      <c r="DY121" s="923"/>
      <c r="DZ121" s="924"/>
    </row>
    <row r="122" spans="1:130" s="197" customFormat="1" ht="26.25" customHeight="1">
      <c r="A122" s="977"/>
      <c r="B122" s="948"/>
      <c r="C122" s="918" t="s">
        <v>427</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112</v>
      </c>
      <c r="AB122" s="961"/>
      <c r="AC122" s="961"/>
      <c r="AD122" s="961"/>
      <c r="AE122" s="962"/>
      <c r="AF122" s="963" t="s">
        <v>112</v>
      </c>
      <c r="AG122" s="961"/>
      <c r="AH122" s="961"/>
      <c r="AI122" s="961"/>
      <c r="AJ122" s="962"/>
      <c r="AK122" s="963" t="s">
        <v>112</v>
      </c>
      <c r="AL122" s="961"/>
      <c r="AM122" s="961"/>
      <c r="AN122" s="961"/>
      <c r="AO122" s="962"/>
      <c r="AP122" s="964" t="s">
        <v>112</v>
      </c>
      <c r="AQ122" s="965"/>
      <c r="AR122" s="965"/>
      <c r="AS122" s="965"/>
      <c r="AT122" s="966"/>
      <c r="AU122" s="985"/>
      <c r="AV122" s="986"/>
      <c r="AW122" s="986"/>
      <c r="AX122" s="986"/>
      <c r="AY122" s="986"/>
      <c r="AZ122" s="228" t="s">
        <v>170</v>
      </c>
      <c r="BA122" s="228"/>
      <c r="BB122" s="228"/>
      <c r="BC122" s="228"/>
      <c r="BD122" s="228"/>
      <c r="BE122" s="228"/>
      <c r="BF122" s="228"/>
      <c r="BG122" s="228"/>
      <c r="BH122" s="228"/>
      <c r="BI122" s="228"/>
      <c r="BJ122" s="228"/>
      <c r="BK122" s="228"/>
      <c r="BL122" s="228"/>
      <c r="BM122" s="228"/>
      <c r="BN122" s="228"/>
      <c r="BO122" s="995" t="s">
        <v>446</v>
      </c>
      <c r="BP122" s="996"/>
      <c r="BQ122" s="1036">
        <v>42711871</v>
      </c>
      <c r="BR122" s="1037"/>
      <c r="BS122" s="1037"/>
      <c r="BT122" s="1037"/>
      <c r="BU122" s="1037"/>
      <c r="BV122" s="1037">
        <v>43123594</v>
      </c>
      <c r="BW122" s="1037"/>
      <c r="BX122" s="1037"/>
      <c r="BY122" s="1037"/>
      <c r="BZ122" s="1037"/>
      <c r="CA122" s="1037">
        <v>41946783</v>
      </c>
      <c r="CB122" s="1037"/>
      <c r="CC122" s="1037"/>
      <c r="CD122" s="1037"/>
      <c r="CE122" s="1037"/>
      <c r="CF122" s="989"/>
      <c r="CG122" s="990"/>
      <c r="CH122" s="990"/>
      <c r="CI122" s="990"/>
      <c r="CJ122" s="991"/>
      <c r="CK122" s="1018"/>
      <c r="CL122" s="1019"/>
      <c r="CM122" s="1019"/>
      <c r="CN122" s="1019"/>
      <c r="CO122" s="1020"/>
      <c r="CP122" s="1009" t="s">
        <v>393</v>
      </c>
      <c r="CQ122" s="1010"/>
      <c r="CR122" s="1010"/>
      <c r="CS122" s="1010"/>
      <c r="CT122" s="1010"/>
      <c r="CU122" s="1010"/>
      <c r="CV122" s="1010"/>
      <c r="CW122" s="1010"/>
      <c r="CX122" s="1010"/>
      <c r="CY122" s="1010"/>
      <c r="CZ122" s="1010"/>
      <c r="DA122" s="1010"/>
      <c r="DB122" s="1010"/>
      <c r="DC122" s="1010"/>
      <c r="DD122" s="1010"/>
      <c r="DE122" s="1010"/>
      <c r="DF122" s="1011"/>
      <c r="DG122" s="921">
        <v>633100</v>
      </c>
      <c r="DH122" s="922"/>
      <c r="DI122" s="922"/>
      <c r="DJ122" s="922"/>
      <c r="DK122" s="922"/>
      <c r="DL122" s="922">
        <v>620872</v>
      </c>
      <c r="DM122" s="922"/>
      <c r="DN122" s="922"/>
      <c r="DO122" s="922"/>
      <c r="DP122" s="922"/>
      <c r="DQ122" s="922">
        <v>595840</v>
      </c>
      <c r="DR122" s="922"/>
      <c r="DS122" s="922"/>
      <c r="DT122" s="922"/>
      <c r="DU122" s="922"/>
      <c r="DV122" s="923">
        <v>4.8</v>
      </c>
      <c r="DW122" s="923"/>
      <c r="DX122" s="923"/>
      <c r="DY122" s="923"/>
      <c r="DZ122" s="924"/>
    </row>
    <row r="123" spans="1:130" s="197" customFormat="1" ht="26.25" customHeight="1" thickBot="1">
      <c r="A123" s="977"/>
      <c r="B123" s="948"/>
      <c r="C123" s="918" t="s">
        <v>433</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112</v>
      </c>
      <c r="AB123" s="961"/>
      <c r="AC123" s="961"/>
      <c r="AD123" s="961"/>
      <c r="AE123" s="962"/>
      <c r="AF123" s="963" t="s">
        <v>112</v>
      </c>
      <c r="AG123" s="961"/>
      <c r="AH123" s="961"/>
      <c r="AI123" s="961"/>
      <c r="AJ123" s="962"/>
      <c r="AK123" s="963" t="s">
        <v>112</v>
      </c>
      <c r="AL123" s="961"/>
      <c r="AM123" s="961"/>
      <c r="AN123" s="961"/>
      <c r="AO123" s="962"/>
      <c r="AP123" s="964" t="s">
        <v>112</v>
      </c>
      <c r="AQ123" s="965"/>
      <c r="AR123" s="965"/>
      <c r="AS123" s="965"/>
      <c r="AT123" s="966"/>
      <c r="AU123" s="1033" t="s">
        <v>447</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v>156.6</v>
      </c>
      <c r="BR123" s="1029"/>
      <c r="BS123" s="1029"/>
      <c r="BT123" s="1029"/>
      <c r="BU123" s="1029"/>
      <c r="BV123" s="1029">
        <v>145.1</v>
      </c>
      <c r="BW123" s="1029"/>
      <c r="BX123" s="1029"/>
      <c r="BY123" s="1029"/>
      <c r="BZ123" s="1029"/>
      <c r="CA123" s="1029">
        <v>144.9</v>
      </c>
      <c r="CB123" s="1029"/>
      <c r="CC123" s="1029"/>
      <c r="CD123" s="1029"/>
      <c r="CE123" s="1029"/>
      <c r="CF123" s="1030"/>
      <c r="CG123" s="1031"/>
      <c r="CH123" s="1031"/>
      <c r="CI123" s="1031"/>
      <c r="CJ123" s="1032"/>
      <c r="CK123" s="1018"/>
      <c r="CL123" s="1019"/>
      <c r="CM123" s="1019"/>
      <c r="CN123" s="1019"/>
      <c r="CO123" s="1020"/>
      <c r="CP123" s="1009" t="s">
        <v>387</v>
      </c>
      <c r="CQ123" s="1010"/>
      <c r="CR123" s="1010"/>
      <c r="CS123" s="1010"/>
      <c r="CT123" s="1010"/>
      <c r="CU123" s="1010"/>
      <c r="CV123" s="1010"/>
      <c r="CW123" s="1010"/>
      <c r="CX123" s="1010"/>
      <c r="CY123" s="1010"/>
      <c r="CZ123" s="1010"/>
      <c r="DA123" s="1010"/>
      <c r="DB123" s="1010"/>
      <c r="DC123" s="1010"/>
      <c r="DD123" s="1010"/>
      <c r="DE123" s="1010"/>
      <c r="DF123" s="1011"/>
      <c r="DG123" s="960">
        <v>303400</v>
      </c>
      <c r="DH123" s="961"/>
      <c r="DI123" s="961"/>
      <c r="DJ123" s="961"/>
      <c r="DK123" s="962"/>
      <c r="DL123" s="963">
        <v>142235</v>
      </c>
      <c r="DM123" s="961"/>
      <c r="DN123" s="961"/>
      <c r="DO123" s="961"/>
      <c r="DP123" s="962"/>
      <c r="DQ123" s="963">
        <v>88583</v>
      </c>
      <c r="DR123" s="961"/>
      <c r="DS123" s="961"/>
      <c r="DT123" s="961"/>
      <c r="DU123" s="962"/>
      <c r="DV123" s="964">
        <v>0.7</v>
      </c>
      <c r="DW123" s="965"/>
      <c r="DX123" s="965"/>
      <c r="DY123" s="965"/>
      <c r="DZ123" s="966"/>
    </row>
    <row r="124" spans="1:130" s="197" customFormat="1" ht="26.25" customHeight="1">
      <c r="A124" s="977"/>
      <c r="B124" s="948"/>
      <c r="C124" s="918" t="s">
        <v>436</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112</v>
      </c>
      <c r="AB124" s="961"/>
      <c r="AC124" s="961"/>
      <c r="AD124" s="961"/>
      <c r="AE124" s="962"/>
      <c r="AF124" s="963" t="s">
        <v>112</v>
      </c>
      <c r="AG124" s="961"/>
      <c r="AH124" s="961"/>
      <c r="AI124" s="961"/>
      <c r="AJ124" s="962"/>
      <c r="AK124" s="963" t="s">
        <v>112</v>
      </c>
      <c r="AL124" s="961"/>
      <c r="AM124" s="961"/>
      <c r="AN124" s="961"/>
      <c r="AO124" s="962"/>
      <c r="AP124" s="964" t="s">
        <v>112</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448</v>
      </c>
      <c r="CQ124" s="1010"/>
      <c r="CR124" s="1010"/>
      <c r="CS124" s="1010"/>
      <c r="CT124" s="1010"/>
      <c r="CU124" s="1010"/>
      <c r="CV124" s="1010"/>
      <c r="CW124" s="1010"/>
      <c r="CX124" s="1010"/>
      <c r="CY124" s="1010"/>
      <c r="CZ124" s="1010"/>
      <c r="DA124" s="1010"/>
      <c r="DB124" s="1010"/>
      <c r="DC124" s="1010"/>
      <c r="DD124" s="1010"/>
      <c r="DE124" s="1010"/>
      <c r="DF124" s="1011"/>
      <c r="DG124" s="999">
        <v>13880</v>
      </c>
      <c r="DH124" s="1000"/>
      <c r="DI124" s="1000"/>
      <c r="DJ124" s="1000"/>
      <c r="DK124" s="1001"/>
      <c r="DL124" s="1002">
        <v>13145</v>
      </c>
      <c r="DM124" s="1000"/>
      <c r="DN124" s="1000"/>
      <c r="DO124" s="1000"/>
      <c r="DP124" s="1001"/>
      <c r="DQ124" s="1002">
        <v>12424</v>
      </c>
      <c r="DR124" s="1000"/>
      <c r="DS124" s="1000"/>
      <c r="DT124" s="1000"/>
      <c r="DU124" s="1001"/>
      <c r="DV124" s="1003">
        <v>0.1</v>
      </c>
      <c r="DW124" s="1004"/>
      <c r="DX124" s="1004"/>
      <c r="DY124" s="1004"/>
      <c r="DZ124" s="1005"/>
    </row>
    <row r="125" spans="1:130" s="197" customFormat="1" ht="26.25" customHeight="1" thickBot="1">
      <c r="A125" s="977"/>
      <c r="B125" s="948"/>
      <c r="C125" s="918" t="s">
        <v>438</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112</v>
      </c>
      <c r="AB125" s="961"/>
      <c r="AC125" s="961"/>
      <c r="AD125" s="961"/>
      <c r="AE125" s="962"/>
      <c r="AF125" s="963" t="s">
        <v>112</v>
      </c>
      <c r="AG125" s="961"/>
      <c r="AH125" s="961"/>
      <c r="AI125" s="961"/>
      <c r="AJ125" s="962"/>
      <c r="AK125" s="963" t="s">
        <v>112</v>
      </c>
      <c r="AL125" s="961"/>
      <c r="AM125" s="961"/>
      <c r="AN125" s="961"/>
      <c r="AO125" s="962"/>
      <c r="AP125" s="964" t="s">
        <v>112</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449</v>
      </c>
      <c r="CL125" s="1016"/>
      <c r="CM125" s="1016"/>
      <c r="CN125" s="1016"/>
      <c r="CO125" s="1017"/>
      <c r="CP125" s="942" t="s">
        <v>450</v>
      </c>
      <c r="CQ125" s="889"/>
      <c r="CR125" s="889"/>
      <c r="CS125" s="889"/>
      <c r="CT125" s="889"/>
      <c r="CU125" s="889"/>
      <c r="CV125" s="889"/>
      <c r="CW125" s="889"/>
      <c r="CX125" s="889"/>
      <c r="CY125" s="889"/>
      <c r="CZ125" s="889"/>
      <c r="DA125" s="889"/>
      <c r="DB125" s="889"/>
      <c r="DC125" s="889"/>
      <c r="DD125" s="889"/>
      <c r="DE125" s="889"/>
      <c r="DF125" s="890"/>
      <c r="DG125" s="928" t="s">
        <v>112</v>
      </c>
      <c r="DH125" s="929"/>
      <c r="DI125" s="929"/>
      <c r="DJ125" s="929"/>
      <c r="DK125" s="929"/>
      <c r="DL125" s="929" t="s">
        <v>112</v>
      </c>
      <c r="DM125" s="929"/>
      <c r="DN125" s="929"/>
      <c r="DO125" s="929"/>
      <c r="DP125" s="929"/>
      <c r="DQ125" s="929" t="s">
        <v>112</v>
      </c>
      <c r="DR125" s="929"/>
      <c r="DS125" s="929"/>
      <c r="DT125" s="929"/>
      <c r="DU125" s="929"/>
      <c r="DV125" s="930" t="s">
        <v>112</v>
      </c>
      <c r="DW125" s="930"/>
      <c r="DX125" s="930"/>
      <c r="DY125" s="930"/>
      <c r="DZ125" s="931"/>
    </row>
    <row r="126" spans="1:130" s="197" customFormat="1" ht="26.25" customHeight="1">
      <c r="A126" s="977"/>
      <c r="B126" s="948"/>
      <c r="C126" s="918" t="s">
        <v>441</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112</v>
      </c>
      <c r="AB126" s="961"/>
      <c r="AC126" s="961"/>
      <c r="AD126" s="961"/>
      <c r="AE126" s="962"/>
      <c r="AF126" s="963" t="s">
        <v>112</v>
      </c>
      <c r="AG126" s="961"/>
      <c r="AH126" s="961"/>
      <c r="AI126" s="961"/>
      <c r="AJ126" s="962"/>
      <c r="AK126" s="963" t="s">
        <v>112</v>
      </c>
      <c r="AL126" s="961"/>
      <c r="AM126" s="961"/>
      <c r="AN126" s="961"/>
      <c r="AO126" s="962"/>
      <c r="AP126" s="964" t="s">
        <v>112</v>
      </c>
      <c r="AQ126" s="965"/>
      <c r="AR126" s="965"/>
      <c r="AS126" s="965"/>
      <c r="AT126" s="966"/>
      <c r="AU126" s="233"/>
      <c r="AV126" s="233"/>
      <c r="AW126" s="233"/>
      <c r="AX126" s="1038" t="s">
        <v>451</v>
      </c>
      <c r="AY126" s="1039"/>
      <c r="AZ126" s="1039"/>
      <c r="BA126" s="1039"/>
      <c r="BB126" s="1039"/>
      <c r="BC126" s="1039"/>
      <c r="BD126" s="1039"/>
      <c r="BE126" s="1040"/>
      <c r="BF126" s="1054" t="s">
        <v>452</v>
      </c>
      <c r="BG126" s="1039"/>
      <c r="BH126" s="1039"/>
      <c r="BI126" s="1039"/>
      <c r="BJ126" s="1039"/>
      <c r="BK126" s="1039"/>
      <c r="BL126" s="1040"/>
      <c r="BM126" s="1054" t="s">
        <v>453</v>
      </c>
      <c r="BN126" s="1039"/>
      <c r="BO126" s="1039"/>
      <c r="BP126" s="1039"/>
      <c r="BQ126" s="1039"/>
      <c r="BR126" s="1039"/>
      <c r="BS126" s="1040"/>
      <c r="BT126" s="1054" t="s">
        <v>454</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455</v>
      </c>
      <c r="CQ126" s="952"/>
      <c r="CR126" s="952"/>
      <c r="CS126" s="952"/>
      <c r="CT126" s="952"/>
      <c r="CU126" s="952"/>
      <c r="CV126" s="952"/>
      <c r="CW126" s="952"/>
      <c r="CX126" s="952"/>
      <c r="CY126" s="952"/>
      <c r="CZ126" s="952"/>
      <c r="DA126" s="952"/>
      <c r="DB126" s="952"/>
      <c r="DC126" s="952"/>
      <c r="DD126" s="952"/>
      <c r="DE126" s="952"/>
      <c r="DF126" s="953"/>
      <c r="DG126" s="921" t="s">
        <v>112</v>
      </c>
      <c r="DH126" s="922"/>
      <c r="DI126" s="922"/>
      <c r="DJ126" s="922"/>
      <c r="DK126" s="922"/>
      <c r="DL126" s="922" t="s">
        <v>112</v>
      </c>
      <c r="DM126" s="922"/>
      <c r="DN126" s="922"/>
      <c r="DO126" s="922"/>
      <c r="DP126" s="922"/>
      <c r="DQ126" s="922" t="s">
        <v>112</v>
      </c>
      <c r="DR126" s="922"/>
      <c r="DS126" s="922"/>
      <c r="DT126" s="922"/>
      <c r="DU126" s="922"/>
      <c r="DV126" s="923" t="s">
        <v>112</v>
      </c>
      <c r="DW126" s="923"/>
      <c r="DX126" s="923"/>
      <c r="DY126" s="923"/>
      <c r="DZ126" s="924"/>
    </row>
    <row r="127" spans="1:130" s="197" customFormat="1" ht="26.25" customHeight="1" thickBot="1">
      <c r="A127" s="978"/>
      <c r="B127" s="950"/>
      <c r="C127" s="1006" t="s">
        <v>456</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t="s">
        <v>112</v>
      </c>
      <c r="AB127" s="961"/>
      <c r="AC127" s="961"/>
      <c r="AD127" s="961"/>
      <c r="AE127" s="962"/>
      <c r="AF127" s="963" t="s">
        <v>112</v>
      </c>
      <c r="AG127" s="961"/>
      <c r="AH127" s="961"/>
      <c r="AI127" s="961"/>
      <c r="AJ127" s="962"/>
      <c r="AK127" s="963" t="s">
        <v>112</v>
      </c>
      <c r="AL127" s="961"/>
      <c r="AM127" s="961"/>
      <c r="AN127" s="961"/>
      <c r="AO127" s="962"/>
      <c r="AP127" s="964" t="s">
        <v>112</v>
      </c>
      <c r="AQ127" s="965"/>
      <c r="AR127" s="965"/>
      <c r="AS127" s="965"/>
      <c r="AT127" s="966"/>
      <c r="AU127" s="233"/>
      <c r="AV127" s="233"/>
      <c r="AW127" s="233"/>
      <c r="AX127" s="888" t="s">
        <v>457</v>
      </c>
      <c r="AY127" s="889"/>
      <c r="AZ127" s="889"/>
      <c r="BA127" s="889"/>
      <c r="BB127" s="889"/>
      <c r="BC127" s="889"/>
      <c r="BD127" s="889"/>
      <c r="BE127" s="890"/>
      <c r="BF127" s="1043" t="s">
        <v>112</v>
      </c>
      <c r="BG127" s="1044"/>
      <c r="BH127" s="1044"/>
      <c r="BI127" s="1044"/>
      <c r="BJ127" s="1044"/>
      <c r="BK127" s="1044"/>
      <c r="BL127" s="1053"/>
      <c r="BM127" s="1043">
        <v>12.73</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458</v>
      </c>
      <c r="CQ127" s="1047"/>
      <c r="CR127" s="1047"/>
      <c r="CS127" s="1047"/>
      <c r="CT127" s="1047"/>
      <c r="CU127" s="1047"/>
      <c r="CV127" s="1047"/>
      <c r="CW127" s="1047"/>
      <c r="CX127" s="1047"/>
      <c r="CY127" s="1047"/>
      <c r="CZ127" s="1047"/>
      <c r="DA127" s="1047"/>
      <c r="DB127" s="1047"/>
      <c r="DC127" s="1047"/>
      <c r="DD127" s="1047"/>
      <c r="DE127" s="1047"/>
      <c r="DF127" s="1048"/>
      <c r="DG127" s="1049" t="s">
        <v>112</v>
      </c>
      <c r="DH127" s="1050"/>
      <c r="DI127" s="1050"/>
      <c r="DJ127" s="1050"/>
      <c r="DK127" s="1050"/>
      <c r="DL127" s="1050" t="s">
        <v>112</v>
      </c>
      <c r="DM127" s="1050"/>
      <c r="DN127" s="1050"/>
      <c r="DO127" s="1050"/>
      <c r="DP127" s="1050"/>
      <c r="DQ127" s="1050" t="s">
        <v>112</v>
      </c>
      <c r="DR127" s="1050"/>
      <c r="DS127" s="1050"/>
      <c r="DT127" s="1050"/>
      <c r="DU127" s="1050"/>
      <c r="DV127" s="1051" t="s">
        <v>112</v>
      </c>
      <c r="DW127" s="1051"/>
      <c r="DX127" s="1051"/>
      <c r="DY127" s="1051"/>
      <c r="DZ127" s="1052"/>
    </row>
    <row r="128" spans="1:130" s="197" customFormat="1" ht="26.25" customHeigh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91">
        <v>315415</v>
      </c>
      <c r="AB128" s="1092"/>
      <c r="AC128" s="1092"/>
      <c r="AD128" s="1092"/>
      <c r="AE128" s="1093"/>
      <c r="AF128" s="1094">
        <v>318489</v>
      </c>
      <c r="AG128" s="1092"/>
      <c r="AH128" s="1092"/>
      <c r="AI128" s="1092"/>
      <c r="AJ128" s="1093"/>
      <c r="AK128" s="1094">
        <v>285252</v>
      </c>
      <c r="AL128" s="1092"/>
      <c r="AM128" s="1092"/>
      <c r="AN128" s="1092"/>
      <c r="AO128" s="1093"/>
      <c r="AP128" s="1095"/>
      <c r="AQ128" s="1096"/>
      <c r="AR128" s="1096"/>
      <c r="AS128" s="1096"/>
      <c r="AT128" s="1097"/>
      <c r="AU128" s="235"/>
      <c r="AV128" s="235"/>
      <c r="AW128" s="235"/>
      <c r="AX128" s="1056" t="s">
        <v>461</v>
      </c>
      <c r="AY128" s="952"/>
      <c r="AZ128" s="952"/>
      <c r="BA128" s="952"/>
      <c r="BB128" s="952"/>
      <c r="BC128" s="952"/>
      <c r="BD128" s="952"/>
      <c r="BE128" s="953"/>
      <c r="BF128" s="1068" t="s">
        <v>112</v>
      </c>
      <c r="BG128" s="1069"/>
      <c r="BH128" s="1069"/>
      <c r="BI128" s="1069"/>
      <c r="BJ128" s="1069"/>
      <c r="BK128" s="1069"/>
      <c r="BL128" s="1070"/>
      <c r="BM128" s="1068">
        <v>17.73</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91</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462</v>
      </c>
      <c r="X129" s="1063"/>
      <c r="Y129" s="1063"/>
      <c r="Z129" s="1064"/>
      <c r="AA129" s="960">
        <v>15418442</v>
      </c>
      <c r="AB129" s="961"/>
      <c r="AC129" s="961"/>
      <c r="AD129" s="961"/>
      <c r="AE129" s="962"/>
      <c r="AF129" s="963">
        <v>15569081</v>
      </c>
      <c r="AG129" s="961"/>
      <c r="AH129" s="961"/>
      <c r="AI129" s="961"/>
      <c r="AJ129" s="962"/>
      <c r="AK129" s="963">
        <v>15621470</v>
      </c>
      <c r="AL129" s="961"/>
      <c r="AM129" s="961"/>
      <c r="AN129" s="961"/>
      <c r="AO129" s="962"/>
      <c r="AP129" s="1065"/>
      <c r="AQ129" s="1066"/>
      <c r="AR129" s="1066"/>
      <c r="AS129" s="1066"/>
      <c r="AT129" s="1067"/>
      <c r="AU129" s="235"/>
      <c r="AV129" s="235"/>
      <c r="AW129" s="235"/>
      <c r="AX129" s="1056" t="s">
        <v>463</v>
      </c>
      <c r="AY129" s="952"/>
      <c r="AZ129" s="952"/>
      <c r="BA129" s="952"/>
      <c r="BB129" s="952"/>
      <c r="BC129" s="952"/>
      <c r="BD129" s="952"/>
      <c r="BE129" s="953"/>
      <c r="BF129" s="1057">
        <v>11.5</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464</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465</v>
      </c>
      <c r="X130" s="1063"/>
      <c r="Y130" s="1063"/>
      <c r="Z130" s="1064"/>
      <c r="AA130" s="960">
        <v>2781622</v>
      </c>
      <c r="AB130" s="961"/>
      <c r="AC130" s="961"/>
      <c r="AD130" s="961"/>
      <c r="AE130" s="962"/>
      <c r="AF130" s="963">
        <v>2878863</v>
      </c>
      <c r="AG130" s="961"/>
      <c r="AH130" s="961"/>
      <c r="AI130" s="961"/>
      <c r="AJ130" s="962"/>
      <c r="AK130" s="963">
        <v>3154835</v>
      </c>
      <c r="AL130" s="961"/>
      <c r="AM130" s="961"/>
      <c r="AN130" s="961"/>
      <c r="AO130" s="962"/>
      <c r="AP130" s="1065"/>
      <c r="AQ130" s="1066"/>
      <c r="AR130" s="1066"/>
      <c r="AS130" s="1066"/>
      <c r="AT130" s="1067"/>
      <c r="AU130" s="235"/>
      <c r="AV130" s="235"/>
      <c r="AW130" s="235"/>
      <c r="AX130" s="1115" t="s">
        <v>466</v>
      </c>
      <c r="AY130" s="1047"/>
      <c r="AZ130" s="1047"/>
      <c r="BA130" s="1047"/>
      <c r="BB130" s="1047"/>
      <c r="BC130" s="1047"/>
      <c r="BD130" s="1047"/>
      <c r="BE130" s="1048"/>
      <c r="BF130" s="1077">
        <v>144.9</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467</v>
      </c>
      <c r="X131" s="1086"/>
      <c r="Y131" s="1086"/>
      <c r="Z131" s="1087"/>
      <c r="AA131" s="999">
        <v>12636820</v>
      </c>
      <c r="AB131" s="1000"/>
      <c r="AC131" s="1000"/>
      <c r="AD131" s="1000"/>
      <c r="AE131" s="1001"/>
      <c r="AF131" s="1002">
        <v>12690218</v>
      </c>
      <c r="AG131" s="1000"/>
      <c r="AH131" s="1000"/>
      <c r="AI131" s="1000"/>
      <c r="AJ131" s="1001"/>
      <c r="AK131" s="1002">
        <v>12466635</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468</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469</v>
      </c>
      <c r="W132" s="1103"/>
      <c r="X132" s="1103"/>
      <c r="Y132" s="1103"/>
      <c r="Z132" s="1104"/>
      <c r="AA132" s="1105">
        <v>11.70709087</v>
      </c>
      <c r="AB132" s="1106"/>
      <c r="AC132" s="1106"/>
      <c r="AD132" s="1106"/>
      <c r="AE132" s="1107"/>
      <c r="AF132" s="1108">
        <v>11.21057968</v>
      </c>
      <c r="AG132" s="1106"/>
      <c r="AH132" s="1106"/>
      <c r="AI132" s="1106"/>
      <c r="AJ132" s="1107"/>
      <c r="AK132" s="1108">
        <v>11.684203480000001</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470</v>
      </c>
      <c r="W133" s="1110"/>
      <c r="X133" s="1110"/>
      <c r="Y133" s="1110"/>
      <c r="Z133" s="1111"/>
      <c r="AA133" s="1112">
        <v>12.1</v>
      </c>
      <c r="AB133" s="1113"/>
      <c r="AC133" s="1113"/>
      <c r="AD133" s="1113"/>
      <c r="AE133" s="1114"/>
      <c r="AF133" s="1112">
        <v>11.8</v>
      </c>
      <c r="AG133" s="1113"/>
      <c r="AH133" s="1113"/>
      <c r="AI133" s="1113"/>
      <c r="AJ133" s="1114"/>
      <c r="AK133" s="1112">
        <v>11.5</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28" zoomScaleNormal="85" zoomScaleSheetLayoutView="55" workbookViewId="0">
      <selection activeCell="N28" sqref="N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election activeCell="D44" sqref="D4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21" t="s">
        <v>478</v>
      </c>
      <c r="H9" s="1122"/>
      <c r="I9" s="1122"/>
      <c r="J9" s="1123"/>
      <c r="K9" s="263">
        <v>5014818</v>
      </c>
      <c r="L9" s="264">
        <v>76371</v>
      </c>
      <c r="M9" s="265">
        <v>65114</v>
      </c>
      <c r="N9" s="266">
        <v>17.3</v>
      </c>
    </row>
    <row r="10" spans="1:16">
      <c r="A10" s="248"/>
      <c r="B10" s="244"/>
      <c r="C10" s="244"/>
      <c r="D10" s="244"/>
      <c r="E10" s="244"/>
      <c r="F10" s="244"/>
      <c r="G10" s="1121" t="s">
        <v>479</v>
      </c>
      <c r="H10" s="1122"/>
      <c r="I10" s="1122"/>
      <c r="J10" s="1123"/>
      <c r="K10" s="267">
        <v>778190</v>
      </c>
      <c r="L10" s="268">
        <v>11851</v>
      </c>
      <c r="M10" s="269">
        <v>4538</v>
      </c>
      <c r="N10" s="270">
        <v>161.19999999999999</v>
      </c>
    </row>
    <row r="11" spans="1:16" ht="13.5" customHeight="1">
      <c r="A11" s="248"/>
      <c r="B11" s="244"/>
      <c r="C11" s="244"/>
      <c r="D11" s="244"/>
      <c r="E11" s="244"/>
      <c r="F11" s="244"/>
      <c r="G11" s="1121" t="s">
        <v>480</v>
      </c>
      <c r="H11" s="1122"/>
      <c r="I11" s="1122"/>
      <c r="J11" s="1123"/>
      <c r="K11" s="267">
        <v>230331</v>
      </c>
      <c r="L11" s="268">
        <v>3508</v>
      </c>
      <c r="M11" s="269">
        <v>5513</v>
      </c>
      <c r="N11" s="270">
        <v>-36.4</v>
      </c>
    </row>
    <row r="12" spans="1:16" ht="13.5" customHeight="1">
      <c r="A12" s="248"/>
      <c r="B12" s="244"/>
      <c r="C12" s="244"/>
      <c r="D12" s="244"/>
      <c r="E12" s="244"/>
      <c r="F12" s="244"/>
      <c r="G12" s="1121" t="s">
        <v>481</v>
      </c>
      <c r="H12" s="1122"/>
      <c r="I12" s="1122"/>
      <c r="J12" s="1123"/>
      <c r="K12" s="267">
        <v>17322</v>
      </c>
      <c r="L12" s="268">
        <v>264</v>
      </c>
      <c r="M12" s="269">
        <v>953</v>
      </c>
      <c r="N12" s="270">
        <v>-72.3</v>
      </c>
    </row>
    <row r="13" spans="1:16" ht="13.5" customHeight="1">
      <c r="A13" s="248"/>
      <c r="B13" s="244"/>
      <c r="C13" s="244"/>
      <c r="D13" s="244"/>
      <c r="E13" s="244"/>
      <c r="F13" s="244"/>
      <c r="G13" s="1121" t="s">
        <v>482</v>
      </c>
      <c r="H13" s="1122"/>
      <c r="I13" s="1122"/>
      <c r="J13" s="1123"/>
      <c r="K13" s="267" t="s">
        <v>483</v>
      </c>
      <c r="L13" s="268" t="s">
        <v>483</v>
      </c>
      <c r="M13" s="269">
        <v>2</v>
      </c>
      <c r="N13" s="270" t="s">
        <v>483</v>
      </c>
    </row>
    <row r="14" spans="1:16" ht="13.5" customHeight="1">
      <c r="A14" s="248"/>
      <c r="B14" s="244"/>
      <c r="C14" s="244"/>
      <c r="D14" s="244"/>
      <c r="E14" s="244"/>
      <c r="F14" s="244"/>
      <c r="G14" s="1121" t="s">
        <v>484</v>
      </c>
      <c r="H14" s="1122"/>
      <c r="I14" s="1122"/>
      <c r="J14" s="1123"/>
      <c r="K14" s="267">
        <v>194358</v>
      </c>
      <c r="L14" s="268">
        <v>2960</v>
      </c>
      <c r="M14" s="269">
        <v>2887</v>
      </c>
      <c r="N14" s="270">
        <v>2.5</v>
      </c>
    </row>
    <row r="15" spans="1:16" ht="13.5" customHeight="1">
      <c r="A15" s="248"/>
      <c r="B15" s="244"/>
      <c r="C15" s="244"/>
      <c r="D15" s="244"/>
      <c r="E15" s="244"/>
      <c r="F15" s="244"/>
      <c r="G15" s="1121" t="s">
        <v>485</v>
      </c>
      <c r="H15" s="1122"/>
      <c r="I15" s="1122"/>
      <c r="J15" s="1123"/>
      <c r="K15" s="267">
        <v>67925</v>
      </c>
      <c r="L15" s="268">
        <v>1034</v>
      </c>
      <c r="M15" s="269">
        <v>1642</v>
      </c>
      <c r="N15" s="270">
        <v>-37</v>
      </c>
    </row>
    <row r="16" spans="1:16">
      <c r="A16" s="248"/>
      <c r="B16" s="244"/>
      <c r="C16" s="244"/>
      <c r="D16" s="244"/>
      <c r="E16" s="244"/>
      <c r="F16" s="244"/>
      <c r="G16" s="1124" t="s">
        <v>486</v>
      </c>
      <c r="H16" s="1125"/>
      <c r="I16" s="1125"/>
      <c r="J16" s="1126"/>
      <c r="K16" s="268">
        <v>-750840</v>
      </c>
      <c r="L16" s="268">
        <v>-11435</v>
      </c>
      <c r="M16" s="269">
        <v>-6965</v>
      </c>
      <c r="N16" s="270">
        <v>64.2</v>
      </c>
    </row>
    <row r="17" spans="1:16">
      <c r="A17" s="248"/>
      <c r="B17" s="244"/>
      <c r="C17" s="244"/>
      <c r="D17" s="244"/>
      <c r="E17" s="244"/>
      <c r="F17" s="244"/>
      <c r="G17" s="1124" t="s">
        <v>170</v>
      </c>
      <c r="H17" s="1125"/>
      <c r="I17" s="1125"/>
      <c r="J17" s="1126"/>
      <c r="K17" s="268">
        <v>5552104</v>
      </c>
      <c r="L17" s="268">
        <v>84553</v>
      </c>
      <c r="M17" s="269">
        <v>73685</v>
      </c>
      <c r="N17" s="270">
        <v>14.7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6" t="s">
        <v>491</v>
      </c>
      <c r="H21" s="1117"/>
      <c r="I21" s="1117"/>
      <c r="J21" s="1118"/>
      <c r="K21" s="280">
        <v>7.72</v>
      </c>
      <c r="L21" s="281">
        <v>7.13</v>
      </c>
      <c r="M21" s="282">
        <v>0.59</v>
      </c>
      <c r="N21" s="249"/>
      <c r="O21" s="283"/>
      <c r="P21" s="279"/>
    </row>
    <row r="22" spans="1:16" s="284" customFormat="1">
      <c r="A22" s="279"/>
      <c r="B22" s="249"/>
      <c r="C22" s="249"/>
      <c r="D22" s="249"/>
      <c r="E22" s="249"/>
      <c r="F22" s="249"/>
      <c r="G22" s="1116" t="s">
        <v>492</v>
      </c>
      <c r="H22" s="1117"/>
      <c r="I22" s="1117"/>
      <c r="J22" s="1118"/>
      <c r="K22" s="285">
        <v>98.8</v>
      </c>
      <c r="L22" s="286">
        <v>98.1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32" t="s">
        <v>495</v>
      </c>
      <c r="H32" s="1133"/>
      <c r="I32" s="1133"/>
      <c r="J32" s="1134"/>
      <c r="K32" s="294">
        <v>3456192</v>
      </c>
      <c r="L32" s="294">
        <v>52635</v>
      </c>
      <c r="M32" s="295">
        <v>43359</v>
      </c>
      <c r="N32" s="296">
        <v>21.4</v>
      </c>
    </row>
    <row r="33" spans="1:16" ht="13.5" customHeight="1">
      <c r="A33" s="248"/>
      <c r="B33" s="244"/>
      <c r="C33" s="244"/>
      <c r="D33" s="244"/>
      <c r="E33" s="244"/>
      <c r="F33" s="244"/>
      <c r="G33" s="1132" t="s">
        <v>496</v>
      </c>
      <c r="H33" s="1133"/>
      <c r="I33" s="1133"/>
      <c r="J33" s="1134"/>
      <c r="K33" s="294" t="s">
        <v>483</v>
      </c>
      <c r="L33" s="294" t="s">
        <v>483</v>
      </c>
      <c r="M33" s="295">
        <v>0</v>
      </c>
      <c r="N33" s="296" t="s">
        <v>483</v>
      </c>
    </row>
    <row r="34" spans="1:16" ht="27" customHeight="1">
      <c r="A34" s="248"/>
      <c r="B34" s="244"/>
      <c r="C34" s="244"/>
      <c r="D34" s="244"/>
      <c r="E34" s="244"/>
      <c r="F34" s="244"/>
      <c r="G34" s="1132" t="s">
        <v>497</v>
      </c>
      <c r="H34" s="1133"/>
      <c r="I34" s="1133"/>
      <c r="J34" s="1134"/>
      <c r="K34" s="294" t="s">
        <v>483</v>
      </c>
      <c r="L34" s="294" t="s">
        <v>483</v>
      </c>
      <c r="M34" s="295">
        <v>39</v>
      </c>
      <c r="N34" s="296" t="s">
        <v>483</v>
      </c>
    </row>
    <row r="35" spans="1:16" ht="27" customHeight="1">
      <c r="A35" s="248"/>
      <c r="B35" s="244"/>
      <c r="C35" s="244"/>
      <c r="D35" s="244"/>
      <c r="E35" s="244"/>
      <c r="F35" s="244"/>
      <c r="G35" s="1132" t="s">
        <v>498</v>
      </c>
      <c r="H35" s="1133"/>
      <c r="I35" s="1133"/>
      <c r="J35" s="1134"/>
      <c r="K35" s="294">
        <v>1230869</v>
      </c>
      <c r="L35" s="294">
        <v>18745</v>
      </c>
      <c r="M35" s="295">
        <v>11806</v>
      </c>
      <c r="N35" s="296">
        <v>58.8</v>
      </c>
    </row>
    <row r="36" spans="1:16" ht="27" customHeight="1">
      <c r="A36" s="248"/>
      <c r="B36" s="244"/>
      <c r="C36" s="244"/>
      <c r="D36" s="244"/>
      <c r="E36" s="244"/>
      <c r="F36" s="244"/>
      <c r="G36" s="1132" t="s">
        <v>499</v>
      </c>
      <c r="H36" s="1133"/>
      <c r="I36" s="1133"/>
      <c r="J36" s="1134"/>
      <c r="K36" s="294">
        <v>208849</v>
      </c>
      <c r="L36" s="294">
        <v>3181</v>
      </c>
      <c r="M36" s="295">
        <v>1910</v>
      </c>
      <c r="N36" s="296">
        <v>66.5</v>
      </c>
    </row>
    <row r="37" spans="1:16" ht="13.5" customHeight="1">
      <c r="A37" s="248"/>
      <c r="B37" s="244"/>
      <c r="C37" s="244"/>
      <c r="D37" s="244"/>
      <c r="E37" s="244"/>
      <c r="F37" s="244"/>
      <c r="G37" s="1132" t="s">
        <v>500</v>
      </c>
      <c r="H37" s="1133"/>
      <c r="I37" s="1133"/>
      <c r="J37" s="1134"/>
      <c r="K37" s="294" t="s">
        <v>483</v>
      </c>
      <c r="L37" s="294" t="s">
        <v>483</v>
      </c>
      <c r="M37" s="295">
        <v>1129</v>
      </c>
      <c r="N37" s="296" t="s">
        <v>483</v>
      </c>
    </row>
    <row r="38" spans="1:16" ht="27" customHeight="1">
      <c r="A38" s="248"/>
      <c r="B38" s="244"/>
      <c r="C38" s="244"/>
      <c r="D38" s="244"/>
      <c r="E38" s="244"/>
      <c r="F38" s="244"/>
      <c r="G38" s="1135" t="s">
        <v>501</v>
      </c>
      <c r="H38" s="1136"/>
      <c r="I38" s="1136"/>
      <c r="J38" s="1137"/>
      <c r="K38" s="297">
        <v>804</v>
      </c>
      <c r="L38" s="297">
        <v>12</v>
      </c>
      <c r="M38" s="298">
        <v>5</v>
      </c>
      <c r="N38" s="299">
        <v>140</v>
      </c>
      <c r="O38" s="293"/>
    </row>
    <row r="39" spans="1:16">
      <c r="A39" s="248"/>
      <c r="B39" s="244"/>
      <c r="C39" s="244"/>
      <c r="D39" s="244"/>
      <c r="E39" s="244"/>
      <c r="F39" s="244"/>
      <c r="G39" s="1135" t="s">
        <v>502</v>
      </c>
      <c r="H39" s="1136"/>
      <c r="I39" s="1136"/>
      <c r="J39" s="1137"/>
      <c r="K39" s="300">
        <v>-285252</v>
      </c>
      <c r="L39" s="300">
        <v>-4344</v>
      </c>
      <c r="M39" s="301">
        <v>-5126</v>
      </c>
      <c r="N39" s="302">
        <v>-15.3</v>
      </c>
      <c r="O39" s="293"/>
    </row>
    <row r="40" spans="1:16" ht="27" customHeight="1">
      <c r="A40" s="248"/>
      <c r="B40" s="244"/>
      <c r="C40" s="244"/>
      <c r="D40" s="244"/>
      <c r="E40" s="244"/>
      <c r="F40" s="244"/>
      <c r="G40" s="1132" t="s">
        <v>503</v>
      </c>
      <c r="H40" s="1133"/>
      <c r="I40" s="1133"/>
      <c r="J40" s="1134"/>
      <c r="K40" s="300">
        <v>-3154835</v>
      </c>
      <c r="L40" s="300">
        <v>-48045</v>
      </c>
      <c r="M40" s="301">
        <v>-37205</v>
      </c>
      <c r="N40" s="302">
        <v>29.1</v>
      </c>
      <c r="O40" s="293"/>
    </row>
    <row r="41" spans="1:16">
      <c r="A41" s="248"/>
      <c r="B41" s="244"/>
      <c r="C41" s="244"/>
      <c r="D41" s="244"/>
      <c r="E41" s="244"/>
      <c r="F41" s="244"/>
      <c r="G41" s="1138" t="s">
        <v>281</v>
      </c>
      <c r="H41" s="1139"/>
      <c r="I41" s="1139"/>
      <c r="J41" s="1140"/>
      <c r="K41" s="294">
        <v>1456627</v>
      </c>
      <c r="L41" s="300">
        <v>22183</v>
      </c>
      <c r="M41" s="301">
        <v>15917</v>
      </c>
      <c r="N41" s="302">
        <v>39.4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7" t="s">
        <v>473</v>
      </c>
      <c r="J49" s="1129" t="s">
        <v>507</v>
      </c>
      <c r="K49" s="1130"/>
      <c r="L49" s="1130"/>
      <c r="M49" s="1130"/>
      <c r="N49" s="1131"/>
    </row>
    <row r="50" spans="1:14">
      <c r="A50" s="248"/>
      <c r="B50" s="244"/>
      <c r="C50" s="244"/>
      <c r="D50" s="244"/>
      <c r="E50" s="244"/>
      <c r="F50" s="244"/>
      <c r="G50" s="312"/>
      <c r="H50" s="313"/>
      <c r="I50" s="1128"/>
      <c r="J50" s="314" t="s">
        <v>508</v>
      </c>
      <c r="K50" s="315" t="s">
        <v>509</v>
      </c>
      <c r="L50" s="316" t="s">
        <v>510</v>
      </c>
      <c r="M50" s="317" t="s">
        <v>511</v>
      </c>
      <c r="N50" s="318" t="s">
        <v>512</v>
      </c>
    </row>
    <row r="51" spans="1:14">
      <c r="A51" s="248"/>
      <c r="B51" s="244"/>
      <c r="C51" s="244"/>
      <c r="D51" s="244"/>
      <c r="E51" s="244"/>
      <c r="F51" s="244"/>
      <c r="G51" s="310" t="s">
        <v>513</v>
      </c>
      <c r="H51" s="311"/>
      <c r="I51" s="319">
        <v>4746790</v>
      </c>
      <c r="J51" s="320">
        <v>70293</v>
      </c>
      <c r="K51" s="321">
        <v>68</v>
      </c>
      <c r="L51" s="322">
        <v>61882</v>
      </c>
      <c r="M51" s="323">
        <v>6.7</v>
      </c>
      <c r="N51" s="324">
        <v>61.3</v>
      </c>
    </row>
    <row r="52" spans="1:14">
      <c r="A52" s="248"/>
      <c r="B52" s="244"/>
      <c r="C52" s="244"/>
      <c r="D52" s="244"/>
      <c r="E52" s="244"/>
      <c r="F52" s="244"/>
      <c r="G52" s="325"/>
      <c r="H52" s="326" t="s">
        <v>514</v>
      </c>
      <c r="I52" s="327">
        <v>2880891</v>
      </c>
      <c r="J52" s="328">
        <v>42662</v>
      </c>
      <c r="K52" s="329">
        <v>72.900000000000006</v>
      </c>
      <c r="L52" s="330">
        <v>32175</v>
      </c>
      <c r="M52" s="331">
        <v>0</v>
      </c>
      <c r="N52" s="332">
        <v>72.900000000000006</v>
      </c>
    </row>
    <row r="53" spans="1:14">
      <c r="A53" s="248"/>
      <c r="B53" s="244"/>
      <c r="C53" s="244"/>
      <c r="D53" s="244"/>
      <c r="E53" s="244"/>
      <c r="F53" s="244"/>
      <c r="G53" s="310" t="s">
        <v>515</v>
      </c>
      <c r="H53" s="311"/>
      <c r="I53" s="319">
        <v>4968316</v>
      </c>
      <c r="J53" s="320">
        <v>74158</v>
      </c>
      <c r="K53" s="321">
        <v>5.5</v>
      </c>
      <c r="L53" s="322">
        <v>47569</v>
      </c>
      <c r="M53" s="323">
        <v>-23.1</v>
      </c>
      <c r="N53" s="324">
        <v>28.6</v>
      </c>
    </row>
    <row r="54" spans="1:14">
      <c r="A54" s="248"/>
      <c r="B54" s="244"/>
      <c r="C54" s="244"/>
      <c r="D54" s="244"/>
      <c r="E54" s="244"/>
      <c r="F54" s="244"/>
      <c r="G54" s="325"/>
      <c r="H54" s="326" t="s">
        <v>514</v>
      </c>
      <c r="I54" s="327">
        <v>2807069</v>
      </c>
      <c r="J54" s="328">
        <v>41899</v>
      </c>
      <c r="K54" s="329">
        <v>-1.8</v>
      </c>
      <c r="L54" s="330">
        <v>26255</v>
      </c>
      <c r="M54" s="331">
        <v>-18.399999999999999</v>
      </c>
      <c r="N54" s="332">
        <v>16.600000000000001</v>
      </c>
    </row>
    <row r="55" spans="1:14">
      <c r="A55" s="248"/>
      <c r="B55" s="244"/>
      <c r="C55" s="244"/>
      <c r="D55" s="244"/>
      <c r="E55" s="244"/>
      <c r="F55" s="244"/>
      <c r="G55" s="310" t="s">
        <v>516</v>
      </c>
      <c r="H55" s="311"/>
      <c r="I55" s="319">
        <v>6355850</v>
      </c>
      <c r="J55" s="320">
        <v>95352</v>
      </c>
      <c r="K55" s="321">
        <v>28.6</v>
      </c>
      <c r="L55" s="322">
        <v>50880</v>
      </c>
      <c r="M55" s="323">
        <v>7</v>
      </c>
      <c r="N55" s="324">
        <v>21.6</v>
      </c>
    </row>
    <row r="56" spans="1:14">
      <c r="A56" s="248"/>
      <c r="B56" s="244"/>
      <c r="C56" s="244"/>
      <c r="D56" s="244"/>
      <c r="E56" s="244"/>
      <c r="F56" s="244"/>
      <c r="G56" s="325"/>
      <c r="H56" s="326" t="s">
        <v>514</v>
      </c>
      <c r="I56" s="327">
        <v>3908059</v>
      </c>
      <c r="J56" s="328">
        <v>58629</v>
      </c>
      <c r="K56" s="329">
        <v>39.9</v>
      </c>
      <c r="L56" s="330">
        <v>26879</v>
      </c>
      <c r="M56" s="331">
        <v>2.4</v>
      </c>
      <c r="N56" s="332">
        <v>37.5</v>
      </c>
    </row>
    <row r="57" spans="1:14">
      <c r="A57" s="248"/>
      <c r="B57" s="244"/>
      <c r="C57" s="244"/>
      <c r="D57" s="244"/>
      <c r="E57" s="244"/>
      <c r="F57" s="244"/>
      <c r="G57" s="310" t="s">
        <v>517</v>
      </c>
      <c r="H57" s="311"/>
      <c r="I57" s="319">
        <v>2498009</v>
      </c>
      <c r="J57" s="320">
        <v>37656</v>
      </c>
      <c r="K57" s="321">
        <v>-60.5</v>
      </c>
      <c r="L57" s="322">
        <v>63956</v>
      </c>
      <c r="M57" s="323">
        <v>25.7</v>
      </c>
      <c r="N57" s="324">
        <v>-86.2</v>
      </c>
    </row>
    <row r="58" spans="1:14">
      <c r="A58" s="248"/>
      <c r="B58" s="244"/>
      <c r="C58" s="244"/>
      <c r="D58" s="244"/>
      <c r="E58" s="244"/>
      <c r="F58" s="244"/>
      <c r="G58" s="325"/>
      <c r="H58" s="326" t="s">
        <v>514</v>
      </c>
      <c r="I58" s="327">
        <v>1617071</v>
      </c>
      <c r="J58" s="328">
        <v>24376</v>
      </c>
      <c r="K58" s="329">
        <v>-58.4</v>
      </c>
      <c r="L58" s="330">
        <v>29239</v>
      </c>
      <c r="M58" s="331">
        <v>8.8000000000000007</v>
      </c>
      <c r="N58" s="332">
        <v>-67.2</v>
      </c>
    </row>
    <row r="59" spans="1:14">
      <c r="A59" s="248"/>
      <c r="B59" s="244"/>
      <c r="C59" s="244"/>
      <c r="D59" s="244"/>
      <c r="E59" s="244"/>
      <c r="F59" s="244"/>
      <c r="G59" s="310" t="s">
        <v>518</v>
      </c>
      <c r="H59" s="311"/>
      <c r="I59" s="319">
        <v>3239757</v>
      </c>
      <c r="J59" s="320">
        <v>49338</v>
      </c>
      <c r="K59" s="321">
        <v>31</v>
      </c>
      <c r="L59" s="322">
        <v>66255</v>
      </c>
      <c r="M59" s="323">
        <v>3.6</v>
      </c>
      <c r="N59" s="324">
        <v>27.4</v>
      </c>
    </row>
    <row r="60" spans="1:14">
      <c r="A60" s="248"/>
      <c r="B60" s="244"/>
      <c r="C60" s="244"/>
      <c r="D60" s="244"/>
      <c r="E60" s="244"/>
      <c r="F60" s="244"/>
      <c r="G60" s="325"/>
      <c r="H60" s="326" t="s">
        <v>514</v>
      </c>
      <c r="I60" s="333">
        <v>2516098</v>
      </c>
      <c r="J60" s="328">
        <v>38318</v>
      </c>
      <c r="K60" s="329">
        <v>57.2</v>
      </c>
      <c r="L60" s="330">
        <v>31822</v>
      </c>
      <c r="M60" s="331">
        <v>8.8000000000000007</v>
      </c>
      <c r="N60" s="332">
        <v>48.4</v>
      </c>
    </row>
    <row r="61" spans="1:14">
      <c r="A61" s="248"/>
      <c r="B61" s="244"/>
      <c r="C61" s="244"/>
      <c r="D61" s="244"/>
      <c r="E61" s="244"/>
      <c r="F61" s="244"/>
      <c r="G61" s="310" t="s">
        <v>519</v>
      </c>
      <c r="H61" s="334"/>
      <c r="I61" s="335">
        <v>4361744</v>
      </c>
      <c r="J61" s="336">
        <v>65359</v>
      </c>
      <c r="K61" s="337">
        <v>14.5</v>
      </c>
      <c r="L61" s="338">
        <v>58108</v>
      </c>
      <c r="M61" s="339">
        <v>4</v>
      </c>
      <c r="N61" s="324">
        <v>10.5</v>
      </c>
    </row>
    <row r="62" spans="1:14">
      <c r="A62" s="248"/>
      <c r="B62" s="244"/>
      <c r="C62" s="244"/>
      <c r="D62" s="244"/>
      <c r="E62" s="244"/>
      <c r="F62" s="244"/>
      <c r="G62" s="325"/>
      <c r="H62" s="326" t="s">
        <v>514</v>
      </c>
      <c r="I62" s="327">
        <v>2745838</v>
      </c>
      <c r="J62" s="328">
        <v>41177</v>
      </c>
      <c r="K62" s="329">
        <v>22</v>
      </c>
      <c r="L62" s="330">
        <v>29274</v>
      </c>
      <c r="M62" s="331">
        <v>0.3</v>
      </c>
      <c r="N62" s="332">
        <v>21.7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3" zoomScale="75" zoomScaleNormal="75" zoomScaleSheetLayoutView="100" workbookViewId="0">
      <selection activeCell="O44" sqref="O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1" t="s">
        <v>3</v>
      </c>
      <c r="D47" s="1141"/>
      <c r="E47" s="1142"/>
      <c r="F47" s="11">
        <v>8.11</v>
      </c>
      <c r="G47" s="12">
        <v>9.49</v>
      </c>
      <c r="H47" s="12">
        <v>8.57</v>
      </c>
      <c r="I47" s="12">
        <v>9.1300000000000008</v>
      </c>
      <c r="J47" s="13">
        <v>6.93</v>
      </c>
    </row>
    <row r="48" spans="2:10" ht="57.75" customHeight="1">
      <c r="B48" s="14"/>
      <c r="C48" s="1143" t="s">
        <v>4</v>
      </c>
      <c r="D48" s="1143"/>
      <c r="E48" s="1144"/>
      <c r="F48" s="15">
        <v>2.73</v>
      </c>
      <c r="G48" s="16">
        <v>2.59</v>
      </c>
      <c r="H48" s="16">
        <v>2.33</v>
      </c>
      <c r="I48" s="16">
        <v>2.02</v>
      </c>
      <c r="J48" s="17">
        <v>1.32</v>
      </c>
    </row>
    <row r="49" spans="2:10" ht="57.75" customHeight="1" thickBot="1">
      <c r="B49" s="18"/>
      <c r="C49" s="1145" t="s">
        <v>5</v>
      </c>
      <c r="D49" s="1145"/>
      <c r="E49" s="1146"/>
      <c r="F49" s="19">
        <v>0.55000000000000004</v>
      </c>
      <c r="G49" s="20">
        <v>0.12</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75" zoomScaleNormal="75" zoomScaleSheetLayoutView="100" workbookViewId="0">
      <selection activeCell="J41" sqref="J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3" t="s">
        <v>529</v>
      </c>
      <c r="D34" s="1153"/>
      <c r="E34" s="1154"/>
      <c r="F34" s="32">
        <v>17.350000000000001</v>
      </c>
      <c r="G34" s="33">
        <v>21.17</v>
      </c>
      <c r="H34" s="33">
        <v>22.61</v>
      </c>
      <c r="I34" s="33">
        <v>23</v>
      </c>
      <c r="J34" s="34">
        <v>22.67</v>
      </c>
      <c r="K34" s="22"/>
      <c r="L34" s="22"/>
      <c r="M34" s="22"/>
      <c r="N34" s="22"/>
      <c r="O34" s="22"/>
      <c r="P34" s="22"/>
    </row>
    <row r="35" spans="1:16" ht="39" customHeight="1">
      <c r="A35" s="22"/>
      <c r="B35" s="35"/>
      <c r="C35" s="1147" t="s">
        <v>530</v>
      </c>
      <c r="D35" s="1148"/>
      <c r="E35" s="1149"/>
      <c r="F35" s="36">
        <v>0</v>
      </c>
      <c r="G35" s="37">
        <v>2.04</v>
      </c>
      <c r="H35" s="37">
        <v>3.11</v>
      </c>
      <c r="I35" s="37">
        <v>3.05</v>
      </c>
      <c r="J35" s="38">
        <v>5.66</v>
      </c>
      <c r="K35" s="22"/>
      <c r="L35" s="22"/>
      <c r="M35" s="22"/>
      <c r="N35" s="22"/>
      <c r="O35" s="22"/>
      <c r="P35" s="22"/>
    </row>
    <row r="36" spans="1:16" ht="39" customHeight="1">
      <c r="A36" s="22"/>
      <c r="B36" s="35"/>
      <c r="C36" s="1147" t="s">
        <v>531</v>
      </c>
      <c r="D36" s="1148"/>
      <c r="E36" s="1149"/>
      <c r="F36" s="36">
        <v>1.67</v>
      </c>
      <c r="G36" s="37">
        <v>2.36</v>
      </c>
      <c r="H36" s="37">
        <v>1.83</v>
      </c>
      <c r="I36" s="37">
        <v>1.62</v>
      </c>
      <c r="J36" s="38">
        <v>1.65</v>
      </c>
      <c r="K36" s="22"/>
      <c r="L36" s="22"/>
      <c r="M36" s="22"/>
      <c r="N36" s="22"/>
      <c r="O36" s="22"/>
      <c r="P36" s="22"/>
    </row>
    <row r="37" spans="1:16" ht="39" customHeight="1">
      <c r="A37" s="22"/>
      <c r="B37" s="35"/>
      <c r="C37" s="1147" t="s">
        <v>532</v>
      </c>
      <c r="D37" s="1148"/>
      <c r="E37" s="1149"/>
      <c r="F37" s="36">
        <v>2.21</v>
      </c>
      <c r="G37" s="37">
        <v>2.4300000000000002</v>
      </c>
      <c r="H37" s="37">
        <v>2.1</v>
      </c>
      <c r="I37" s="37">
        <v>1.68</v>
      </c>
      <c r="J37" s="38">
        <v>1.0900000000000001</v>
      </c>
      <c r="K37" s="22"/>
      <c r="L37" s="22"/>
      <c r="M37" s="22"/>
      <c r="N37" s="22"/>
      <c r="O37" s="22"/>
      <c r="P37" s="22"/>
    </row>
    <row r="38" spans="1:16" ht="39" customHeight="1">
      <c r="A38" s="22"/>
      <c r="B38" s="35"/>
      <c r="C38" s="1147" t="s">
        <v>533</v>
      </c>
      <c r="D38" s="1148"/>
      <c r="E38" s="1149"/>
      <c r="F38" s="36">
        <v>0.65</v>
      </c>
      <c r="G38" s="37">
        <v>0.62</v>
      </c>
      <c r="H38" s="37">
        <v>0.82</v>
      </c>
      <c r="I38" s="37">
        <v>0.77</v>
      </c>
      <c r="J38" s="38">
        <v>0.56000000000000005</v>
      </c>
      <c r="K38" s="22"/>
      <c r="L38" s="22"/>
      <c r="M38" s="22"/>
      <c r="N38" s="22"/>
      <c r="O38" s="22"/>
      <c r="P38" s="22"/>
    </row>
    <row r="39" spans="1:16" ht="39" customHeight="1">
      <c r="A39" s="22"/>
      <c r="B39" s="35"/>
      <c r="C39" s="1147" t="s">
        <v>534</v>
      </c>
      <c r="D39" s="1148"/>
      <c r="E39" s="1149"/>
      <c r="F39" s="36">
        <v>0.12</v>
      </c>
      <c r="G39" s="37">
        <v>0.08</v>
      </c>
      <c r="H39" s="37">
        <v>0.11</v>
      </c>
      <c r="I39" s="37">
        <v>0.15</v>
      </c>
      <c r="J39" s="38">
        <v>0.13</v>
      </c>
      <c r="K39" s="22"/>
      <c r="L39" s="22"/>
      <c r="M39" s="22"/>
      <c r="N39" s="22"/>
      <c r="O39" s="22"/>
      <c r="P39" s="22"/>
    </row>
    <row r="40" spans="1:16" ht="39" customHeight="1">
      <c r="A40" s="22"/>
      <c r="B40" s="35"/>
      <c r="C40" s="1147" t="s">
        <v>535</v>
      </c>
      <c r="D40" s="1148"/>
      <c r="E40" s="1149"/>
      <c r="F40" s="36">
        <v>0.01</v>
      </c>
      <c r="G40" s="37">
        <v>0.1</v>
      </c>
      <c r="H40" s="37">
        <v>0.19</v>
      </c>
      <c r="I40" s="37">
        <v>0.08</v>
      </c>
      <c r="J40" s="38">
        <v>7.0000000000000007E-2</v>
      </c>
      <c r="K40" s="22"/>
      <c r="L40" s="22"/>
      <c r="M40" s="22"/>
      <c r="N40" s="22"/>
      <c r="O40" s="22"/>
      <c r="P40" s="22"/>
    </row>
    <row r="41" spans="1:16" ht="39" customHeight="1">
      <c r="A41" s="22"/>
      <c r="B41" s="35"/>
      <c r="C41" s="1147" t="s">
        <v>536</v>
      </c>
      <c r="D41" s="1148"/>
      <c r="E41" s="1149"/>
      <c r="F41" s="36">
        <v>0.32</v>
      </c>
      <c r="G41" s="37">
        <v>0.1</v>
      </c>
      <c r="H41" s="37">
        <v>0.11</v>
      </c>
      <c r="I41" s="37">
        <v>0.09</v>
      </c>
      <c r="J41" s="38">
        <v>0.06</v>
      </c>
      <c r="K41" s="22"/>
      <c r="L41" s="22"/>
      <c r="M41" s="22"/>
      <c r="N41" s="22"/>
      <c r="O41" s="22"/>
      <c r="P41" s="22"/>
    </row>
    <row r="42" spans="1:16" ht="39" customHeight="1">
      <c r="A42" s="22"/>
      <c r="B42" s="39"/>
      <c r="C42" s="1147" t="s">
        <v>537</v>
      </c>
      <c r="D42" s="1148"/>
      <c r="E42" s="1149"/>
      <c r="F42" s="36" t="s">
        <v>483</v>
      </c>
      <c r="G42" s="37" t="s">
        <v>483</v>
      </c>
      <c r="H42" s="37" t="s">
        <v>483</v>
      </c>
      <c r="I42" s="37" t="s">
        <v>483</v>
      </c>
      <c r="J42" s="38" t="s">
        <v>483</v>
      </c>
      <c r="K42" s="22"/>
      <c r="L42" s="22"/>
      <c r="M42" s="22"/>
      <c r="N42" s="22"/>
      <c r="O42" s="22"/>
      <c r="P42" s="22"/>
    </row>
    <row r="43" spans="1:16" ht="39" customHeight="1" thickBot="1">
      <c r="A43" s="22"/>
      <c r="B43" s="40"/>
      <c r="C43" s="1150" t="s">
        <v>538</v>
      </c>
      <c r="D43" s="1151"/>
      <c r="E43" s="1152"/>
      <c r="F43" s="41">
        <v>0.26</v>
      </c>
      <c r="G43" s="42">
        <v>0.16</v>
      </c>
      <c r="H43" s="42">
        <v>0.2</v>
      </c>
      <c r="I43" s="42">
        <v>0.22</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5" zoomScale="75" zoomScaleNormal="75" zoomScaleSheetLayoutView="55" workbookViewId="0">
      <selection activeCell="N46" sqref="N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3" t="s">
        <v>11</v>
      </c>
      <c r="C45" s="1164"/>
      <c r="D45" s="58"/>
      <c r="E45" s="1169" t="s">
        <v>12</v>
      </c>
      <c r="F45" s="1169"/>
      <c r="G45" s="1169"/>
      <c r="H45" s="1169"/>
      <c r="I45" s="1169"/>
      <c r="J45" s="1170"/>
      <c r="K45" s="59">
        <v>3142</v>
      </c>
      <c r="L45" s="60">
        <v>3130</v>
      </c>
      <c r="M45" s="60">
        <v>3195</v>
      </c>
      <c r="N45" s="60">
        <v>3262</v>
      </c>
      <c r="O45" s="61">
        <v>3456</v>
      </c>
      <c r="P45" s="48"/>
      <c r="Q45" s="48"/>
      <c r="R45" s="48"/>
      <c r="S45" s="48"/>
      <c r="T45" s="48"/>
      <c r="U45" s="48"/>
    </row>
    <row r="46" spans="1:21" ht="30.75" customHeight="1">
      <c r="A46" s="48"/>
      <c r="B46" s="1165"/>
      <c r="C46" s="1166"/>
      <c r="D46" s="62"/>
      <c r="E46" s="1157" t="s">
        <v>13</v>
      </c>
      <c r="F46" s="1157"/>
      <c r="G46" s="1157"/>
      <c r="H46" s="1157"/>
      <c r="I46" s="1157"/>
      <c r="J46" s="1158"/>
      <c r="K46" s="63" t="s">
        <v>483</v>
      </c>
      <c r="L46" s="64" t="s">
        <v>483</v>
      </c>
      <c r="M46" s="64" t="s">
        <v>483</v>
      </c>
      <c r="N46" s="64" t="s">
        <v>483</v>
      </c>
      <c r="O46" s="65" t="s">
        <v>483</v>
      </c>
      <c r="P46" s="48"/>
      <c r="Q46" s="48"/>
      <c r="R46" s="48"/>
      <c r="S46" s="48"/>
      <c r="T46" s="48"/>
      <c r="U46" s="48"/>
    </row>
    <row r="47" spans="1:21" ht="30.75" customHeight="1">
      <c r="A47" s="48"/>
      <c r="B47" s="1165"/>
      <c r="C47" s="1166"/>
      <c r="D47" s="62"/>
      <c r="E47" s="1157" t="s">
        <v>14</v>
      </c>
      <c r="F47" s="1157"/>
      <c r="G47" s="1157"/>
      <c r="H47" s="1157"/>
      <c r="I47" s="1157"/>
      <c r="J47" s="1158"/>
      <c r="K47" s="63" t="s">
        <v>483</v>
      </c>
      <c r="L47" s="64" t="s">
        <v>483</v>
      </c>
      <c r="M47" s="64" t="s">
        <v>483</v>
      </c>
      <c r="N47" s="64" t="s">
        <v>483</v>
      </c>
      <c r="O47" s="65" t="s">
        <v>483</v>
      </c>
      <c r="P47" s="48"/>
      <c r="Q47" s="48"/>
      <c r="R47" s="48"/>
      <c r="S47" s="48"/>
      <c r="T47" s="48"/>
      <c r="U47" s="48"/>
    </row>
    <row r="48" spans="1:21" ht="30.75" customHeight="1">
      <c r="A48" s="48"/>
      <c r="B48" s="1165"/>
      <c r="C48" s="1166"/>
      <c r="D48" s="62"/>
      <c r="E48" s="1157" t="s">
        <v>15</v>
      </c>
      <c r="F48" s="1157"/>
      <c r="G48" s="1157"/>
      <c r="H48" s="1157"/>
      <c r="I48" s="1157"/>
      <c r="J48" s="1158"/>
      <c r="K48" s="63">
        <v>1297</v>
      </c>
      <c r="L48" s="64">
        <v>1247</v>
      </c>
      <c r="M48" s="64">
        <v>1209</v>
      </c>
      <c r="N48" s="64">
        <v>1149</v>
      </c>
      <c r="O48" s="65">
        <v>1231</v>
      </c>
      <c r="P48" s="48"/>
      <c r="Q48" s="48"/>
      <c r="R48" s="48"/>
      <c r="S48" s="48"/>
      <c r="T48" s="48"/>
      <c r="U48" s="48"/>
    </row>
    <row r="49" spans="1:21" ht="30.75" customHeight="1">
      <c r="A49" s="48"/>
      <c r="B49" s="1165"/>
      <c r="C49" s="1166"/>
      <c r="D49" s="62"/>
      <c r="E49" s="1157" t="s">
        <v>16</v>
      </c>
      <c r="F49" s="1157"/>
      <c r="G49" s="1157"/>
      <c r="H49" s="1157"/>
      <c r="I49" s="1157"/>
      <c r="J49" s="1158"/>
      <c r="K49" s="63">
        <v>68</v>
      </c>
      <c r="L49" s="64">
        <v>87</v>
      </c>
      <c r="M49" s="64">
        <v>171</v>
      </c>
      <c r="N49" s="64">
        <v>208</v>
      </c>
      <c r="O49" s="65">
        <v>209</v>
      </c>
      <c r="P49" s="48"/>
      <c r="Q49" s="48"/>
      <c r="R49" s="48"/>
      <c r="S49" s="48"/>
      <c r="T49" s="48"/>
      <c r="U49" s="48"/>
    </row>
    <row r="50" spans="1:21" ht="30.75" customHeight="1">
      <c r="A50" s="48"/>
      <c r="B50" s="1165"/>
      <c r="C50" s="1166"/>
      <c r="D50" s="62"/>
      <c r="E50" s="1157" t="s">
        <v>17</v>
      </c>
      <c r="F50" s="1157"/>
      <c r="G50" s="1157"/>
      <c r="H50" s="1157"/>
      <c r="I50" s="1157"/>
      <c r="J50" s="1158"/>
      <c r="K50" s="63" t="s">
        <v>483</v>
      </c>
      <c r="L50" s="64" t="s">
        <v>483</v>
      </c>
      <c r="M50" s="64" t="s">
        <v>483</v>
      </c>
      <c r="N50" s="64" t="s">
        <v>483</v>
      </c>
      <c r="O50" s="65" t="s">
        <v>483</v>
      </c>
      <c r="P50" s="48"/>
      <c r="Q50" s="48"/>
      <c r="R50" s="48"/>
      <c r="S50" s="48"/>
      <c r="T50" s="48"/>
      <c r="U50" s="48"/>
    </row>
    <row r="51" spans="1:21" ht="30.75" customHeight="1">
      <c r="A51" s="48"/>
      <c r="B51" s="1167"/>
      <c r="C51" s="1168"/>
      <c r="D51" s="66"/>
      <c r="E51" s="1157" t="s">
        <v>18</v>
      </c>
      <c r="F51" s="1157"/>
      <c r="G51" s="1157"/>
      <c r="H51" s="1157"/>
      <c r="I51" s="1157"/>
      <c r="J51" s="1158"/>
      <c r="K51" s="63" t="s">
        <v>483</v>
      </c>
      <c r="L51" s="64" t="s">
        <v>483</v>
      </c>
      <c r="M51" s="64">
        <v>1</v>
      </c>
      <c r="N51" s="64">
        <v>1</v>
      </c>
      <c r="O51" s="65">
        <v>1</v>
      </c>
      <c r="P51" s="48"/>
      <c r="Q51" s="48"/>
      <c r="R51" s="48"/>
      <c r="S51" s="48"/>
      <c r="T51" s="48"/>
      <c r="U51" s="48"/>
    </row>
    <row r="52" spans="1:21" ht="30.75" customHeight="1">
      <c r="A52" s="48"/>
      <c r="B52" s="1155" t="s">
        <v>19</v>
      </c>
      <c r="C52" s="1156"/>
      <c r="D52" s="66"/>
      <c r="E52" s="1157" t="s">
        <v>20</v>
      </c>
      <c r="F52" s="1157"/>
      <c r="G52" s="1157"/>
      <c r="H52" s="1157"/>
      <c r="I52" s="1157"/>
      <c r="J52" s="1158"/>
      <c r="K52" s="63">
        <v>2930</v>
      </c>
      <c r="L52" s="64">
        <v>2895</v>
      </c>
      <c r="M52" s="64">
        <v>3097</v>
      </c>
      <c r="N52" s="64">
        <v>3197</v>
      </c>
      <c r="O52" s="65">
        <v>3439</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1577</v>
      </c>
      <c r="L53" s="69">
        <v>1569</v>
      </c>
      <c r="M53" s="69">
        <v>1479</v>
      </c>
      <c r="N53" s="69">
        <v>1423</v>
      </c>
      <c r="O53" s="70">
        <v>1458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2016-04-27T04:43:19Z</cp:lastPrinted>
  <dcterms:created xsi:type="dcterms:W3CDTF">2016-02-15T01:53:25Z</dcterms:created>
  <dcterms:modified xsi:type="dcterms:W3CDTF">2016-04-27T04:44:25Z</dcterms:modified>
</cp:coreProperties>
</file>