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BE35" i="9"/>
  <c r="CO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l="1"/>
  <c r="AM34" i="9" s="1"/>
  <c r="AM35" i="9" l="1"/>
  <c r="BW34" i="9"/>
  <c r="BW35" i="9" s="1"/>
  <c r="BW36" i="9" s="1"/>
  <c r="BW37" i="9" s="1"/>
  <c r="BW38" i="9" s="1"/>
  <c r="BW39" i="9" s="1"/>
  <c r="BW40" i="9" s="1"/>
  <c r="BW41" i="9" s="1"/>
  <c r="BW42" i="9" s="1"/>
  <c r="BW43" i="9" s="1"/>
  <c r="BE34" i="9"/>
</calcChain>
</file>

<file path=xl/sharedStrings.xml><?xml version="1.0" encoding="utf-8"?>
<sst xmlns="http://schemas.openxmlformats.org/spreadsheetml/2006/main" count="1067" uniqueCount="545">
  <si>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</si>
  <si>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</si>
  <si>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</si>
  <si>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</si>
  <si>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</si>
  <si>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</si>
  <si>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</si>
  <si>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</si>
  <si>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</si>
  <si>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</si>
  <si>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</si>
  <si>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</si>
  <si>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</si>
  <si>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</si>
  <si>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</si>
  <si>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</si>
  <si>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</si>
  <si>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</si>
  <si>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</si>
  <si>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</si>
  <si>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</si>
  <si>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</si>
  <si>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</si>
  <si>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</si>
  <si>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</si>
  <si>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</si>
  <si>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</si>
  <si>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</si>
  <si>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</si>
  <si>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</si>
  <si>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</si>
  <si>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</si>
  <si>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</si>
  <si>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</si>
  <si>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</si>
  <si>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</si>
  <si>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</si>
  <si>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</si>
  <si>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</si>
  <si>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</si>
  <si>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</si>
  <si>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</si>
  <si>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</si>
  <si>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</si>
  <si>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</si>
  <si>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</si>
  <si>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</si>
  <si>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</si>
  <si>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</si>
  <si>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</si>
  <si>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</si>
  <si>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</si>
  <si>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</si>
  <si>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</si>
  <si>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</si>
  <si>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</si>
  <si>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</si>
  <si>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</si>
  <si>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</si>
  <si>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</si>
  <si>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</si>
  <si>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</si>
  <si>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</si>
  <si>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</si>
  <si>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</si>
  <si>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</si>
  <si>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</si>
  <si>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</si>
  <si>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</si>
  <si>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</si>
  <si>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</si>
  <si>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</si>
  <si>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</si>
  <si>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</si>
  <si>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</si>
  <si>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</si>
  <si>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</si>
  <si>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</si>
  <si>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</si>
  <si>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</si>
  <si>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</si>
  <si>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</si>
  <si>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すさみ町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</si>
  <si>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</si>
  <si>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</si>
  <si>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</si>
  <si>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</si>
  <si>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</si>
  <si>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</si>
  <si>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</si>
  <si>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</si>
  <si>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</si>
  <si>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</si>
  <si>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</si>
  <si>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</si>
  <si>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</si>
  <si>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</si>
  <si>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</si>
  <si>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</si>
  <si>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</si>
  <si>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</si>
  <si>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</si>
  <si>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</si>
  <si>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</si>
  <si>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</si>
  <si>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</si>
  <si>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</si>
  <si>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</si>
  <si>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</si>
  <si>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</si>
  <si>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</si>
  <si>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</si>
  <si>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</si>
  <si>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</si>
  <si>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</si>
  <si>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</si>
  <si>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</si>
  <si>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</si>
  <si>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</si>
  <si>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</si>
  <si>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</si>
  <si>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</si>
  <si>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</si>
  <si>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</si>
  <si>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</si>
  <si>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</si>
  <si>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</si>
  <si>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</si>
  <si>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</si>
  <si>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</si>
  <si>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</si>
  <si>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</si>
  <si>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</si>
  <si>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</si>
  <si>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</si>
  <si>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</si>
  <si>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</si>
  <si>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</si>
  <si>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</si>
  <si>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</si>
  <si>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</si>
  <si>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</si>
  <si>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</si>
  <si>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</si>
  <si>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</si>
  <si>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</si>
  <si>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</si>
  <si>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</si>
  <si>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</si>
  <si>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</si>
  <si>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</si>
  <si>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</si>
  <si>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</si>
  <si>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</si>
  <si>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</si>
  <si>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</si>
  <si>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</si>
  <si>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</si>
  <si>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</si>
  <si>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</si>
  <si>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</si>
  <si>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</si>
  <si>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</si>
  <si>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</si>
  <si>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</si>
  <si>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</si>
  <si>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</si>
  <si>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</si>
  <si>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</si>
  <si>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</si>
  <si>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</si>
  <si>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</si>
  <si>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</si>
  <si>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</si>
  <si>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</si>
  <si>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</si>
  <si>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</si>
  <si>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</si>
  <si>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</si>
  <si>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</si>
  <si>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</si>
  <si>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</si>
  <si>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</si>
  <si>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</si>
  <si>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</si>
  <si>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</si>
  <si>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</si>
  <si>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</si>
  <si>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</si>
  <si>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</si>
  <si>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</si>
  <si>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</si>
  <si>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</si>
  <si>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</si>
  <si>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</si>
  <si>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</si>
  <si>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和歌山県すさみ町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</si>
  <si>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</si>
  <si>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</si>
  <si>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</si>
  <si>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</si>
  <si>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</si>
  <si>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</si>
  <si>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</si>
  <si>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</si>
  <si>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</si>
  <si>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</si>
  <si>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</si>
  <si>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</si>
  <si>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</si>
  <si>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</si>
  <si>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</si>
  <si>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</si>
  <si>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</si>
  <si>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</si>
  <si>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</si>
  <si>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</si>
  <si>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</si>
  <si>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</si>
  <si>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</si>
  <si>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</si>
  <si>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</si>
  <si>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</si>
  <si>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</si>
  <si>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</si>
  <si>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</si>
  <si>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</si>
  <si>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</si>
  <si>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</si>
  <si>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</si>
  <si>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</si>
  <si>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</si>
  <si>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</si>
  <si>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</si>
  <si>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</si>
  <si>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</si>
  <si>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</si>
  <si>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</si>
  <si>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</si>
  <si>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</si>
  <si>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</si>
  <si>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</si>
  <si>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</si>
  <si>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</si>
  <si>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</si>
  <si>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</si>
  <si>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</si>
  <si>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</si>
  <si>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</si>
  <si>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</si>
  <si>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</si>
  <si>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</si>
  <si>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</si>
  <si>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</si>
  <si>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</si>
  <si>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</si>
  <si>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</si>
  <si>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</si>
  <si>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</si>
  <si>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</si>
  <si>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</si>
  <si>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</si>
  <si>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</si>
  <si>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</si>
  <si>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</si>
  <si>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</si>
  <si>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</si>
  <si>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</si>
  <si>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</si>
  <si>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</si>
  <si>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</si>
  <si>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</si>
  <si>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</si>
  <si>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</si>
  <si>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</si>
  <si>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</si>
  <si>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</si>
  <si>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</si>
  <si>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</si>
  <si>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</si>
  <si>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</si>
  <si>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</si>
  <si>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</si>
  <si>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</si>
  <si>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</si>
  <si>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</si>
  <si>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</si>
  <si>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</si>
  <si>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</si>
  <si>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</si>
  <si>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</si>
  <si>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</si>
  <si>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</si>
  <si>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</si>
  <si>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</si>
  <si>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</si>
  <si>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</si>
  <si>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</si>
  <si>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</si>
  <si>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</si>
  <si>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</si>
  <si>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</si>
  <si>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</si>
  <si>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</si>
  <si>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</si>
  <si>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</si>
  <si>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</si>
  <si>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</si>
  <si>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</si>
  <si>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</si>
  <si>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</si>
  <si>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</si>
  <si>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</si>
  <si>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</si>
  <si>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</si>
  <si>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</si>
  <si>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</si>
  <si>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</si>
  <si>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</si>
  <si>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</si>
  <si>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</si>
  <si>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</si>
  <si>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</si>
  <si>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</si>
  <si>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</si>
  <si>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</si>
  <si>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</si>
  <si>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</si>
  <si>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</si>
  <si>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</si>
  <si>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</si>
  <si>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</si>
  <si>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</si>
  <si>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</si>
  <si>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</si>
  <si>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</si>
  <si>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</si>
  <si>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</si>
  <si>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</si>
  <si>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</si>
  <si>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</si>
  <si>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</si>
  <si>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</si>
  <si>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</si>
  <si>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和歌山県すさみ町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</si>
  <si>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</si>
  <si>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</si>
  <si>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</si>
  <si>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</si>
  <si>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</si>
  <si>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</si>
  <si>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</si>
  <si>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</si>
  <si>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</si>
  <si>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</si>
  <si>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</si>
  <si>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</si>
  <si>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</si>
  <si>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</si>
  <si>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</si>
  <si>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</si>
  <si>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</si>
  <si>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</si>
  <si>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</si>
  <si>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</si>
  <si>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小集落住宅新築資金等貸付事業特別会計</t>
    <phoneticPr fontId="5"/>
  </si>
  <si>
    <t>住宅新築資金貸付事業特別会計</t>
    <phoneticPr fontId="5"/>
  </si>
  <si>
    <t>教育奨学金貸与基金</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</si>
  <si>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</si>
  <si>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</si>
  <si>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</si>
  <si>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</si>
  <si>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</si>
  <si>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</si>
  <si>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</si>
  <si>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</si>
  <si>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</si>
  <si>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</si>
  <si>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</si>
  <si>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</si>
  <si>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</si>
  <si>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</si>
  <si>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</si>
  <si>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</si>
  <si>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</si>
  <si>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</si>
  <si>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国保すさみ病院事業会計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</si>
  <si>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</si>
  <si>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</si>
  <si>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</si>
  <si>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</si>
  <si>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</si>
  <si>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</si>
  <si>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</si>
  <si>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</si>
  <si>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</si>
  <si>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</si>
  <si>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</si>
  <si>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</si>
  <si>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</si>
  <si>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</si>
  <si>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</si>
  <si>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</si>
  <si>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</si>
  <si>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</si>
  <si>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</si>
  <si>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</si>
  <si>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</si>
  <si>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</si>
  <si>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</si>
  <si>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</si>
  <si>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</si>
  <si>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</si>
  <si>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</si>
  <si>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</si>
  <si>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</si>
  <si>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</si>
  <si>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</si>
  <si>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</si>
  <si>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</si>
  <si>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</si>
  <si>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</si>
  <si>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</si>
  <si>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</si>
  <si>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</si>
  <si>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</si>
  <si>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</si>
  <si>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</si>
  <si>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</si>
  <si>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</si>
  <si>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</si>
  <si>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</si>
  <si>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</si>
  <si>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</si>
  <si>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</si>
  <si>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</si>
  <si>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</si>
  <si>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</si>
  <si>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</si>
  <si>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</si>
  <si>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</si>
  <si>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</si>
  <si>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</si>
  <si>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</si>
  <si>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</si>
  <si>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</si>
  <si>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</si>
  <si>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</si>
  <si>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</si>
  <si>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</si>
  <si>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</si>
  <si>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</si>
  <si>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</si>
  <si>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</si>
  <si>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</si>
  <si>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</si>
  <si>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</si>
  <si>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</si>
  <si>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</si>
  <si>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</si>
  <si>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</si>
  <si>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</si>
  <si>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</si>
  <si>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</si>
  <si>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</si>
  <si>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</si>
  <si>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</si>
  <si>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</si>
  <si>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</si>
  <si>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</si>
  <si>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</si>
  <si>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</si>
  <si>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</si>
  <si>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</si>
  <si>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</si>
  <si>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</si>
  <si>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</si>
  <si>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</si>
  <si>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</si>
  <si>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</si>
  <si>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</si>
  <si>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</si>
  <si>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</si>
  <si>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</si>
  <si>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</si>
  <si>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</si>
  <si>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</si>
  <si>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</si>
  <si>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</si>
  <si>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</si>
  <si>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</si>
  <si>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</si>
  <si>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</si>
  <si>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</si>
  <si>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</si>
  <si>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</si>
  <si>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</si>
  <si>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</si>
  <si>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</si>
  <si>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</si>
  <si>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</si>
  <si>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</si>
  <si>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</si>
  <si>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</si>
  <si>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</si>
  <si>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</si>
  <si>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</si>
  <si>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</si>
  <si>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</si>
  <si>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</si>
  <si>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</si>
  <si>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</si>
  <si>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</si>
  <si>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</si>
  <si>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</si>
  <si>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</si>
  <si>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</si>
  <si>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</si>
  <si>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</si>
  <si>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</si>
  <si>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</si>
  <si>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</si>
  <si>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国保すさみ病院事業会計</t>
  </si>
  <si>
    <t>水道事業会計</t>
  </si>
  <si>
    <t>一般会計</t>
  </si>
  <si>
    <t>国民健康保険事業特別会計</t>
  </si>
  <si>
    <t>介護保険特別会計</t>
  </si>
  <si>
    <t>後期高齢者医療特別会計</t>
  </si>
  <si>
    <t>簡易水道事業特別会計</t>
  </si>
  <si>
    <t>小集落住宅新築資金等貸付事業特別会計</t>
  </si>
  <si>
    <t>その他会計（赤字）</t>
  </si>
  <si>
    <t>その他会計（黒字）</t>
  </si>
  <si>
    <t>-</t>
    <phoneticPr fontId="2"/>
  </si>
  <si>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</si>
  <si>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</si>
  <si>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2"/>
  </si>
  <si>
    <t>和歌山県地方税回収機構</t>
    <rPh sb="0" eb="4">
      <t>ワカヤマケン</t>
    </rPh>
    <rPh sb="4" eb="7">
      <t>チホウゼイ</t>
    </rPh>
    <rPh sb="7" eb="9">
      <t>カイシュウ</t>
    </rPh>
    <rPh sb="9" eb="11">
      <t>キコウ</t>
    </rPh>
    <phoneticPr fontId="2"/>
  </si>
  <si>
    <t>田辺広域市町村圏組合</t>
    <rPh sb="0" eb="2">
      <t>タナベ</t>
    </rPh>
    <rPh sb="2" eb="4">
      <t>コウイキ</t>
    </rPh>
    <rPh sb="4" eb="7">
      <t>シチョウソン</t>
    </rPh>
    <rPh sb="7" eb="8">
      <t>ケン</t>
    </rPh>
    <rPh sb="8" eb="10">
      <t>クミアイ</t>
    </rPh>
    <phoneticPr fontId="2"/>
  </si>
  <si>
    <t>紀南地方老人福祉施設組合</t>
    <rPh sb="0" eb="1">
      <t>キ</t>
    </rPh>
    <rPh sb="1" eb="2">
      <t>ナン</t>
    </rPh>
    <rPh sb="2" eb="4">
      <t>チホウ</t>
    </rPh>
    <rPh sb="4" eb="6">
      <t>ロウジン</t>
    </rPh>
    <rPh sb="6" eb="8">
      <t>フクシ</t>
    </rPh>
    <rPh sb="8" eb="10">
      <t>シセツ</t>
    </rPh>
    <rPh sb="10" eb="12">
      <t>クミアイ</t>
    </rPh>
    <phoneticPr fontId="2"/>
  </si>
  <si>
    <t>紀南地方老人福祉施設組合（公営企業会計）</t>
    <rPh sb="0" eb="1">
      <t>キ</t>
    </rPh>
    <rPh sb="1" eb="2">
      <t>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</si>
  <si>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紀南地方児童福祉施設組合</t>
    <rPh sb="0" eb="1">
      <t>キ</t>
    </rPh>
    <rPh sb="1" eb="2">
      <t>ナン</t>
    </rPh>
    <rPh sb="2" eb="4">
      <t>チホウ</t>
    </rPh>
    <rPh sb="4" eb="6">
      <t>ジドウ</t>
    </rPh>
    <rPh sb="6" eb="8">
      <t>フクシ</t>
    </rPh>
    <rPh sb="8" eb="10">
      <t>シセツ</t>
    </rPh>
    <rPh sb="10" eb="12">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</si>
  <si>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</si>
  <si>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</si>
  <si>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大辺路衛生施設組合</t>
    <rPh sb="0" eb="1">
      <t>オオ</t>
    </rPh>
    <rPh sb="1" eb="2">
      <t>ヘ</t>
    </rPh>
    <rPh sb="2" eb="3">
      <t>ジ</t>
    </rPh>
    <rPh sb="3" eb="5">
      <t>エイセイ</t>
    </rPh>
    <rPh sb="5" eb="7">
      <t>シセツ</t>
    </rPh>
    <rPh sb="7" eb="9">
      <t>クミアイ</t>
    </rPh>
    <phoneticPr fontId="2"/>
  </si>
  <si>
    <t>紀南環境広域施設組合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</si>
</sst>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189892</c:v>
                </c:pt>
                <c:pt idx="1">
                  <c:v>281223</c:v>
                </c:pt>
                <c:pt idx="2">
                  <c:v>54975</c:v>
                </c:pt>
                <c:pt idx="3">
                  <c:v>118964</c:v>
                </c:pt>
                <c:pt idx="4">
                  <c:v>108810</c:v>
                </c:pt>
              </c:numCache>
            </c:numRef>
          </c:val>
          <c:smooth val="0"/>
        </c:ser>
        <c:dLbls>
          <c:showLegendKey val="0"/>
          <c:showVal val="0"/>
          <c:showCatName val="0"/>
          <c:showSerName val="0"/>
          <c:showPercent val="0"/>
          <c:showBubbleSize val="0"/>
        </c:dLbls>
        <c:marker val="1"/>
        <c:smooth val="0"/>
        <c:axId val="128289408"/>
        <c:axId val="128295680"/>
      </c:lineChart>
      <c:catAx>
        <c:axId val="128289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295680"/>
        <c:crosses val="autoZero"/>
        <c:auto val="1"/>
        <c:lblAlgn val="ctr"/>
        <c:lblOffset val="100"/>
        <c:tickLblSkip val="1"/>
        <c:tickMarkSkip val="1"/>
        <c:noMultiLvlLbl val="0"/>
      </c:catAx>
      <c:valAx>
        <c:axId val="128295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28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8.5</c:v>
                </c:pt>
                <c:pt idx="1">
                  <c:v>9.4</c:v>
                </c:pt>
                <c:pt idx="2">
                  <c:v>4.22</c:v>
                </c:pt>
                <c:pt idx="3">
                  <c:v>5.03</c:v>
                </c:pt>
                <c:pt idx="4">
                  <c:v>5.58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35.409999999999997</c:v>
                </c:pt>
                <c:pt idx="1">
                  <c:v>56.79</c:v>
                </c:pt>
                <c:pt idx="2">
                  <c:v>74.44</c:v>
                </c:pt>
                <c:pt idx="3">
                  <c:v>76.45</c:v>
                </c:pt>
                <c:pt idx="4">
                  <c:v>75.5</c:v>
                </c:pt>
              </c:numCache>
            </c:numRef>
          </c:val>
        </c:ser>
        <c:dLbls>
          <c:showLegendKey val="0"/>
          <c:showVal val="0"/>
          <c:showCatName val="0"/>
          <c:showSerName val="0"/>
          <c:showPercent val="0"/>
          <c:showBubbleSize val="0"/>
        </c:dLbls>
        <c:gapWidth val="250"/>
        <c:overlap val="100"/>
        <c:axId val="136882432"/>
        <c:axId val="136896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9</c:v>
                </c:pt>
                <c:pt idx="1">
                  <c:v>24.5</c:v>
                </c:pt>
                <c:pt idx="2">
                  <c:v>11.06</c:v>
                </c:pt>
                <c:pt idx="3">
                  <c:v>0.7</c:v>
                </c:pt>
                <c:pt idx="4">
                  <c:v>0.61</c:v>
                </c:pt>
              </c:numCache>
            </c:numRef>
          </c:val>
          <c:smooth val="0"/>
        </c:ser>
        <c:dLbls>
          <c:showLegendKey val="0"/>
          <c:showVal val="0"/>
          <c:showCatName val="0"/>
          <c:showSerName val="0"/>
          <c:showPercent val="0"/>
          <c:showBubbleSize val="0"/>
        </c:dLbls>
        <c:marker val="1"/>
        <c:smooth val="0"/>
        <c:axId val="136882432"/>
        <c:axId val="136896896"/>
      </c:lineChart>
      <c:catAx>
        <c:axId val="13688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896896"/>
        <c:crosses val="autoZero"/>
        <c:auto val="1"/>
        <c:lblAlgn val="ctr"/>
        <c:lblOffset val="100"/>
        <c:tickLblSkip val="1"/>
        <c:tickMarkSkip val="1"/>
        <c:noMultiLvlLbl val="0"/>
      </c:catAx>
      <c:valAx>
        <c:axId val="13689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8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小集落住宅新築資金等貸付事業特別会計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0.09</c:v>
                </c:pt>
                <c:pt idx="4">
                  <c:v>#N/A</c:v>
                </c:pt>
                <c:pt idx="5">
                  <c:v>0.11</c:v>
                </c:pt>
                <c:pt idx="6">
                  <c:v>#N/A</c:v>
                </c:pt>
                <c:pt idx="7">
                  <c:v>7.0000000000000007E-2</c:v>
                </c:pt>
                <c:pt idx="8">
                  <c:v>#N/A</c:v>
                </c:pt>
                <c:pt idx="9">
                  <c:v>0.13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0.84</c:v>
                </c:pt>
                <c:pt idx="2">
                  <c:v>#N/A</c:v>
                </c:pt>
                <c:pt idx="3">
                  <c:v>1.1000000000000001</c:v>
                </c:pt>
                <c:pt idx="4">
                  <c:v>#N/A</c:v>
                </c:pt>
                <c:pt idx="5">
                  <c:v>0.98</c:v>
                </c:pt>
                <c:pt idx="6">
                  <c:v>#N/A</c:v>
                </c:pt>
                <c:pt idx="7">
                  <c:v>1.3</c:v>
                </c:pt>
                <c:pt idx="8">
                  <c:v>#N/A</c:v>
                </c:pt>
                <c:pt idx="9">
                  <c:v>0.9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1.36</c:v>
                </c:pt>
                <c:pt idx="2">
                  <c:v>#N/A</c:v>
                </c:pt>
                <c:pt idx="3">
                  <c:v>1.58</c:v>
                </c:pt>
                <c:pt idx="4">
                  <c:v>#N/A</c:v>
                </c:pt>
                <c:pt idx="5">
                  <c:v>1.22</c:v>
                </c:pt>
                <c:pt idx="6">
                  <c:v>#N/A</c:v>
                </c:pt>
                <c:pt idx="7">
                  <c:v>1.57</c:v>
                </c:pt>
                <c:pt idx="8">
                  <c:v>#N/A</c:v>
                </c:pt>
                <c:pt idx="9">
                  <c:v>2.3199999999999998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8.48</c:v>
                </c:pt>
                <c:pt idx="2">
                  <c:v>#N/A</c:v>
                </c:pt>
                <c:pt idx="3">
                  <c:v>9.39</c:v>
                </c:pt>
                <c:pt idx="4">
                  <c:v>#N/A</c:v>
                </c:pt>
                <c:pt idx="5">
                  <c:v>4.22</c:v>
                </c:pt>
                <c:pt idx="6">
                  <c:v>#N/A</c:v>
                </c:pt>
                <c:pt idx="7">
                  <c:v>5.03</c:v>
                </c:pt>
                <c:pt idx="8">
                  <c:v>#N/A</c:v>
                </c:pt>
                <c:pt idx="9">
                  <c:v>5.58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3.17</c:v>
                </c:pt>
                <c:pt idx="2">
                  <c:v>#N/A</c:v>
                </c:pt>
                <c:pt idx="3">
                  <c:v>3.88</c:v>
                </c:pt>
                <c:pt idx="4">
                  <c:v>#N/A</c:v>
                </c:pt>
                <c:pt idx="5">
                  <c:v>4.7</c:v>
                </c:pt>
                <c:pt idx="6">
                  <c:v>#N/A</c:v>
                </c:pt>
                <c:pt idx="7">
                  <c:v>5.28</c:v>
                </c:pt>
                <c:pt idx="8">
                  <c:v>#N/A</c:v>
                </c:pt>
                <c:pt idx="9">
                  <c:v>5.68</c:v>
                </c:pt>
              </c:numCache>
            </c:numRef>
          </c:val>
        </c:ser>
        <c:ser>
          <c:idx val="9"/>
          <c:order val="9"/>
          <c:tx>
            <c:strRef>
              <c:f>データシート!$A$36</c:f>
              <c:strCache>
                <c:ptCount val="1"/>
                <c:pt idx="0">
                  <c:v>国保すさみ病院事業会計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9.19</c:v>
                </c:pt>
                <c:pt idx="2">
                  <c:v>#N/A</c:v>
                </c:pt>
                <c:pt idx="3">
                  <c:v>9.1300000000000008</c:v>
                </c:pt>
                <c:pt idx="4">
                  <c:v>#N/A</c:v>
                </c:pt>
                <c:pt idx="5">
                  <c:v>10.1</c:v>
                </c:pt>
                <c:pt idx="6">
                  <c:v>#N/A</c:v>
                </c:pt>
                <c:pt idx="7">
                  <c:v>7.61</c:v>
                </c:pt>
                <c:pt idx="8">
                  <c:v>#N/A</c:v>
                </c:pt>
                <c:pt idx="9">
                  <c:v>9.1300000000000008</c:v>
                </c:pt>
              </c:numCache>
            </c:numRef>
          </c:val>
        </c:ser>
        <c:dLbls>
          <c:showLegendKey val="0"/>
          <c:showVal val="0"/>
          <c:showCatName val="0"/>
          <c:showSerName val="0"/>
          <c:showPercent val="0"/>
          <c:showBubbleSize val="0"/>
        </c:dLbls>
        <c:gapWidth val="150"/>
        <c:overlap val="100"/>
        <c:axId val="136941952"/>
        <c:axId val="136943488"/>
      </c:barChart>
      <c:catAx>
        <c:axId val="13694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943488"/>
        <c:crosses val="autoZero"/>
        <c:auto val="1"/>
        <c:lblAlgn val="ctr"/>
        <c:lblOffset val="100"/>
        <c:tickLblSkip val="1"/>
        <c:tickMarkSkip val="1"/>
        <c:noMultiLvlLbl val="0"/>
      </c:catAx>
      <c:valAx>
        <c:axId val="13694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41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295</c:v>
                </c:pt>
                <c:pt idx="5">
                  <c:v>310</c:v>
                </c:pt>
                <c:pt idx="8">
                  <c:v>315</c:v>
                </c:pt>
                <c:pt idx="11">
                  <c:v>302</c:v>
                </c:pt>
                <c:pt idx="14">
                  <c:v>342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c:v>
                </c:pt>
                <c:pt idx="3">
                  <c:v>9</c:v>
                </c:pt>
                <c:pt idx="6">
                  <c:v>6</c:v>
                </c:pt>
                <c:pt idx="9">
                  <c:v>7</c:v>
                </c:pt>
                <c:pt idx="12">
                  <c:v>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539</c:v>
                </c:pt>
                <c:pt idx="3">
                  <c:v>540</c:v>
                </c:pt>
                <c:pt idx="6">
                  <c:v>524</c:v>
                </c:pt>
                <c:pt idx="9">
                  <c:v>458</c:v>
                </c:pt>
                <c:pt idx="12">
                  <c:v>491</c:v>
                </c:pt>
              </c:numCache>
            </c:numRef>
          </c:val>
        </c:ser>
        <c:dLbls>
          <c:showLegendKey val="0"/>
          <c:showVal val="0"/>
          <c:showCatName val="0"/>
          <c:showSerName val="0"/>
          <c:showPercent val="0"/>
          <c:showBubbleSize val="0"/>
        </c:dLbls>
        <c:gapWidth val="100"/>
        <c:overlap val="100"/>
        <c:axId val="138765440"/>
        <c:axId val="138767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255</c:v>
                </c:pt>
                <c:pt idx="2">
                  <c:v>#N/A</c:v>
                </c:pt>
                <c:pt idx="3">
                  <c:v>#N/A</c:v>
                </c:pt>
                <c:pt idx="4">
                  <c:v>240</c:v>
                </c:pt>
                <c:pt idx="5">
                  <c:v>#N/A</c:v>
                </c:pt>
                <c:pt idx="6">
                  <c:v>#N/A</c:v>
                </c:pt>
                <c:pt idx="7">
                  <c:v>216</c:v>
                </c:pt>
                <c:pt idx="8">
                  <c:v>#N/A</c:v>
                </c:pt>
                <c:pt idx="9">
                  <c:v>#N/A</c:v>
                </c:pt>
                <c:pt idx="10">
                  <c:v>164</c:v>
                </c:pt>
                <c:pt idx="11">
                  <c:v>#N/A</c:v>
                </c:pt>
                <c:pt idx="12">
                  <c:v>#N/A</c:v>
                </c:pt>
                <c:pt idx="13">
                  <c:v>153</c:v>
                </c:pt>
                <c:pt idx="14">
                  <c:v>#N/A</c:v>
                </c:pt>
              </c:numCache>
            </c:numRef>
          </c:val>
          <c:smooth val="0"/>
        </c:ser>
        <c:dLbls>
          <c:showLegendKey val="0"/>
          <c:showVal val="0"/>
          <c:showCatName val="0"/>
          <c:showSerName val="0"/>
          <c:showPercent val="0"/>
          <c:showBubbleSize val="0"/>
        </c:dLbls>
        <c:marker val="1"/>
        <c:smooth val="0"/>
        <c:axId val="138765440"/>
        <c:axId val="138767360"/>
      </c:lineChart>
      <c:catAx>
        <c:axId val="13876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767360"/>
        <c:crosses val="autoZero"/>
        <c:auto val="1"/>
        <c:lblAlgn val="ctr"/>
        <c:lblOffset val="100"/>
        <c:tickLblSkip val="1"/>
        <c:tickMarkSkip val="1"/>
        <c:noMultiLvlLbl val="0"/>
      </c:catAx>
      <c:valAx>
        <c:axId val="13876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6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2691</c:v>
                </c:pt>
                <c:pt idx="5">
                  <c:v>3131</c:v>
                </c:pt>
                <c:pt idx="8">
                  <c:v>3234</c:v>
                </c:pt>
                <c:pt idx="11">
                  <c:v>3167</c:v>
                </c:pt>
                <c:pt idx="14">
                  <c:v>3225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162</c:v>
                </c:pt>
                <c:pt idx="5">
                  <c:v>149</c:v>
                </c:pt>
                <c:pt idx="8">
                  <c:v>109</c:v>
                </c:pt>
                <c:pt idx="11">
                  <c:v>120</c:v>
                </c:pt>
                <c:pt idx="14">
                  <c:v>112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1215</c:v>
                </c:pt>
                <c:pt idx="5">
                  <c:v>1794</c:v>
                </c:pt>
                <c:pt idx="8">
                  <c:v>2165</c:v>
                </c:pt>
                <c:pt idx="11">
                  <c:v>2572</c:v>
                </c:pt>
                <c:pt idx="14">
                  <c:v>3154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957</c:v>
                </c:pt>
                <c:pt idx="3">
                  <c:v>933</c:v>
                </c:pt>
                <c:pt idx="6">
                  <c:v>871</c:v>
                </c:pt>
                <c:pt idx="9">
                  <c:v>845</c:v>
                </c:pt>
                <c:pt idx="12">
                  <c:v>798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59</c:v>
                </c:pt>
                <c:pt idx="3">
                  <c:v>54</c:v>
                </c:pt>
                <c:pt idx="6">
                  <c:v>50</c:v>
                </c:pt>
                <c:pt idx="9">
                  <c:v>45</c:v>
                </c:pt>
                <c:pt idx="12">
                  <c:v>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82</c:v>
                </c:pt>
                <c:pt idx="3">
                  <c:v>77</c:v>
                </c:pt>
                <c:pt idx="6">
                  <c:v>71</c:v>
                </c:pt>
                <c:pt idx="9">
                  <c:v>97</c:v>
                </c:pt>
                <c:pt idx="12">
                  <c:v>165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4635</c:v>
                </c:pt>
                <c:pt idx="3">
                  <c:v>4864</c:v>
                </c:pt>
                <c:pt idx="6">
                  <c:v>4655</c:v>
                </c:pt>
                <c:pt idx="9">
                  <c:v>4596</c:v>
                </c:pt>
                <c:pt idx="12">
                  <c:v>4409</c:v>
                </c:pt>
              </c:numCache>
            </c:numRef>
          </c:val>
        </c:ser>
        <c:dLbls>
          <c:showLegendKey val="0"/>
          <c:showVal val="0"/>
          <c:showCatName val="0"/>
          <c:showSerName val="0"/>
          <c:showPercent val="0"/>
          <c:showBubbleSize val="0"/>
        </c:dLbls>
        <c:gapWidth val="100"/>
        <c:overlap val="100"/>
        <c:axId val="137026944"/>
        <c:axId val="14445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1666</c:v>
                </c:pt>
                <c:pt idx="2">
                  <c:v>#N/A</c:v>
                </c:pt>
                <c:pt idx="3">
                  <c:v>#N/A</c:v>
                </c:pt>
                <c:pt idx="4">
                  <c:v>855</c:v>
                </c:pt>
                <c:pt idx="5">
                  <c:v>#N/A</c:v>
                </c:pt>
                <c:pt idx="6">
                  <c:v>#N/A</c:v>
                </c:pt>
                <c:pt idx="7">
                  <c:v>139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7026944"/>
        <c:axId val="144459264"/>
      </c:lineChart>
      <c:catAx>
        <c:axId val="1370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459264"/>
        <c:crosses val="autoZero"/>
        <c:auto val="1"/>
        <c:lblAlgn val="ctr"/>
        <c:lblOffset val="100"/>
        <c:tickLblSkip val="1"/>
        <c:tickMarkSkip val="1"/>
        <c:noMultiLvlLbl val="0"/>
      </c:catAx>
      <c:valAx>
        <c:axId val="14445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02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4,628
4,607
174.71
4,388,037
4,180,631
133,834
2,399,574
4,409,494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過疎化（</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月から</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月の人口減少率：▲</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）、高齢化（</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月末の</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歳以上人口比率：</a:t>
          </a:r>
          <a:r>
            <a:rPr lang="en-US" altLang="ja-JP" sz="1100">
              <a:solidFill>
                <a:schemeClr val="dk1"/>
              </a:solidFill>
              <a:effectLst/>
              <a:latin typeface="+mn-lt"/>
              <a:ea typeface="+mn-ea"/>
              <a:cs typeface="+mn-cs"/>
            </a:rPr>
            <a:t>43.1%</a:t>
          </a:r>
          <a:r>
            <a:rPr lang="ja-JP" altLang="ja-JP" sz="1100">
              <a:solidFill>
                <a:schemeClr val="dk1"/>
              </a:solidFill>
              <a:effectLst/>
              <a:latin typeface="+mn-lt"/>
              <a:ea typeface="+mn-ea"/>
              <a:cs typeface="+mn-cs"/>
            </a:rPr>
            <a:t>）の進行に加え、町内に主力となる産業がないことなどの要因で、財政基盤が弱く類似団体平均値を大きく下回っている。今後の対策としては、第一次産業の育成と徴収対策の強化を図り、</a:t>
          </a:r>
          <a:r>
            <a:rPr lang="ja-JP" altLang="en-US" sz="1100">
              <a:solidFill>
                <a:schemeClr val="dk1"/>
              </a:solidFill>
              <a:effectLst/>
              <a:latin typeface="+mn-lt"/>
              <a:ea typeface="+mn-ea"/>
              <a:cs typeface="+mn-cs"/>
            </a:rPr>
            <a:t>財源</a:t>
          </a:r>
          <a:r>
            <a:rPr lang="ja-JP" altLang="ja-JP" sz="1100">
              <a:solidFill>
                <a:schemeClr val="dk1"/>
              </a:solidFill>
              <a:effectLst/>
              <a:latin typeface="+mn-lt"/>
              <a:ea typeface="+mn-ea"/>
              <a:cs typeface="+mn-cs"/>
            </a:rPr>
            <a:t>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113347</xdr:rowOff>
    </xdr:from>
    <xdr:to>
      <xdr:col>7</xdr:col>
      <xdr:colOff>152400</xdr:colOff>
      <xdr:row>43</xdr:row>
      <xdr:rowOff>113347</xdr:rowOff>
    </xdr:to>
    <xdr:cxnSp macro="">
      <xdr:nvCxnSpPr>
        <xdr:cNvPr id="63" name="直線コネクタ 62"/>
        <xdr:cNvCxnSpPr/>
      </xdr:nvCxnSpPr>
      <xdr:spPr>
        <a:xfrm>
          <a:off x="4114800" y="74856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107315</xdr:rowOff>
    </xdr:from>
    <xdr:to>
      <xdr:col>6</xdr:col>
      <xdr:colOff>0</xdr:colOff>
      <xdr:row>43</xdr:row>
      <xdr:rowOff>113347</xdr:rowOff>
    </xdr:to>
    <xdr:cxnSp macro="">
      <xdr:nvCxnSpPr>
        <xdr:cNvPr id="66" name="直線コネクタ 65"/>
        <xdr:cNvCxnSpPr/>
      </xdr:nvCxnSpPr>
      <xdr:spPr>
        <a:xfrm>
          <a:off x="3225800" y="747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101282</xdr:rowOff>
    </xdr:from>
    <xdr:to>
      <xdr:col>4</xdr:col>
      <xdr:colOff>482600</xdr:colOff>
      <xdr:row>43</xdr:row>
      <xdr:rowOff>107315</xdr:rowOff>
    </xdr:to>
    <xdr:cxnSp macro="">
      <xdr:nvCxnSpPr>
        <xdr:cNvPr id="69" name="直線コネクタ 68"/>
        <xdr:cNvCxnSpPr/>
      </xdr:nvCxnSpPr>
      <xdr:spPr>
        <a:xfrm>
          <a:off x="2336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101282</xdr:rowOff>
    </xdr:to>
    <xdr:cxnSp macro="">
      <xdr:nvCxnSpPr>
        <xdr:cNvPr id="72" name="直線コネクタ 71"/>
        <xdr:cNvCxnSpPr/>
      </xdr:nvCxnSpPr>
      <xdr:spPr>
        <a:xfrm>
          <a:off x="1447800" y="74676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59055</xdr:rowOff>
    </xdr:from>
    <xdr:to>
      <xdr:col>3</xdr:col>
      <xdr:colOff>330200</xdr:colOff>
      <xdr:row>42</xdr:row>
      <xdr:rowOff>160655</xdr:rowOff>
    </xdr:to>
    <xdr:sp macro="" textlink="">
      <xdr:nvSpPr>
        <xdr:cNvPr id="73" name="フローチャート : 判断 72"/>
        <xdr:cNvSpPr/>
      </xdr:nvSpPr>
      <xdr:spPr>
        <a:xfrm>
          <a:off x="2286000" y="725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170832</xdr:rowOff>
    </xdr:from>
    <xdr:ext cx="762000" cy="259045"/>
    <xdr:sp macro="" textlink="">
      <xdr:nvSpPr>
        <xdr:cNvPr id="74" name="テキスト ボックス 73"/>
        <xdr:cNvSpPr txBox="1"/>
      </xdr:nvSpPr>
      <xdr:spPr>
        <a:xfrm>
          <a:off x="1955800" y="702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46990</xdr:rowOff>
    </xdr:from>
    <xdr:to>
      <xdr:col>2</xdr:col>
      <xdr:colOff>127000</xdr:colOff>
      <xdr:row>42</xdr:row>
      <xdr:rowOff>148590</xdr:rowOff>
    </xdr:to>
    <xdr:sp macro="" textlink="">
      <xdr:nvSpPr>
        <xdr:cNvPr id="75" name="フローチャート : 判断 74"/>
        <xdr:cNvSpPr/>
      </xdr:nvSpPr>
      <xdr:spPr>
        <a:xfrm>
          <a:off x="1397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158767</xdr:rowOff>
    </xdr:from>
    <xdr:ext cx="762000" cy="259045"/>
    <xdr:sp macro="" textlink="">
      <xdr:nvSpPr>
        <xdr:cNvPr id="76" name="テキスト ボックス 75"/>
        <xdr:cNvSpPr txBox="1"/>
      </xdr:nvSpPr>
      <xdr:spPr>
        <a:xfrm>
          <a:off x="1066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62547</xdr:rowOff>
    </xdr:from>
    <xdr:to>
      <xdr:col>7</xdr:col>
      <xdr:colOff>203200</xdr:colOff>
      <xdr:row>43</xdr:row>
      <xdr:rowOff>164147</xdr:rowOff>
    </xdr:to>
    <xdr:sp macro="" textlink="">
      <xdr:nvSpPr>
        <xdr:cNvPr id="82" name="円/楕円 81"/>
        <xdr:cNvSpPr/>
      </xdr:nvSpPr>
      <xdr:spPr>
        <a:xfrm>
          <a:off x="49022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139082</xdr:rowOff>
    </xdr:from>
    <xdr:ext cx="762000" cy="259045"/>
    <xdr:sp macro="" textlink="">
      <xdr:nvSpPr>
        <xdr:cNvPr id="83" name="財政力該当値テキスト"/>
        <xdr:cNvSpPr txBox="1"/>
      </xdr:nvSpPr>
      <xdr:spPr>
        <a:xfrm>
          <a:off x="5041900" y="733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62547</xdr:rowOff>
    </xdr:from>
    <xdr:to>
      <xdr:col>6</xdr:col>
      <xdr:colOff>50800</xdr:colOff>
      <xdr:row>43</xdr:row>
      <xdr:rowOff>164147</xdr:rowOff>
    </xdr:to>
    <xdr:sp macro="" textlink="">
      <xdr:nvSpPr>
        <xdr:cNvPr id="84" name="円/楕円 83"/>
        <xdr:cNvSpPr/>
      </xdr:nvSpPr>
      <xdr:spPr>
        <a:xfrm>
          <a:off x="4064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148924</xdr:rowOff>
    </xdr:from>
    <xdr:ext cx="736600" cy="259045"/>
    <xdr:sp macro="" textlink="">
      <xdr:nvSpPr>
        <xdr:cNvPr id="85" name="テキスト ボックス 84"/>
        <xdr:cNvSpPr txBox="1"/>
      </xdr:nvSpPr>
      <xdr:spPr>
        <a:xfrm>
          <a:off x="3733800" y="75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56515</xdr:rowOff>
    </xdr:from>
    <xdr:to>
      <xdr:col>4</xdr:col>
      <xdr:colOff>533400</xdr:colOff>
      <xdr:row>43</xdr:row>
      <xdr:rowOff>158115</xdr:rowOff>
    </xdr:to>
    <xdr:sp macro="" textlink="">
      <xdr:nvSpPr>
        <xdr:cNvPr id="86" name="円/楕円 85"/>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142892</xdr:rowOff>
    </xdr:from>
    <xdr:ext cx="762000" cy="259045"/>
    <xdr:sp macro="" textlink="">
      <xdr:nvSpPr>
        <xdr:cNvPr id="87" name="テキスト ボックス 86"/>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50482</xdr:rowOff>
    </xdr:from>
    <xdr:to>
      <xdr:col>3</xdr:col>
      <xdr:colOff>330200</xdr:colOff>
      <xdr:row>43</xdr:row>
      <xdr:rowOff>152082</xdr:rowOff>
    </xdr:to>
    <xdr:sp macro="" textlink="">
      <xdr:nvSpPr>
        <xdr:cNvPr id="88" name="円/楕円 87"/>
        <xdr:cNvSpPr/>
      </xdr:nvSpPr>
      <xdr:spPr>
        <a:xfrm>
          <a:off x="2286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136859</xdr:rowOff>
    </xdr:from>
    <xdr:ext cx="762000" cy="259045"/>
    <xdr:sp macro="" textlink="">
      <xdr:nvSpPr>
        <xdr:cNvPr id="89" name="テキスト ボックス 88"/>
        <xdr:cNvSpPr txBox="1"/>
      </xdr:nvSpPr>
      <xdr:spPr>
        <a:xfrm>
          <a:off x="1955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0" name="円/楕円 89"/>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1" name="テキスト ボックス 90"/>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地方交付税の減少及び</a:t>
          </a:r>
          <a:r>
            <a:rPr lang="ja-JP" altLang="en-US" sz="1100">
              <a:solidFill>
                <a:schemeClr val="dk1"/>
              </a:solidFill>
              <a:effectLst/>
              <a:latin typeface="+mn-lt"/>
              <a:ea typeface="+mn-ea"/>
              <a:cs typeface="+mn-cs"/>
            </a:rPr>
            <a:t>防災ラジオ購入費などによる物件費の増、病院会計補助金の増加による補助費の増、過疎対策事業債元金償還金の増加による公債費</a:t>
          </a:r>
          <a:r>
            <a:rPr lang="ja-JP" altLang="ja-JP" sz="1100">
              <a:solidFill>
                <a:schemeClr val="dk1"/>
              </a:solidFill>
              <a:effectLst/>
              <a:latin typeface="+mn-lt"/>
              <a:ea typeface="+mn-ea"/>
              <a:cs typeface="+mn-cs"/>
            </a:rPr>
            <a:t>の増に</a:t>
          </a:r>
          <a:r>
            <a:rPr lang="ja-JP" altLang="en-US" sz="1100">
              <a:solidFill>
                <a:schemeClr val="dk1"/>
              </a:solidFill>
              <a:effectLst/>
              <a:latin typeface="+mn-lt"/>
              <a:ea typeface="+mn-ea"/>
              <a:cs typeface="+mn-cs"/>
            </a:rPr>
            <a:t>などに</a:t>
          </a:r>
          <a:r>
            <a:rPr lang="ja-JP" altLang="ja-JP" sz="1100">
              <a:solidFill>
                <a:schemeClr val="dk1"/>
              </a:solidFill>
              <a:effectLst/>
              <a:latin typeface="+mn-lt"/>
              <a:ea typeface="+mn-ea"/>
              <a:cs typeface="+mn-cs"/>
            </a:rPr>
            <a:t>より前年度に比べ</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ポイント、類似団体平均値を</a:t>
          </a:r>
          <a:r>
            <a:rPr lang="en-US" altLang="ja-JP" sz="1100">
              <a:solidFill>
                <a:schemeClr val="dk1"/>
              </a:solidFill>
              <a:effectLst/>
              <a:latin typeface="+mn-lt"/>
              <a:ea typeface="+mn-ea"/>
              <a:cs typeface="+mn-cs"/>
            </a:rPr>
            <a:t>8.3</a:t>
          </a:r>
          <a:r>
            <a:rPr lang="ja-JP" altLang="ja-JP" sz="1100">
              <a:solidFill>
                <a:schemeClr val="dk1"/>
              </a:solidFill>
              <a:effectLst/>
              <a:latin typeface="+mn-lt"/>
              <a:ea typeface="+mn-ea"/>
              <a:cs typeface="+mn-cs"/>
            </a:rPr>
            <a:t>ポイント上回っている。今後の地方交付税の動向については不透明であるため、より一層の徴税強化、使用料・手数料・分担金等の適正化などにより財源の確保に努めるとともに、施設の統合及び民間委託・指定管理者制度の活用、定員管理の適正化などにより、さらなる経費削減に努め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156528</xdr:rowOff>
    </xdr:from>
    <xdr:to>
      <xdr:col>7</xdr:col>
      <xdr:colOff>152400</xdr:colOff>
      <xdr:row>63</xdr:row>
      <xdr:rowOff>166581</xdr:rowOff>
    </xdr:to>
    <xdr:cxnSp macro="">
      <xdr:nvCxnSpPr>
        <xdr:cNvPr id="126" name="直線コネクタ 125"/>
        <xdr:cNvCxnSpPr/>
      </xdr:nvCxnSpPr>
      <xdr:spPr>
        <a:xfrm>
          <a:off x="4114800" y="1095787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128376</xdr:rowOff>
    </xdr:from>
    <xdr:to>
      <xdr:col>6</xdr:col>
      <xdr:colOff>0</xdr:colOff>
      <xdr:row>63</xdr:row>
      <xdr:rowOff>156528</xdr:rowOff>
    </xdr:to>
    <xdr:cxnSp macro="">
      <xdr:nvCxnSpPr>
        <xdr:cNvPr id="129" name="直線コネクタ 128"/>
        <xdr:cNvCxnSpPr/>
      </xdr:nvCxnSpPr>
      <xdr:spPr>
        <a:xfrm>
          <a:off x="3225800" y="109297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128376</xdr:rowOff>
    </xdr:to>
    <xdr:cxnSp macro="">
      <xdr:nvCxnSpPr>
        <xdr:cNvPr id="132" name="直線コネクタ 131"/>
        <xdr:cNvCxnSpPr/>
      </xdr:nvCxnSpPr>
      <xdr:spPr>
        <a:xfrm>
          <a:off x="2336800" y="10867390"/>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116311</xdr:rowOff>
    </xdr:to>
    <xdr:cxnSp macro="">
      <xdr:nvCxnSpPr>
        <xdr:cNvPr id="135" name="直線コネクタ 134"/>
        <xdr:cNvCxnSpPr/>
      </xdr:nvCxnSpPr>
      <xdr:spPr>
        <a:xfrm flipV="1">
          <a:off x="1447800" y="1086739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13229</xdr:rowOff>
    </xdr:from>
    <xdr:to>
      <xdr:col>3</xdr:col>
      <xdr:colOff>330200</xdr:colOff>
      <xdr:row>63</xdr:row>
      <xdr:rowOff>114829</xdr:rowOff>
    </xdr:to>
    <xdr:sp macro="" textlink="">
      <xdr:nvSpPr>
        <xdr:cNvPr id="136" name="フローチャート : 判断 135"/>
        <xdr:cNvSpPr/>
      </xdr:nvSpPr>
      <xdr:spPr>
        <a:xfrm>
          <a:off x="2286000" y="1081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125006</xdr:rowOff>
    </xdr:from>
    <xdr:ext cx="762000" cy="259045"/>
    <xdr:sp macro="" textlink="">
      <xdr:nvSpPr>
        <xdr:cNvPr id="137" name="テキスト ボックス 136"/>
        <xdr:cNvSpPr txBox="1"/>
      </xdr:nvSpPr>
      <xdr:spPr>
        <a:xfrm>
          <a:off x="1955800" y="105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85619</xdr:rowOff>
    </xdr:from>
    <xdr:to>
      <xdr:col>2</xdr:col>
      <xdr:colOff>127000</xdr:colOff>
      <xdr:row>64</xdr:row>
      <xdr:rowOff>15769</xdr:rowOff>
    </xdr:to>
    <xdr:sp macro="" textlink="">
      <xdr:nvSpPr>
        <xdr:cNvPr id="138" name="フローチャート : 判断 137"/>
        <xdr:cNvSpPr/>
      </xdr:nvSpPr>
      <xdr:spPr>
        <a:xfrm>
          <a:off x="1397000" y="108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546</xdr:rowOff>
    </xdr:from>
    <xdr:ext cx="762000" cy="259045"/>
    <xdr:sp macro="" textlink="">
      <xdr:nvSpPr>
        <xdr:cNvPr id="139" name="テキスト ボックス 138"/>
        <xdr:cNvSpPr txBox="1"/>
      </xdr:nvSpPr>
      <xdr:spPr>
        <a:xfrm>
          <a:off x="1066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115781</xdr:rowOff>
    </xdr:from>
    <xdr:to>
      <xdr:col>7</xdr:col>
      <xdr:colOff>203200</xdr:colOff>
      <xdr:row>64</xdr:row>
      <xdr:rowOff>45931</xdr:rowOff>
    </xdr:to>
    <xdr:sp macro="" textlink="">
      <xdr:nvSpPr>
        <xdr:cNvPr id="145" name="円/楕円 144"/>
        <xdr:cNvSpPr/>
      </xdr:nvSpPr>
      <xdr:spPr>
        <a:xfrm>
          <a:off x="4902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87858</xdr:rowOff>
    </xdr:from>
    <xdr:ext cx="762000" cy="259045"/>
    <xdr:sp macro="" textlink="">
      <xdr:nvSpPr>
        <xdr:cNvPr id="146" name="財政構造の弾力性該当値テキスト"/>
        <xdr:cNvSpPr txBox="1"/>
      </xdr:nvSpPr>
      <xdr:spPr>
        <a:xfrm>
          <a:off x="5041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105728</xdr:rowOff>
    </xdr:from>
    <xdr:to>
      <xdr:col>6</xdr:col>
      <xdr:colOff>50800</xdr:colOff>
      <xdr:row>64</xdr:row>
      <xdr:rowOff>35878</xdr:rowOff>
    </xdr:to>
    <xdr:sp macro="" textlink="">
      <xdr:nvSpPr>
        <xdr:cNvPr id="147" name="円/楕円 146"/>
        <xdr:cNvSpPr/>
      </xdr:nvSpPr>
      <xdr:spPr>
        <a:xfrm>
          <a:off x="4064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20655</xdr:rowOff>
    </xdr:from>
    <xdr:ext cx="736600" cy="259045"/>
    <xdr:sp macro="" textlink="">
      <xdr:nvSpPr>
        <xdr:cNvPr id="148" name="テキスト ボックス 147"/>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77576</xdr:rowOff>
    </xdr:from>
    <xdr:to>
      <xdr:col>4</xdr:col>
      <xdr:colOff>533400</xdr:colOff>
      <xdr:row>64</xdr:row>
      <xdr:rowOff>7726</xdr:rowOff>
    </xdr:to>
    <xdr:sp macro="" textlink="">
      <xdr:nvSpPr>
        <xdr:cNvPr id="149" name="円/楕円 148"/>
        <xdr:cNvSpPr/>
      </xdr:nvSpPr>
      <xdr:spPr>
        <a:xfrm>
          <a:off x="3175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163953</xdr:rowOff>
    </xdr:from>
    <xdr:ext cx="762000" cy="259045"/>
    <xdr:sp macro="" textlink="">
      <xdr:nvSpPr>
        <xdr:cNvPr id="150" name="テキスト ボックス 149"/>
        <xdr:cNvSpPr txBox="1"/>
      </xdr:nvSpPr>
      <xdr:spPr>
        <a:xfrm>
          <a:off x="2844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1" name="円/楕円 150"/>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2" name="テキスト ボックス 151"/>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65511</xdr:rowOff>
    </xdr:from>
    <xdr:to>
      <xdr:col>2</xdr:col>
      <xdr:colOff>127000</xdr:colOff>
      <xdr:row>63</xdr:row>
      <xdr:rowOff>167111</xdr:rowOff>
    </xdr:to>
    <xdr:sp macro="" textlink="">
      <xdr:nvSpPr>
        <xdr:cNvPr id="153" name="円/楕円 152"/>
        <xdr:cNvSpPr/>
      </xdr:nvSpPr>
      <xdr:spPr>
        <a:xfrm>
          <a:off x="1397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5838</xdr:rowOff>
    </xdr:from>
    <xdr:ext cx="762000" cy="259045"/>
    <xdr:sp macro="" textlink="">
      <xdr:nvSpPr>
        <xdr:cNvPr id="154" name="テキスト ボックス 153"/>
        <xdr:cNvSpPr txBox="1"/>
      </xdr:nvSpPr>
      <xdr:spPr>
        <a:xfrm>
          <a:off x="1066800" y="1063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[235,285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174.71㎢</a:t>
          </a:r>
          <a:r>
            <a:rPr lang="ja-JP" altLang="ja-JP" sz="1100">
              <a:solidFill>
                <a:schemeClr val="dk1"/>
              </a:solidFill>
              <a:effectLst/>
              <a:latin typeface="+mn-lt"/>
              <a:ea typeface="+mn-ea"/>
              <a:cs typeface="+mn-cs"/>
            </a:rPr>
            <a:t>の面積に集落が点在しているため、小規模であっても小中学校や保育所を設置していることや、職員数の増加などにより上昇傾向にある</a:t>
          </a:r>
          <a:r>
            <a:rPr lang="ja-JP" altLang="en-US" sz="1100">
              <a:solidFill>
                <a:schemeClr val="dk1"/>
              </a:solidFill>
              <a:effectLst/>
              <a:latin typeface="+mn-lt"/>
              <a:ea typeface="+mn-ea"/>
              <a:cs typeface="+mn-cs"/>
            </a:rPr>
            <a:t>。昨年度比では人件費は減少しているが防災ラジオ購入費、気象観測システム整備委託、公共施設移転基本計画策定業務委託の増な</a:t>
          </a:r>
          <a:r>
            <a:rPr lang="ja-JP" altLang="ja-JP" sz="1100">
              <a:solidFill>
                <a:schemeClr val="dk1"/>
              </a:solidFill>
              <a:effectLst/>
              <a:latin typeface="+mn-lt"/>
              <a:ea typeface="+mn-ea"/>
              <a:cs typeface="+mn-cs"/>
            </a:rPr>
            <a:t>どにより</a:t>
          </a:r>
          <a:r>
            <a:rPr lang="ja-JP" altLang="en-US" sz="1100">
              <a:solidFill>
                <a:schemeClr val="dk1"/>
              </a:solidFill>
              <a:effectLst/>
              <a:latin typeface="+mn-lt"/>
              <a:ea typeface="+mn-ea"/>
              <a:cs typeface="+mn-cs"/>
            </a:rPr>
            <a:t>物件費が増加し、</a:t>
          </a:r>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+1,170</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となった。類似団体</a:t>
          </a:r>
          <a:r>
            <a:rPr lang="ja-JP" altLang="en-US" sz="1100">
              <a:solidFill>
                <a:schemeClr val="dk1"/>
              </a:solidFill>
              <a:effectLst/>
              <a:latin typeface="+mn-lt"/>
              <a:ea typeface="+mn-ea"/>
              <a:cs typeface="+mn-cs"/>
            </a:rPr>
            <a:t>比</a:t>
          </a:r>
          <a:r>
            <a:rPr lang="ja-JP" altLang="ja-JP" sz="1100">
              <a:solidFill>
                <a:schemeClr val="dk1"/>
              </a:solidFill>
              <a:effectLst/>
              <a:latin typeface="+mn-lt"/>
              <a:ea typeface="+mn-ea"/>
              <a:cs typeface="+mn-cs"/>
            </a:rPr>
            <a:t>については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年度から</a:t>
          </a:r>
          <a:r>
            <a:rPr lang="ja-JP" altLang="ja-JP" sz="1100">
              <a:solidFill>
                <a:schemeClr val="dk1"/>
              </a:solidFill>
              <a:effectLst/>
              <a:latin typeface="+mn-lt"/>
              <a:ea typeface="+mn-ea"/>
              <a:cs typeface="+mn-cs"/>
            </a:rPr>
            <a:t>人口が</a:t>
          </a:r>
          <a:r>
            <a:rPr lang="en-US" altLang="ja-JP" sz="1100">
              <a:solidFill>
                <a:schemeClr val="dk1"/>
              </a:solidFill>
              <a:effectLst/>
              <a:latin typeface="+mn-lt"/>
              <a:ea typeface="+mn-ea"/>
              <a:cs typeface="+mn-cs"/>
            </a:rPr>
            <a:t>5,000</a:t>
          </a:r>
          <a:r>
            <a:rPr lang="ja-JP" altLang="ja-JP" sz="1100">
              <a:solidFill>
                <a:schemeClr val="dk1"/>
              </a:solidFill>
              <a:effectLst/>
              <a:latin typeface="+mn-lt"/>
              <a:ea typeface="+mn-ea"/>
              <a:cs typeface="+mn-cs"/>
            </a:rPr>
            <a:t>人を下回ったことにより階層が</a:t>
          </a:r>
          <a:r>
            <a:rPr lang="ja-JP" altLang="en-US" sz="1100">
              <a:solidFill>
                <a:schemeClr val="dk1"/>
              </a:solidFill>
              <a:effectLst/>
              <a:latin typeface="+mn-lt"/>
              <a:ea typeface="+mn-ea"/>
              <a:cs typeface="+mn-cs"/>
            </a:rPr>
            <a:t>変</a:t>
          </a:r>
          <a:r>
            <a:rPr lang="ja-JP" altLang="ja-JP" sz="1100">
              <a:solidFill>
                <a:schemeClr val="dk1"/>
              </a:solidFill>
              <a:effectLst/>
              <a:latin typeface="+mn-lt"/>
              <a:ea typeface="+mn-ea"/>
              <a:cs typeface="+mn-cs"/>
            </a:rPr>
            <a:t>わった</a:t>
          </a:r>
          <a:r>
            <a:rPr lang="ja-JP" altLang="en-US" sz="1100">
              <a:solidFill>
                <a:schemeClr val="dk1"/>
              </a:solidFill>
              <a:effectLst/>
              <a:latin typeface="+mn-lt"/>
              <a:ea typeface="+mn-ea"/>
              <a:cs typeface="+mn-cs"/>
            </a:rPr>
            <a:t>ため差が大きくなっている。</a:t>
          </a:r>
          <a:r>
            <a:rPr lang="ja-JP" altLang="ja-JP" sz="1100">
              <a:solidFill>
                <a:schemeClr val="dk1"/>
              </a:solidFill>
              <a:effectLst/>
              <a:latin typeface="+mn-lt"/>
              <a:ea typeface="+mn-ea"/>
              <a:cs typeface="+mn-cs"/>
            </a:rPr>
            <a:t>今後も引き続き定員管理の適正化に努めるとともに、行財政改革の推進により物件費等の抑制に努める。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106634</xdr:rowOff>
    </xdr:from>
    <xdr:to>
      <xdr:col>7</xdr:col>
      <xdr:colOff>152400</xdr:colOff>
      <xdr:row>81</xdr:row>
      <xdr:rowOff>107198</xdr:rowOff>
    </xdr:to>
    <xdr:cxnSp macro="">
      <xdr:nvCxnSpPr>
        <xdr:cNvPr id="186" name="直線コネクタ 185"/>
        <xdr:cNvCxnSpPr/>
      </xdr:nvCxnSpPr>
      <xdr:spPr>
        <a:xfrm>
          <a:off x="4114800" y="13994084"/>
          <a:ext cx="8382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97724</xdr:rowOff>
    </xdr:from>
    <xdr:ext cx="762000" cy="259045"/>
    <xdr:sp macro="" textlink="">
      <xdr:nvSpPr>
        <xdr:cNvPr id="187" name="人件費・物件費等の状況平均値テキスト"/>
        <xdr:cNvSpPr txBox="1"/>
      </xdr:nvSpPr>
      <xdr:spPr>
        <a:xfrm>
          <a:off x="5041900" y="13985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106634</xdr:rowOff>
    </xdr:from>
    <xdr:to>
      <xdr:col>6</xdr:col>
      <xdr:colOff>0</xdr:colOff>
      <xdr:row>81</xdr:row>
      <xdr:rowOff>108308</xdr:rowOff>
    </xdr:to>
    <xdr:cxnSp macro="">
      <xdr:nvCxnSpPr>
        <xdr:cNvPr id="189" name="直線コネクタ 188"/>
        <xdr:cNvCxnSpPr/>
      </xdr:nvCxnSpPr>
      <xdr:spPr>
        <a:xfrm flipV="1">
          <a:off x="3225800" y="13994084"/>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101273</xdr:rowOff>
    </xdr:from>
    <xdr:to>
      <xdr:col>4</xdr:col>
      <xdr:colOff>482600</xdr:colOff>
      <xdr:row>81</xdr:row>
      <xdr:rowOff>108308</xdr:rowOff>
    </xdr:to>
    <xdr:cxnSp macro="">
      <xdr:nvCxnSpPr>
        <xdr:cNvPr id="192" name="直線コネクタ 191"/>
        <xdr:cNvCxnSpPr/>
      </xdr:nvCxnSpPr>
      <xdr:spPr>
        <a:xfrm>
          <a:off x="2336800" y="13988723"/>
          <a:ext cx="889000" cy="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92966</xdr:rowOff>
    </xdr:from>
    <xdr:to>
      <xdr:col>3</xdr:col>
      <xdr:colOff>279400</xdr:colOff>
      <xdr:row>81</xdr:row>
      <xdr:rowOff>101273</xdr:rowOff>
    </xdr:to>
    <xdr:cxnSp macro="">
      <xdr:nvCxnSpPr>
        <xdr:cNvPr id="195" name="直線コネクタ 194"/>
        <xdr:cNvCxnSpPr/>
      </xdr:nvCxnSpPr>
      <xdr:spPr>
        <a:xfrm>
          <a:off x="1447800" y="13980416"/>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35365</xdr:rowOff>
    </xdr:from>
    <xdr:to>
      <xdr:col>3</xdr:col>
      <xdr:colOff>330200</xdr:colOff>
      <xdr:row>81</xdr:row>
      <xdr:rowOff>136965</xdr:rowOff>
    </xdr:to>
    <xdr:sp macro="" textlink="">
      <xdr:nvSpPr>
        <xdr:cNvPr id="196" name="フローチャート : 判断 195"/>
        <xdr:cNvSpPr/>
      </xdr:nvSpPr>
      <xdr:spPr>
        <a:xfrm>
          <a:off x="2286000" y="139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147142</xdr:rowOff>
    </xdr:from>
    <xdr:ext cx="762000" cy="259045"/>
    <xdr:sp macro="" textlink="">
      <xdr:nvSpPr>
        <xdr:cNvPr id="197" name="テキスト ボックス 196"/>
        <xdr:cNvSpPr txBox="1"/>
      </xdr:nvSpPr>
      <xdr:spPr>
        <a:xfrm>
          <a:off x="1955800" y="1369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32367</xdr:rowOff>
    </xdr:from>
    <xdr:to>
      <xdr:col>2</xdr:col>
      <xdr:colOff>127000</xdr:colOff>
      <xdr:row>81</xdr:row>
      <xdr:rowOff>133967</xdr:rowOff>
    </xdr:to>
    <xdr:sp macro="" textlink="">
      <xdr:nvSpPr>
        <xdr:cNvPr id="198" name="フローチャート : 判断 197"/>
        <xdr:cNvSpPr/>
      </xdr:nvSpPr>
      <xdr:spPr>
        <a:xfrm>
          <a:off x="1397000" y="1391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144144</xdr:rowOff>
    </xdr:from>
    <xdr:ext cx="762000" cy="259045"/>
    <xdr:sp macro="" textlink="">
      <xdr:nvSpPr>
        <xdr:cNvPr id="199" name="テキスト ボックス 198"/>
        <xdr:cNvSpPr txBox="1"/>
      </xdr:nvSpPr>
      <xdr:spPr>
        <a:xfrm>
          <a:off x="1066800" y="1368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56398</xdr:rowOff>
    </xdr:from>
    <xdr:to>
      <xdr:col>7</xdr:col>
      <xdr:colOff>203200</xdr:colOff>
      <xdr:row>81</xdr:row>
      <xdr:rowOff>157998</xdr:rowOff>
    </xdr:to>
    <xdr:sp macro="" textlink="">
      <xdr:nvSpPr>
        <xdr:cNvPr id="205" name="円/楕円 204"/>
        <xdr:cNvSpPr/>
      </xdr:nvSpPr>
      <xdr:spPr>
        <a:xfrm>
          <a:off x="4902200" y="1394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149125</xdr:rowOff>
    </xdr:from>
    <xdr:ext cx="762000" cy="259045"/>
    <xdr:sp macro="" textlink="">
      <xdr:nvSpPr>
        <xdr:cNvPr id="206" name="人件費・物件費等の状況該当値テキスト"/>
        <xdr:cNvSpPr txBox="1"/>
      </xdr:nvSpPr>
      <xdr:spPr>
        <a:xfrm>
          <a:off x="5041900" y="138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235,285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55834</xdr:rowOff>
    </xdr:from>
    <xdr:to>
      <xdr:col>6</xdr:col>
      <xdr:colOff>50800</xdr:colOff>
      <xdr:row>81</xdr:row>
      <xdr:rowOff>157434</xdr:rowOff>
    </xdr:to>
    <xdr:sp macro="" textlink="">
      <xdr:nvSpPr>
        <xdr:cNvPr id="207" name="円/楕円 206"/>
        <xdr:cNvSpPr/>
      </xdr:nvSpPr>
      <xdr:spPr>
        <a:xfrm>
          <a:off x="4064000" y="139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167611</xdr:rowOff>
    </xdr:from>
    <xdr:ext cx="736600" cy="259045"/>
    <xdr:sp macro="" textlink="">
      <xdr:nvSpPr>
        <xdr:cNvPr id="208" name="テキスト ボックス 207"/>
        <xdr:cNvSpPr txBox="1"/>
      </xdr:nvSpPr>
      <xdr:spPr>
        <a:xfrm>
          <a:off x="3733800" y="1371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57508</xdr:rowOff>
    </xdr:from>
    <xdr:to>
      <xdr:col>4</xdr:col>
      <xdr:colOff>533400</xdr:colOff>
      <xdr:row>81</xdr:row>
      <xdr:rowOff>159108</xdr:rowOff>
    </xdr:to>
    <xdr:sp macro="" textlink="">
      <xdr:nvSpPr>
        <xdr:cNvPr id="209" name="円/楕円 208"/>
        <xdr:cNvSpPr/>
      </xdr:nvSpPr>
      <xdr:spPr>
        <a:xfrm>
          <a:off x="3175000" y="139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169285</xdr:rowOff>
    </xdr:from>
    <xdr:ext cx="762000" cy="259045"/>
    <xdr:sp macro="" textlink="">
      <xdr:nvSpPr>
        <xdr:cNvPr id="210" name="テキスト ボックス 209"/>
        <xdr:cNvSpPr txBox="1"/>
      </xdr:nvSpPr>
      <xdr:spPr>
        <a:xfrm>
          <a:off x="2844800" y="1371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50473</xdr:rowOff>
    </xdr:from>
    <xdr:to>
      <xdr:col>3</xdr:col>
      <xdr:colOff>330200</xdr:colOff>
      <xdr:row>81</xdr:row>
      <xdr:rowOff>152073</xdr:rowOff>
    </xdr:to>
    <xdr:sp macro="" textlink="">
      <xdr:nvSpPr>
        <xdr:cNvPr id="211" name="円/楕円 210"/>
        <xdr:cNvSpPr/>
      </xdr:nvSpPr>
      <xdr:spPr>
        <a:xfrm>
          <a:off x="2286000" y="139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136850</xdr:rowOff>
    </xdr:from>
    <xdr:ext cx="762000" cy="259045"/>
    <xdr:sp macro="" textlink="">
      <xdr:nvSpPr>
        <xdr:cNvPr id="212" name="テキスト ボックス 211"/>
        <xdr:cNvSpPr txBox="1"/>
      </xdr:nvSpPr>
      <xdr:spPr>
        <a:xfrm>
          <a:off x="1955800" y="140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42166</xdr:rowOff>
    </xdr:from>
    <xdr:to>
      <xdr:col>2</xdr:col>
      <xdr:colOff>127000</xdr:colOff>
      <xdr:row>81</xdr:row>
      <xdr:rowOff>143766</xdr:rowOff>
    </xdr:to>
    <xdr:sp macro="" textlink="">
      <xdr:nvSpPr>
        <xdr:cNvPr id="213" name="円/楕円 212"/>
        <xdr:cNvSpPr/>
      </xdr:nvSpPr>
      <xdr:spPr>
        <a:xfrm>
          <a:off x="1397000" y="139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128543</xdr:rowOff>
    </xdr:from>
    <xdr:ext cx="762000" cy="259045"/>
    <xdr:sp macro="" textlink="">
      <xdr:nvSpPr>
        <xdr:cNvPr id="214" name="テキスト ボックス 213"/>
        <xdr:cNvSpPr txBox="1"/>
      </xdr:nvSpPr>
      <xdr:spPr>
        <a:xfrm>
          <a:off x="1066800" y="1401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当該指数については、</a:t>
          </a:r>
          <a:r>
            <a:rPr lang="ja-JP" altLang="en-US" sz="1100">
              <a:solidFill>
                <a:schemeClr val="dk1"/>
              </a:solidFill>
              <a:effectLst/>
              <a:latin typeface="+mn-lt"/>
              <a:ea typeface="+mn-ea"/>
              <a:cs typeface="+mn-cs"/>
            </a:rPr>
            <a:t>昨年度は</a:t>
          </a:r>
          <a:r>
            <a:rPr lang="ja-JP" altLang="ja-JP" sz="1100">
              <a:solidFill>
                <a:schemeClr val="dk1"/>
              </a:solidFill>
              <a:effectLst/>
              <a:latin typeface="+mn-lt"/>
              <a:ea typeface="+mn-ea"/>
              <a:cs typeface="+mn-cs"/>
            </a:rPr>
            <a:t>国家公務員給与削減の影響により</a:t>
          </a:r>
          <a:r>
            <a:rPr lang="en-US" altLang="ja-JP" sz="1100">
              <a:solidFill>
                <a:schemeClr val="dk1"/>
              </a:solidFill>
              <a:effectLst/>
              <a:latin typeface="+mn-lt"/>
              <a:ea typeface="+mn-ea"/>
              <a:cs typeface="+mn-cs"/>
            </a:rPr>
            <a:t>102.4</a:t>
          </a:r>
          <a:r>
            <a:rPr lang="ja-JP" altLang="ja-JP" sz="1100">
              <a:solidFill>
                <a:schemeClr val="dk1"/>
              </a:solidFill>
              <a:effectLst/>
              <a:latin typeface="+mn-lt"/>
              <a:ea typeface="+mn-ea"/>
              <a:cs typeface="+mn-cs"/>
            </a:rPr>
            <a:t>と国に対しては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ポイント上回ってい</a:t>
          </a:r>
          <a:r>
            <a:rPr lang="ja-JP" altLang="en-US" sz="1100">
              <a:solidFill>
                <a:schemeClr val="dk1"/>
              </a:solidFill>
              <a:effectLst/>
              <a:latin typeface="+mn-lt"/>
              <a:ea typeface="+mn-ea"/>
              <a:cs typeface="+mn-cs"/>
            </a:rPr>
            <a:t>たが、本年度は</a:t>
          </a:r>
          <a:r>
            <a:rPr lang="en-US" altLang="ja-JP" sz="1100">
              <a:solidFill>
                <a:schemeClr val="dk1"/>
              </a:solidFill>
              <a:effectLst/>
              <a:latin typeface="+mn-lt"/>
              <a:ea typeface="+mn-ea"/>
              <a:cs typeface="+mn-cs"/>
            </a:rPr>
            <a:t>94.4</a:t>
          </a:r>
          <a:r>
            <a:rPr lang="ja-JP" altLang="en-US" sz="1100">
              <a:solidFill>
                <a:schemeClr val="dk1"/>
              </a:solidFill>
              <a:effectLst/>
              <a:latin typeface="+mn-lt"/>
              <a:ea typeface="+mn-ea"/>
              <a:cs typeface="+mn-cs"/>
            </a:rPr>
            <a:t>となっており、国家公務員の給与削減分を除いた場合は</a:t>
          </a:r>
          <a:r>
            <a:rPr lang="en-US" altLang="ja-JP" sz="1100">
              <a:solidFill>
                <a:schemeClr val="dk1"/>
              </a:solidFill>
              <a:effectLst/>
              <a:latin typeface="+mn-lt"/>
              <a:ea typeface="+mn-ea"/>
              <a:cs typeface="+mn-cs"/>
            </a:rPr>
            <a:t>H23</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94.3</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94.5</a:t>
          </a:r>
          <a:r>
            <a:rPr lang="ja-JP" altLang="en-US" sz="1100">
              <a:solidFill>
                <a:schemeClr val="dk1"/>
              </a:solidFill>
              <a:effectLst/>
              <a:latin typeface="+mn-lt"/>
              <a:ea typeface="+mn-ea"/>
              <a:cs typeface="+mn-cs"/>
            </a:rPr>
            <a:t>とほぼ横ばい状態である。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また、類似団体との差については</a:t>
          </a:r>
          <a:r>
            <a:rPr lang="en-US" altLang="ja-JP" sz="1100">
              <a:solidFill>
                <a:schemeClr val="dk1"/>
              </a:solidFill>
              <a:effectLst/>
              <a:latin typeface="+mn-lt"/>
              <a:ea typeface="+mn-ea"/>
              <a:cs typeface="+mn-cs"/>
            </a:rPr>
            <a:t>H23</a:t>
          </a:r>
          <a:r>
            <a:rPr lang="ja-JP" altLang="en-US" sz="1100">
              <a:solidFill>
                <a:schemeClr val="dk1"/>
              </a:solidFill>
              <a:effectLst/>
              <a:latin typeface="+mn-lt"/>
              <a:ea typeface="+mn-ea"/>
              <a:cs typeface="+mn-cs"/>
            </a:rPr>
            <a:t>より人口が</a:t>
          </a:r>
          <a:r>
            <a:rPr lang="en-US" altLang="ja-JP" sz="1100">
              <a:solidFill>
                <a:schemeClr val="dk1"/>
              </a:solidFill>
              <a:effectLst/>
              <a:latin typeface="+mn-lt"/>
              <a:ea typeface="+mn-ea"/>
              <a:cs typeface="+mn-cs"/>
            </a:rPr>
            <a:t>5,000</a:t>
          </a:r>
          <a:r>
            <a:rPr lang="ja-JP" altLang="en-US" sz="1100">
              <a:solidFill>
                <a:schemeClr val="dk1"/>
              </a:solidFill>
              <a:effectLst/>
              <a:latin typeface="+mn-lt"/>
              <a:ea typeface="+mn-ea"/>
              <a:cs typeface="+mn-cs"/>
            </a:rPr>
            <a:t>人を下回ったことにより階層が変わったため類似団体より上回っている。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89</xdr:row>
      <xdr:rowOff>93980</xdr:rowOff>
    </xdr:to>
    <xdr:cxnSp macro="">
      <xdr:nvCxnSpPr>
        <xdr:cNvPr id="244" name="直線コネクタ 243"/>
        <xdr:cNvCxnSpPr/>
      </xdr:nvCxnSpPr>
      <xdr:spPr>
        <a:xfrm flipV="1">
          <a:off x="16179800" y="1487043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31132</xdr:rowOff>
    </xdr:from>
    <xdr:ext cx="762000" cy="259045"/>
    <xdr:sp macro="" textlink="">
      <xdr:nvSpPr>
        <xdr:cNvPr id="245" name="給与水準   （国との比較）平均値テキスト"/>
        <xdr:cNvSpPr txBox="1"/>
      </xdr:nvSpPr>
      <xdr:spPr>
        <a:xfrm>
          <a:off x="17106900" y="14604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75882</xdr:rowOff>
    </xdr:from>
    <xdr:to>
      <xdr:col>23</xdr:col>
      <xdr:colOff>406400</xdr:colOff>
      <xdr:row>89</xdr:row>
      <xdr:rowOff>93980</xdr:rowOff>
    </xdr:to>
    <xdr:cxnSp macro="">
      <xdr:nvCxnSpPr>
        <xdr:cNvPr id="247" name="直線コネクタ 246"/>
        <xdr:cNvCxnSpPr/>
      </xdr:nvCxnSpPr>
      <xdr:spPr>
        <a:xfrm>
          <a:off x="15290800" y="153349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64470</xdr:rowOff>
    </xdr:from>
    <xdr:ext cx="736600" cy="259045"/>
    <xdr:sp macro="" textlink="">
      <xdr:nvSpPr>
        <xdr:cNvPr id="249" name="テキスト ボックス 248"/>
        <xdr:cNvSpPr txBox="1"/>
      </xdr:nvSpPr>
      <xdr:spPr>
        <a:xfrm>
          <a:off x="15798800" y="1498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59373</xdr:rowOff>
    </xdr:from>
    <xdr:to>
      <xdr:col>22</xdr:col>
      <xdr:colOff>203200</xdr:colOff>
      <xdr:row>89</xdr:row>
      <xdr:rowOff>75882</xdr:rowOff>
    </xdr:to>
    <xdr:cxnSp macro="">
      <xdr:nvCxnSpPr>
        <xdr:cNvPr id="250" name="直線コネクタ 249"/>
        <xdr:cNvCxnSpPr/>
      </xdr:nvCxnSpPr>
      <xdr:spPr>
        <a:xfrm>
          <a:off x="14401800" y="14804073"/>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52404</xdr:rowOff>
    </xdr:from>
    <xdr:ext cx="762000" cy="259045"/>
    <xdr:sp macro="" textlink="">
      <xdr:nvSpPr>
        <xdr:cNvPr id="252" name="テキスト ボックス 251"/>
        <xdr:cNvSpPr txBox="1"/>
      </xdr:nvSpPr>
      <xdr:spPr>
        <a:xfrm>
          <a:off x="14909800" y="149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59373</xdr:rowOff>
    </xdr:from>
    <xdr:to>
      <xdr:col>21</xdr:col>
      <xdr:colOff>0</xdr:colOff>
      <xdr:row>86</xdr:row>
      <xdr:rowOff>83502</xdr:rowOff>
    </xdr:to>
    <xdr:cxnSp macro="">
      <xdr:nvCxnSpPr>
        <xdr:cNvPr id="253" name="直線コネクタ 252"/>
        <xdr:cNvCxnSpPr/>
      </xdr:nvCxnSpPr>
      <xdr:spPr>
        <a:xfrm flipV="1">
          <a:off x="13512800" y="1480407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62864</xdr:rowOff>
    </xdr:from>
    <xdr:to>
      <xdr:col>21</xdr:col>
      <xdr:colOff>50800</xdr:colOff>
      <xdr:row>86</xdr:row>
      <xdr:rowOff>164464</xdr:rowOff>
    </xdr:to>
    <xdr:sp macro="" textlink="">
      <xdr:nvSpPr>
        <xdr:cNvPr id="254" name="フローチャート : 判断 253"/>
        <xdr:cNvSpPr/>
      </xdr:nvSpPr>
      <xdr:spPr>
        <a:xfrm>
          <a:off x="14351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149241</xdr:rowOff>
    </xdr:from>
    <xdr:ext cx="762000" cy="259045"/>
    <xdr:sp macro="" textlink="">
      <xdr:nvSpPr>
        <xdr:cNvPr id="255" name="テキスト ボックス 254"/>
        <xdr:cNvSpPr txBox="1"/>
      </xdr:nvSpPr>
      <xdr:spPr>
        <a:xfrm>
          <a:off x="14020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56" name="フローチャート : 判断 255"/>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57" name="テキスト ボックス 25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63" name="円/楕円 262"/>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64"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43180</xdr:rowOff>
    </xdr:from>
    <xdr:to>
      <xdr:col>23</xdr:col>
      <xdr:colOff>457200</xdr:colOff>
      <xdr:row>89</xdr:row>
      <xdr:rowOff>144780</xdr:rowOff>
    </xdr:to>
    <xdr:sp macro="" textlink="">
      <xdr:nvSpPr>
        <xdr:cNvPr id="265" name="円/楕円 264"/>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129557</xdr:rowOff>
    </xdr:from>
    <xdr:ext cx="736600" cy="259045"/>
    <xdr:sp macro="" textlink="">
      <xdr:nvSpPr>
        <xdr:cNvPr id="266" name="テキスト ボックス 265"/>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25082</xdr:rowOff>
    </xdr:from>
    <xdr:to>
      <xdr:col>22</xdr:col>
      <xdr:colOff>254000</xdr:colOff>
      <xdr:row>89</xdr:row>
      <xdr:rowOff>126682</xdr:rowOff>
    </xdr:to>
    <xdr:sp macro="" textlink="">
      <xdr:nvSpPr>
        <xdr:cNvPr id="267" name="円/楕円 266"/>
        <xdr:cNvSpPr/>
      </xdr:nvSpPr>
      <xdr:spPr>
        <a:xfrm>
          <a:off x="15240000" y="152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111459</xdr:rowOff>
    </xdr:from>
    <xdr:ext cx="762000" cy="259045"/>
    <xdr:sp macro="" textlink="">
      <xdr:nvSpPr>
        <xdr:cNvPr id="268" name="テキスト ボックス 267"/>
        <xdr:cNvSpPr txBox="1"/>
      </xdr:nvSpPr>
      <xdr:spPr>
        <a:xfrm>
          <a:off x="14909800" y="153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8573</xdr:rowOff>
    </xdr:from>
    <xdr:to>
      <xdr:col>21</xdr:col>
      <xdr:colOff>50800</xdr:colOff>
      <xdr:row>86</xdr:row>
      <xdr:rowOff>110173</xdr:rowOff>
    </xdr:to>
    <xdr:sp macro="" textlink="">
      <xdr:nvSpPr>
        <xdr:cNvPr id="269" name="円/楕円 268"/>
        <xdr:cNvSpPr/>
      </xdr:nvSpPr>
      <xdr:spPr>
        <a:xfrm>
          <a:off x="14351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120350</xdr:rowOff>
    </xdr:from>
    <xdr:ext cx="762000" cy="259045"/>
    <xdr:sp macro="" textlink="">
      <xdr:nvSpPr>
        <xdr:cNvPr id="270" name="テキスト ボックス 269"/>
        <xdr:cNvSpPr txBox="1"/>
      </xdr:nvSpPr>
      <xdr:spPr>
        <a:xfrm>
          <a:off x="14020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32702</xdr:rowOff>
    </xdr:from>
    <xdr:to>
      <xdr:col>19</xdr:col>
      <xdr:colOff>533400</xdr:colOff>
      <xdr:row>86</xdr:row>
      <xdr:rowOff>134302</xdr:rowOff>
    </xdr:to>
    <xdr:sp macro="" textlink="">
      <xdr:nvSpPr>
        <xdr:cNvPr id="271" name="円/楕円 270"/>
        <xdr:cNvSpPr/>
      </xdr:nvSpPr>
      <xdr:spPr>
        <a:xfrm>
          <a:off x="13462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144479</xdr:rowOff>
    </xdr:from>
    <xdr:ext cx="762000" cy="259045"/>
    <xdr:sp macro="" textlink="">
      <xdr:nvSpPr>
        <xdr:cNvPr id="272" name="テキスト ボックス 271"/>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定期的に職員採用を行っていることから職員数は増加傾向にある。国調人口が</a:t>
          </a:r>
          <a:r>
            <a:rPr lang="en-US" altLang="ja-JP" sz="1100">
              <a:solidFill>
                <a:schemeClr val="dk1"/>
              </a:solidFill>
              <a:effectLst/>
              <a:latin typeface="+mn-lt"/>
              <a:ea typeface="+mn-ea"/>
              <a:cs typeface="+mn-cs"/>
            </a:rPr>
            <a:t>5,000</a:t>
          </a:r>
          <a:r>
            <a:rPr lang="ja-JP" altLang="ja-JP" sz="1100">
              <a:solidFill>
                <a:schemeClr val="dk1"/>
              </a:solidFill>
              <a:effectLst/>
              <a:latin typeface="+mn-lt"/>
              <a:ea typeface="+mn-ea"/>
              <a:cs typeface="+mn-cs"/>
            </a:rPr>
            <a:t>人を切り、類似団体区分が変更となったことから平成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より類似団体平均を下回っている。今後も引き続き、施設の統合及び民間委託・指定管理者制度の活用、事務の効率化、職員の能力向上と組織における相互協力連携の促進を図り、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170319</xdr:rowOff>
    </xdr:from>
    <xdr:to>
      <xdr:col>24</xdr:col>
      <xdr:colOff>558800</xdr:colOff>
      <xdr:row>59</xdr:row>
      <xdr:rowOff>1397</xdr:rowOff>
    </xdr:to>
    <xdr:cxnSp macro="">
      <xdr:nvCxnSpPr>
        <xdr:cNvPr id="308" name="直線コネクタ 307"/>
        <xdr:cNvCxnSpPr/>
      </xdr:nvCxnSpPr>
      <xdr:spPr>
        <a:xfrm flipV="1">
          <a:off x="16179800" y="10114419"/>
          <a:ext cx="8382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156517</xdr:rowOff>
    </xdr:from>
    <xdr:ext cx="762000" cy="259045"/>
    <xdr:sp macro="" textlink="">
      <xdr:nvSpPr>
        <xdr:cNvPr id="309" name="定員管理の状況平均値テキスト"/>
        <xdr:cNvSpPr txBox="1"/>
      </xdr:nvSpPr>
      <xdr:spPr>
        <a:xfrm>
          <a:off x="17106900" y="1010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162735</xdr:rowOff>
    </xdr:from>
    <xdr:to>
      <xdr:col>23</xdr:col>
      <xdr:colOff>406400</xdr:colOff>
      <xdr:row>59</xdr:row>
      <xdr:rowOff>1397</xdr:rowOff>
    </xdr:to>
    <xdr:cxnSp macro="">
      <xdr:nvCxnSpPr>
        <xdr:cNvPr id="311" name="直線コネクタ 310"/>
        <xdr:cNvCxnSpPr/>
      </xdr:nvCxnSpPr>
      <xdr:spPr>
        <a:xfrm>
          <a:off x="15290800" y="10106835"/>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3" name="テキスト ボックス 312"/>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158828</xdr:rowOff>
    </xdr:from>
    <xdr:to>
      <xdr:col>22</xdr:col>
      <xdr:colOff>203200</xdr:colOff>
      <xdr:row>58</xdr:row>
      <xdr:rowOff>162735</xdr:rowOff>
    </xdr:to>
    <xdr:cxnSp macro="">
      <xdr:nvCxnSpPr>
        <xdr:cNvPr id="314" name="直線コネクタ 313"/>
        <xdr:cNvCxnSpPr/>
      </xdr:nvCxnSpPr>
      <xdr:spPr>
        <a:xfrm>
          <a:off x="14401800" y="10102928"/>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6" name="テキスト ボックス 315"/>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157220</xdr:rowOff>
    </xdr:from>
    <xdr:to>
      <xdr:col>21</xdr:col>
      <xdr:colOff>0</xdr:colOff>
      <xdr:row>58</xdr:row>
      <xdr:rowOff>158828</xdr:rowOff>
    </xdr:to>
    <xdr:cxnSp macro="">
      <xdr:nvCxnSpPr>
        <xdr:cNvPr id="317" name="直線コネクタ 316"/>
        <xdr:cNvCxnSpPr/>
      </xdr:nvCxnSpPr>
      <xdr:spPr>
        <a:xfrm>
          <a:off x="13512800" y="1010132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77924</xdr:rowOff>
    </xdr:from>
    <xdr:to>
      <xdr:col>21</xdr:col>
      <xdr:colOff>50800</xdr:colOff>
      <xdr:row>59</xdr:row>
      <xdr:rowOff>8074</xdr:rowOff>
    </xdr:to>
    <xdr:sp macro="" textlink="">
      <xdr:nvSpPr>
        <xdr:cNvPr id="318" name="フローチャート : 判断 317"/>
        <xdr:cNvSpPr/>
      </xdr:nvSpPr>
      <xdr:spPr>
        <a:xfrm>
          <a:off x="14351000" y="100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18251</xdr:rowOff>
    </xdr:from>
    <xdr:ext cx="762000" cy="259045"/>
    <xdr:sp macro="" textlink="">
      <xdr:nvSpPr>
        <xdr:cNvPr id="319" name="テキスト ボックス 318"/>
        <xdr:cNvSpPr txBox="1"/>
      </xdr:nvSpPr>
      <xdr:spPr>
        <a:xfrm>
          <a:off x="14020800" y="979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76660</xdr:rowOff>
    </xdr:from>
    <xdr:to>
      <xdr:col>19</xdr:col>
      <xdr:colOff>533400</xdr:colOff>
      <xdr:row>59</xdr:row>
      <xdr:rowOff>6810</xdr:rowOff>
    </xdr:to>
    <xdr:sp macro="" textlink="">
      <xdr:nvSpPr>
        <xdr:cNvPr id="320" name="フローチャート : 判断 319"/>
        <xdr:cNvSpPr/>
      </xdr:nvSpPr>
      <xdr:spPr>
        <a:xfrm>
          <a:off x="13462000" y="1002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16987</xdr:rowOff>
    </xdr:from>
    <xdr:ext cx="762000" cy="259045"/>
    <xdr:sp macro="" textlink="">
      <xdr:nvSpPr>
        <xdr:cNvPr id="321" name="テキスト ボックス 320"/>
        <xdr:cNvSpPr txBox="1"/>
      </xdr:nvSpPr>
      <xdr:spPr>
        <a:xfrm>
          <a:off x="13131800" y="978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119519</xdr:rowOff>
    </xdr:from>
    <xdr:to>
      <xdr:col>24</xdr:col>
      <xdr:colOff>609600</xdr:colOff>
      <xdr:row>59</xdr:row>
      <xdr:rowOff>49669</xdr:rowOff>
    </xdr:to>
    <xdr:sp macro="" textlink="">
      <xdr:nvSpPr>
        <xdr:cNvPr id="327" name="円/楕円 326"/>
        <xdr:cNvSpPr/>
      </xdr:nvSpPr>
      <xdr:spPr>
        <a:xfrm>
          <a:off x="16967200" y="100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40796</xdr:rowOff>
    </xdr:from>
    <xdr:ext cx="762000" cy="259045"/>
    <xdr:sp macro="" textlink="">
      <xdr:nvSpPr>
        <xdr:cNvPr id="328" name="定員管理の状況該当値テキスト"/>
        <xdr:cNvSpPr txBox="1"/>
      </xdr:nvSpPr>
      <xdr:spPr>
        <a:xfrm>
          <a:off x="17106900" y="998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122047</xdr:rowOff>
    </xdr:from>
    <xdr:to>
      <xdr:col>23</xdr:col>
      <xdr:colOff>457200</xdr:colOff>
      <xdr:row>59</xdr:row>
      <xdr:rowOff>52197</xdr:rowOff>
    </xdr:to>
    <xdr:sp macro="" textlink="">
      <xdr:nvSpPr>
        <xdr:cNvPr id="329" name="円/楕円 328"/>
        <xdr:cNvSpPr/>
      </xdr:nvSpPr>
      <xdr:spPr>
        <a:xfrm>
          <a:off x="16129000" y="100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62374</xdr:rowOff>
    </xdr:from>
    <xdr:ext cx="736600" cy="259045"/>
    <xdr:sp macro="" textlink="">
      <xdr:nvSpPr>
        <xdr:cNvPr id="330" name="テキスト ボックス 329"/>
        <xdr:cNvSpPr txBox="1"/>
      </xdr:nvSpPr>
      <xdr:spPr>
        <a:xfrm>
          <a:off x="15798800" y="983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111935</xdr:rowOff>
    </xdr:from>
    <xdr:to>
      <xdr:col>22</xdr:col>
      <xdr:colOff>254000</xdr:colOff>
      <xdr:row>59</xdr:row>
      <xdr:rowOff>42085</xdr:rowOff>
    </xdr:to>
    <xdr:sp macro="" textlink="">
      <xdr:nvSpPr>
        <xdr:cNvPr id="331" name="円/楕円 330"/>
        <xdr:cNvSpPr/>
      </xdr:nvSpPr>
      <xdr:spPr>
        <a:xfrm>
          <a:off x="15240000" y="100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52262</xdr:rowOff>
    </xdr:from>
    <xdr:ext cx="762000" cy="259045"/>
    <xdr:sp macro="" textlink="">
      <xdr:nvSpPr>
        <xdr:cNvPr id="332" name="テキスト ボックス 331"/>
        <xdr:cNvSpPr txBox="1"/>
      </xdr:nvSpPr>
      <xdr:spPr>
        <a:xfrm>
          <a:off x="14909800" y="98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108028</xdr:rowOff>
    </xdr:from>
    <xdr:to>
      <xdr:col>21</xdr:col>
      <xdr:colOff>50800</xdr:colOff>
      <xdr:row>59</xdr:row>
      <xdr:rowOff>38178</xdr:rowOff>
    </xdr:to>
    <xdr:sp macro="" textlink="">
      <xdr:nvSpPr>
        <xdr:cNvPr id="333" name="円/楕円 332"/>
        <xdr:cNvSpPr/>
      </xdr:nvSpPr>
      <xdr:spPr>
        <a:xfrm>
          <a:off x="14351000" y="1005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22955</xdr:rowOff>
    </xdr:from>
    <xdr:ext cx="762000" cy="259045"/>
    <xdr:sp macro="" textlink="">
      <xdr:nvSpPr>
        <xdr:cNvPr id="334" name="テキスト ボックス 333"/>
        <xdr:cNvSpPr txBox="1"/>
      </xdr:nvSpPr>
      <xdr:spPr>
        <a:xfrm>
          <a:off x="14020800" y="1013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106420</xdr:rowOff>
    </xdr:from>
    <xdr:to>
      <xdr:col>19</xdr:col>
      <xdr:colOff>533400</xdr:colOff>
      <xdr:row>59</xdr:row>
      <xdr:rowOff>36570</xdr:rowOff>
    </xdr:to>
    <xdr:sp macro="" textlink="">
      <xdr:nvSpPr>
        <xdr:cNvPr id="335" name="円/楕円 334"/>
        <xdr:cNvSpPr/>
      </xdr:nvSpPr>
      <xdr:spPr>
        <a:xfrm>
          <a:off x="13462000" y="10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21347</xdr:rowOff>
    </xdr:from>
    <xdr:ext cx="762000" cy="259045"/>
    <xdr:sp macro="" textlink="">
      <xdr:nvSpPr>
        <xdr:cNvPr id="336" name="テキスト ボックス 335"/>
        <xdr:cNvSpPr txBox="1"/>
      </xdr:nvSpPr>
      <xdr:spPr>
        <a:xfrm>
          <a:off x="13131800" y="1013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地方交付税の増加や元利償還額の減少などにより前年度に比べ</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ポイントの減、類似団体平均値を</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ポイント下回っている。今後も事業実施にあたっては十分精査し、適正な水準の維持に努める。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169756</xdr:rowOff>
    </xdr:from>
    <xdr:to>
      <xdr:col>24</xdr:col>
      <xdr:colOff>558800</xdr:colOff>
      <xdr:row>40</xdr:row>
      <xdr:rowOff>94827</xdr:rowOff>
    </xdr:to>
    <xdr:cxnSp macro="">
      <xdr:nvCxnSpPr>
        <xdr:cNvPr id="370" name="直線コネクタ 369"/>
        <xdr:cNvCxnSpPr/>
      </xdr:nvCxnSpPr>
      <xdr:spPr>
        <a:xfrm flipV="1">
          <a:off x="16179800" y="685630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1"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94827</xdr:rowOff>
    </xdr:from>
    <xdr:to>
      <xdr:col>23</xdr:col>
      <xdr:colOff>406400</xdr:colOff>
      <xdr:row>41</xdr:row>
      <xdr:rowOff>44027</xdr:rowOff>
    </xdr:to>
    <xdr:cxnSp macro="">
      <xdr:nvCxnSpPr>
        <xdr:cNvPr id="373" name="直線コネクタ 372"/>
        <xdr:cNvCxnSpPr/>
      </xdr:nvCxnSpPr>
      <xdr:spPr>
        <a:xfrm flipV="1">
          <a:off x="15290800" y="69528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5" name="テキスト ボックス 37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44027</xdr:rowOff>
    </xdr:from>
    <xdr:to>
      <xdr:col>22</xdr:col>
      <xdr:colOff>203200</xdr:colOff>
      <xdr:row>41</xdr:row>
      <xdr:rowOff>132504</xdr:rowOff>
    </xdr:to>
    <xdr:cxnSp macro="">
      <xdr:nvCxnSpPr>
        <xdr:cNvPr id="376" name="直線コネクタ 375"/>
        <xdr:cNvCxnSpPr/>
      </xdr:nvCxnSpPr>
      <xdr:spPr>
        <a:xfrm flipV="1">
          <a:off x="14401800" y="707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78" name="テキスト ボックス 377"/>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49530</xdr:rowOff>
    </xdr:to>
    <xdr:cxnSp macro="">
      <xdr:nvCxnSpPr>
        <xdr:cNvPr id="379" name="直線コネクタ 378"/>
        <xdr:cNvCxnSpPr/>
      </xdr:nvCxnSpPr>
      <xdr:spPr>
        <a:xfrm flipV="1">
          <a:off x="13512800" y="71619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0" name="フローチャート : 判断 379"/>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81" name="テキスト ボックス 380"/>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82" name="フローチャート : 判断 381"/>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83" name="テキスト ボックス 382"/>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389" name="円/楕円 388"/>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135483</xdr:rowOff>
    </xdr:from>
    <xdr:ext cx="762000" cy="259045"/>
    <xdr:sp macro="" textlink="">
      <xdr:nvSpPr>
        <xdr:cNvPr id="390"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391" name="円/楕円 390"/>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92" name="テキスト ボックス 391"/>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164677</xdr:rowOff>
    </xdr:from>
    <xdr:to>
      <xdr:col>22</xdr:col>
      <xdr:colOff>254000</xdr:colOff>
      <xdr:row>41</xdr:row>
      <xdr:rowOff>94827</xdr:rowOff>
    </xdr:to>
    <xdr:sp macro="" textlink="">
      <xdr:nvSpPr>
        <xdr:cNvPr id="393" name="円/楕円 392"/>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4" name="テキスト ボックス 393"/>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395" name="円/楕円 394"/>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22031</xdr:rowOff>
    </xdr:from>
    <xdr:ext cx="762000" cy="259045"/>
    <xdr:sp macro="" textlink="">
      <xdr:nvSpPr>
        <xdr:cNvPr id="396" name="テキスト ボックス 395"/>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7" name="円/楕円 396"/>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8" name="テキスト ボックス 397"/>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充当可能基金の増加や地方債残高</a:t>
          </a:r>
          <a:r>
            <a:rPr lang="ja-JP" altLang="en-US" sz="1100" b="0" i="0" baseline="0">
              <a:solidFill>
                <a:schemeClr val="dk1"/>
              </a:solidFill>
              <a:effectLst/>
              <a:latin typeface="+mn-lt"/>
              <a:ea typeface="+mn-ea"/>
              <a:cs typeface="+mn-cs"/>
            </a:rPr>
            <a:t>、公営企業債等繰入見込額</a:t>
          </a:r>
          <a:r>
            <a:rPr lang="ja-JP" altLang="ja-JP" sz="1100" b="0" i="0" baseline="0">
              <a:solidFill>
                <a:schemeClr val="dk1"/>
              </a:solidFill>
              <a:effectLst/>
              <a:latin typeface="+mn-lt"/>
              <a:ea typeface="+mn-ea"/>
              <a:cs typeface="+mn-cs"/>
            </a:rPr>
            <a:t>の減少、退職手当負担見込額の減少などにより将来負担比率は算定されていない。今後も適正な水準の維持に努める。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159052</xdr:rowOff>
    </xdr:from>
    <xdr:to>
      <xdr:col>22</xdr:col>
      <xdr:colOff>203200</xdr:colOff>
      <xdr:row>16</xdr:row>
      <xdr:rowOff>18143</xdr:rowOff>
    </xdr:to>
    <xdr:cxnSp macro="">
      <xdr:nvCxnSpPr>
        <xdr:cNvPr id="434" name="直線コネクタ 433"/>
        <xdr:cNvCxnSpPr/>
      </xdr:nvCxnSpPr>
      <xdr:spPr>
        <a:xfrm flipV="1">
          <a:off x="14401800" y="2387902"/>
          <a:ext cx="889000" cy="37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5"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18143</xdr:rowOff>
    </xdr:from>
    <xdr:to>
      <xdr:col>21</xdr:col>
      <xdr:colOff>0</xdr:colOff>
      <xdr:row>18</xdr:row>
      <xdr:rowOff>149800</xdr:rowOff>
    </xdr:to>
    <xdr:cxnSp macro="">
      <xdr:nvCxnSpPr>
        <xdr:cNvPr id="437" name="直線コネクタ 436"/>
        <xdr:cNvCxnSpPr/>
      </xdr:nvCxnSpPr>
      <xdr:spPr>
        <a:xfrm flipV="1">
          <a:off x="13512800" y="2761343"/>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8" name="フローチャート :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0" name="フローチャート : 判断 43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1" name="テキスト ボックス 44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65012</xdr:rowOff>
    </xdr:from>
    <xdr:to>
      <xdr:col>21</xdr:col>
      <xdr:colOff>50800</xdr:colOff>
      <xdr:row>16</xdr:row>
      <xdr:rowOff>166612</xdr:rowOff>
    </xdr:to>
    <xdr:sp macro="" textlink="">
      <xdr:nvSpPr>
        <xdr:cNvPr id="442" name="フローチャート : 判断 441"/>
        <xdr:cNvSpPr/>
      </xdr:nvSpPr>
      <xdr:spPr>
        <a:xfrm>
          <a:off x="14351000" y="280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151389</xdr:rowOff>
    </xdr:from>
    <xdr:ext cx="762000" cy="259045"/>
    <xdr:sp macro="" textlink="">
      <xdr:nvSpPr>
        <xdr:cNvPr id="443" name="テキスト ボックス 442"/>
        <xdr:cNvSpPr txBox="1"/>
      </xdr:nvSpPr>
      <xdr:spPr>
        <a:xfrm>
          <a:off x="14020800" y="289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24312</xdr:rowOff>
    </xdr:from>
    <xdr:to>
      <xdr:col>19</xdr:col>
      <xdr:colOff>533400</xdr:colOff>
      <xdr:row>18</xdr:row>
      <xdr:rowOff>125912</xdr:rowOff>
    </xdr:to>
    <xdr:sp macro="" textlink="">
      <xdr:nvSpPr>
        <xdr:cNvPr id="444" name="フローチャート : 判断 443"/>
        <xdr:cNvSpPr/>
      </xdr:nvSpPr>
      <xdr:spPr>
        <a:xfrm>
          <a:off x="13462000" y="311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136089</xdr:rowOff>
    </xdr:from>
    <xdr:ext cx="762000" cy="259045"/>
    <xdr:sp macro="" textlink="">
      <xdr:nvSpPr>
        <xdr:cNvPr id="445" name="テキスト ボックス 444"/>
        <xdr:cNvSpPr txBox="1"/>
      </xdr:nvSpPr>
      <xdr:spPr>
        <a:xfrm>
          <a:off x="13131800" y="287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108252</xdr:rowOff>
    </xdr:from>
    <xdr:to>
      <xdr:col>22</xdr:col>
      <xdr:colOff>254000</xdr:colOff>
      <xdr:row>14</xdr:row>
      <xdr:rowOff>38402</xdr:rowOff>
    </xdr:to>
    <xdr:sp macro="" textlink="">
      <xdr:nvSpPr>
        <xdr:cNvPr id="451" name="円/楕円 450"/>
        <xdr:cNvSpPr/>
      </xdr:nvSpPr>
      <xdr:spPr>
        <a:xfrm>
          <a:off x="15240000" y="23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23179</xdr:rowOff>
    </xdr:from>
    <xdr:ext cx="762000" cy="259045"/>
    <xdr:sp macro="" textlink="">
      <xdr:nvSpPr>
        <xdr:cNvPr id="452" name="テキスト ボックス 451"/>
        <xdr:cNvSpPr txBox="1"/>
      </xdr:nvSpPr>
      <xdr:spPr>
        <a:xfrm>
          <a:off x="14909800" y="24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138793</xdr:rowOff>
    </xdr:from>
    <xdr:to>
      <xdr:col>21</xdr:col>
      <xdr:colOff>50800</xdr:colOff>
      <xdr:row>16</xdr:row>
      <xdr:rowOff>68943</xdr:rowOff>
    </xdr:to>
    <xdr:sp macro="" textlink="">
      <xdr:nvSpPr>
        <xdr:cNvPr id="453" name="円/楕円 452"/>
        <xdr:cNvSpPr/>
      </xdr:nvSpPr>
      <xdr:spPr>
        <a:xfrm>
          <a:off x="14351000" y="27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79120</xdr:rowOff>
    </xdr:from>
    <xdr:ext cx="762000" cy="259045"/>
    <xdr:sp macro="" textlink="">
      <xdr:nvSpPr>
        <xdr:cNvPr id="454" name="テキスト ボックス 453"/>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99000</xdr:rowOff>
    </xdr:from>
    <xdr:to>
      <xdr:col>19</xdr:col>
      <xdr:colOff>533400</xdr:colOff>
      <xdr:row>19</xdr:row>
      <xdr:rowOff>29149</xdr:rowOff>
    </xdr:to>
    <xdr:sp macro="" textlink="">
      <xdr:nvSpPr>
        <xdr:cNvPr id="455" name="円/楕円 454"/>
        <xdr:cNvSpPr/>
      </xdr:nvSpPr>
      <xdr:spPr>
        <a:xfrm>
          <a:off x="13462000" y="3185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13926</xdr:rowOff>
    </xdr:from>
    <xdr:ext cx="762000" cy="259045"/>
    <xdr:sp macro="" textlink="">
      <xdr:nvSpPr>
        <xdr:cNvPr id="456" name="テキスト ボックス 455"/>
        <xdr:cNvSpPr txBox="1"/>
      </xdr:nvSpPr>
      <xdr:spPr>
        <a:xfrm>
          <a:off x="13131800" y="327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4,628
4,607
174.71
4,388,037
4,180,631
133,834
2,399,574
4,409,494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臨時特例法による期末勤勉手当の減、それに伴う共済組合負担金の減、退職手当組合特別償還金の減などにより、昨年度比▲</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類似団体平均値に比べ</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ポイント下回っている。今後も引き続き、施設の統合及び民間委託・指定管理者制度の活用、事務の効率化、職員の能力向上と組織における相互協力連携の促進を図り、人件費抑制に努める。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134620</xdr:rowOff>
    </xdr:from>
    <xdr:to>
      <xdr:col>7</xdr:col>
      <xdr:colOff>15875</xdr:colOff>
      <xdr:row>35</xdr:row>
      <xdr:rowOff>161290</xdr:rowOff>
    </xdr:to>
    <xdr:cxnSp macro="">
      <xdr:nvCxnSpPr>
        <xdr:cNvPr id="65" name="直線コネクタ 64"/>
        <xdr:cNvCxnSpPr/>
      </xdr:nvCxnSpPr>
      <xdr:spPr>
        <a:xfrm flipV="1">
          <a:off x="3987800" y="61353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35</xdr:row>
      <xdr:rowOff>161290</xdr:rowOff>
    </xdr:to>
    <xdr:cxnSp macro="">
      <xdr:nvCxnSpPr>
        <xdr:cNvPr id="68" name="直線コネクタ 67"/>
        <xdr:cNvCxnSpPr/>
      </xdr:nvCxnSpPr>
      <xdr:spPr>
        <a:xfrm>
          <a:off x="3098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96520</xdr:rowOff>
    </xdr:from>
    <xdr:to>
      <xdr:col>4</xdr:col>
      <xdr:colOff>346075</xdr:colOff>
      <xdr:row>35</xdr:row>
      <xdr:rowOff>146050</xdr:rowOff>
    </xdr:to>
    <xdr:cxnSp macro="">
      <xdr:nvCxnSpPr>
        <xdr:cNvPr id="71" name="直線コネクタ 70"/>
        <xdr:cNvCxnSpPr/>
      </xdr:nvCxnSpPr>
      <xdr:spPr>
        <a:xfrm>
          <a:off x="2209800" y="6097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96520</xdr:rowOff>
    </xdr:from>
    <xdr:to>
      <xdr:col>3</xdr:col>
      <xdr:colOff>142875</xdr:colOff>
      <xdr:row>35</xdr:row>
      <xdr:rowOff>119380</xdr:rowOff>
    </xdr:to>
    <xdr:cxnSp macro="">
      <xdr:nvCxnSpPr>
        <xdr:cNvPr id="74" name="直線コネクタ 73"/>
        <xdr:cNvCxnSpPr/>
      </xdr:nvCxnSpPr>
      <xdr:spPr>
        <a:xfrm flipV="1">
          <a:off x="1320800" y="6097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6" name="テキスト ボックス 75"/>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7" name="フローチャート : 判断 76"/>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8" name="テキスト ボックス 77"/>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83820</xdr:rowOff>
    </xdr:from>
    <xdr:to>
      <xdr:col>7</xdr:col>
      <xdr:colOff>66675</xdr:colOff>
      <xdr:row>36</xdr:row>
      <xdr:rowOff>13970</xdr:rowOff>
    </xdr:to>
    <xdr:sp macro="" textlink="">
      <xdr:nvSpPr>
        <xdr:cNvPr id="84" name="円/楕円 83"/>
        <xdr:cNvSpPr/>
      </xdr:nvSpPr>
      <xdr:spPr>
        <a:xfrm>
          <a:off x="47752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100347</xdr:rowOff>
    </xdr:from>
    <xdr:ext cx="762000" cy="259045"/>
    <xdr:sp macro="" textlink="">
      <xdr:nvSpPr>
        <xdr:cNvPr id="85" name="人件費該当値テキスト"/>
        <xdr:cNvSpPr txBox="1"/>
      </xdr:nvSpPr>
      <xdr:spPr>
        <a:xfrm>
          <a:off x="49149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6" name="円/楕円 85"/>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7" name="テキスト ボックス 86"/>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8" name="円/楕円 87"/>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89" name="テキスト ボックス 88"/>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45720</xdr:rowOff>
    </xdr:from>
    <xdr:to>
      <xdr:col>3</xdr:col>
      <xdr:colOff>193675</xdr:colOff>
      <xdr:row>35</xdr:row>
      <xdr:rowOff>147320</xdr:rowOff>
    </xdr:to>
    <xdr:sp macro="" textlink="">
      <xdr:nvSpPr>
        <xdr:cNvPr id="90" name="円/楕円 89"/>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157497</xdr:rowOff>
    </xdr:from>
    <xdr:ext cx="762000" cy="259045"/>
    <xdr:sp macro="" textlink="">
      <xdr:nvSpPr>
        <xdr:cNvPr id="91" name="テキスト ボックス 90"/>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68580</xdr:rowOff>
    </xdr:from>
    <xdr:to>
      <xdr:col>1</xdr:col>
      <xdr:colOff>676275</xdr:colOff>
      <xdr:row>35</xdr:row>
      <xdr:rowOff>170180</xdr:rowOff>
    </xdr:to>
    <xdr:sp macro="" textlink="">
      <xdr:nvSpPr>
        <xdr:cNvPr id="92" name="円/楕円 91"/>
        <xdr:cNvSpPr/>
      </xdr:nvSpPr>
      <xdr:spPr>
        <a:xfrm>
          <a:off x="1270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8907</xdr:rowOff>
    </xdr:from>
    <xdr:ext cx="762000" cy="259045"/>
    <xdr:sp macro="" textlink="">
      <xdr:nvSpPr>
        <xdr:cNvPr id="93" name="テキスト ボックス 92"/>
        <xdr:cNvSpPr txBox="1"/>
      </xdr:nvSpPr>
      <xdr:spPr>
        <a:xfrm>
          <a:off x="939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a:t>
          </a:r>
          <a:r>
            <a:rPr lang="ja-JP" altLang="en-US" sz="1100">
              <a:solidFill>
                <a:schemeClr val="dk1"/>
              </a:solidFill>
              <a:effectLst/>
              <a:latin typeface="+mn-lt"/>
              <a:ea typeface="+mn-ea"/>
              <a:cs typeface="+mn-cs"/>
            </a:rPr>
            <a:t>については、防災ラジオ購入費及び気象観測システム整備委託、公共施設移転基本計画策定業務委託などの増加に</a:t>
          </a:r>
          <a:r>
            <a:rPr lang="ja-JP" altLang="ja-JP" sz="1100">
              <a:solidFill>
                <a:schemeClr val="dk1"/>
              </a:solidFill>
              <a:effectLst/>
              <a:latin typeface="+mn-lt"/>
              <a:ea typeface="+mn-ea"/>
              <a:cs typeface="+mn-cs"/>
            </a:rPr>
            <a:t>より前年度に比べ</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ポイント増加となった。類似団体平均値に比べ</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ポイント下回っている。物件費については、十分な精査により抑制に努める。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15</xdr:row>
      <xdr:rowOff>123190</xdr:rowOff>
    </xdr:to>
    <xdr:cxnSp macro="">
      <xdr:nvCxnSpPr>
        <xdr:cNvPr id="126" name="直線コネクタ 125"/>
        <xdr:cNvCxnSpPr/>
      </xdr:nvCxnSpPr>
      <xdr:spPr>
        <a:xfrm>
          <a:off x="15671800" y="267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15</xdr:row>
      <xdr:rowOff>100330</xdr:rowOff>
    </xdr:to>
    <xdr:cxnSp macro="">
      <xdr:nvCxnSpPr>
        <xdr:cNvPr id="129" name="直線コネクタ 128"/>
        <xdr:cNvCxnSpPr/>
      </xdr:nvCxnSpPr>
      <xdr:spPr>
        <a:xfrm>
          <a:off x="14782800" y="265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85090</xdr:rowOff>
    </xdr:to>
    <xdr:cxnSp macro="">
      <xdr:nvCxnSpPr>
        <xdr:cNvPr id="132" name="直線コネクタ 131"/>
        <xdr:cNvCxnSpPr/>
      </xdr:nvCxnSpPr>
      <xdr:spPr>
        <a:xfrm>
          <a:off x="13893800" y="263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107950</xdr:rowOff>
    </xdr:to>
    <xdr:cxnSp macro="">
      <xdr:nvCxnSpPr>
        <xdr:cNvPr id="135" name="直線コネクタ 134"/>
        <xdr:cNvCxnSpPr/>
      </xdr:nvCxnSpPr>
      <xdr:spPr>
        <a:xfrm flipV="1">
          <a:off x="13004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6" name="フローチャート : 判断 135"/>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7" name="テキスト ボックス 136"/>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8" name="フローチャート : 判断 137"/>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9" name="テキスト ボックス 138"/>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5" name="円/楕円 144"/>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6"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7" name="円/楕円 146"/>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8" name="テキスト ボックス 147"/>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9" name="円/楕円 148"/>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50" name="テキスト ボックス 149"/>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1" name="円/楕円 150"/>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2" name="テキスト ボックス 151"/>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3" name="円/楕円 152"/>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4" name="テキスト ボックス 153"/>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類似団体平均値を</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ポイント上回っている。主な増加要因は自立支援対策費（障害福祉サービス費）の増加である。扶助費については、障害福祉サービスの多様化や高齢化の進行などにより年々増加傾向にある。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31750</xdr:rowOff>
    </xdr:to>
    <xdr:cxnSp macro="">
      <xdr:nvCxnSpPr>
        <xdr:cNvPr id="186" name="直線コネクタ 185"/>
        <xdr:cNvCxnSpPr/>
      </xdr:nvCxnSpPr>
      <xdr:spPr>
        <a:xfrm>
          <a:off x="3987800" y="980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57</xdr:row>
      <xdr:rowOff>31750</xdr:rowOff>
    </xdr:to>
    <xdr:cxnSp macro="">
      <xdr:nvCxnSpPr>
        <xdr:cNvPr id="189" name="直線コネクタ 188"/>
        <xdr:cNvCxnSpPr/>
      </xdr:nvCxnSpPr>
      <xdr:spPr>
        <a:xfrm>
          <a:off x="3098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146050</xdr:rowOff>
    </xdr:to>
    <xdr:cxnSp macro="">
      <xdr:nvCxnSpPr>
        <xdr:cNvPr id="192" name="直線コネクタ 191"/>
        <xdr:cNvCxnSpPr/>
      </xdr:nvCxnSpPr>
      <xdr:spPr>
        <a:xfrm flipV="1">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146050</xdr:rowOff>
    </xdr:to>
    <xdr:cxnSp macro="">
      <xdr:nvCxnSpPr>
        <xdr:cNvPr id="195" name="直線コネクタ 194"/>
        <xdr:cNvCxnSpPr/>
      </xdr:nvCxnSpPr>
      <xdr:spPr>
        <a:xfrm>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133350</xdr:rowOff>
    </xdr:from>
    <xdr:to>
      <xdr:col>3</xdr:col>
      <xdr:colOff>193675</xdr:colOff>
      <xdr:row>57</xdr:row>
      <xdr:rowOff>63500</xdr:rowOff>
    </xdr:to>
    <xdr:sp macro="" textlink="">
      <xdr:nvSpPr>
        <xdr:cNvPr id="196" name="フローチャート : 判断 195"/>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48277</xdr:rowOff>
    </xdr:from>
    <xdr:ext cx="762000" cy="259045"/>
    <xdr:sp macro="" textlink="">
      <xdr:nvSpPr>
        <xdr:cNvPr id="197" name="テキスト ボックス 196"/>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198" name="フローチャート : 判断 197"/>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199" name="テキスト ボックス 198"/>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5" name="円/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6"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7" name="円/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8" name="テキスト ボックス 207"/>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9" name="円/楕円 208"/>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10" name="テキスト ボックス 20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1" name="円/楕円 210"/>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35577</xdr:rowOff>
    </xdr:from>
    <xdr:ext cx="762000" cy="259045"/>
    <xdr:sp macro="" textlink="">
      <xdr:nvSpPr>
        <xdr:cNvPr id="212" name="テキスト ボックス 211"/>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3" name="円/楕円 212"/>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168927</xdr:rowOff>
    </xdr:from>
    <xdr:ext cx="762000" cy="259045"/>
    <xdr:sp macro="" textlink="">
      <xdr:nvSpPr>
        <xdr:cNvPr id="214" name="テキスト ボックス 213"/>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公共施設移転用地購入に充てた土地開発基金繰出金</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などにより、前年度に比べ</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、類似団体平均値に比べ</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ポイント上回っている。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144145</xdr:rowOff>
    </xdr:from>
    <xdr:to>
      <xdr:col>24</xdr:col>
      <xdr:colOff>31750</xdr:colOff>
      <xdr:row>58</xdr:row>
      <xdr:rowOff>18415</xdr:rowOff>
    </xdr:to>
    <xdr:cxnSp macro="">
      <xdr:nvCxnSpPr>
        <xdr:cNvPr id="242" name="直線コネクタ 241"/>
        <xdr:cNvCxnSpPr/>
      </xdr:nvCxnSpPr>
      <xdr:spPr>
        <a:xfrm flipV="1">
          <a:off x="15671800" y="99167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104140</xdr:rowOff>
    </xdr:from>
    <xdr:to>
      <xdr:col>22</xdr:col>
      <xdr:colOff>565150</xdr:colOff>
      <xdr:row>58</xdr:row>
      <xdr:rowOff>18415</xdr:rowOff>
    </xdr:to>
    <xdr:cxnSp macro="">
      <xdr:nvCxnSpPr>
        <xdr:cNvPr id="245" name="直線コネクタ 244"/>
        <xdr:cNvCxnSpPr/>
      </xdr:nvCxnSpPr>
      <xdr:spPr>
        <a:xfrm>
          <a:off x="14782800" y="98767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81280</xdr:rowOff>
    </xdr:from>
    <xdr:to>
      <xdr:col>21</xdr:col>
      <xdr:colOff>361950</xdr:colOff>
      <xdr:row>57</xdr:row>
      <xdr:rowOff>104140</xdr:rowOff>
    </xdr:to>
    <xdr:cxnSp macro="">
      <xdr:nvCxnSpPr>
        <xdr:cNvPr id="248" name="直線コネクタ 247"/>
        <xdr:cNvCxnSpPr/>
      </xdr:nvCxnSpPr>
      <xdr:spPr>
        <a:xfrm>
          <a:off x="13893800" y="9853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81280</xdr:rowOff>
    </xdr:to>
    <xdr:cxnSp macro="">
      <xdr:nvCxnSpPr>
        <xdr:cNvPr id="251" name="直線コネクタ 250"/>
        <xdr:cNvCxnSpPr/>
      </xdr:nvCxnSpPr>
      <xdr:spPr>
        <a:xfrm>
          <a:off x="13004800" y="9796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150495</xdr:rowOff>
    </xdr:from>
    <xdr:to>
      <xdr:col>20</xdr:col>
      <xdr:colOff>209550</xdr:colOff>
      <xdr:row>58</xdr:row>
      <xdr:rowOff>80645</xdr:rowOff>
    </xdr:to>
    <xdr:sp macro="" textlink="">
      <xdr:nvSpPr>
        <xdr:cNvPr id="252" name="フローチャート : 判断 251"/>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65422</xdr:rowOff>
    </xdr:from>
    <xdr:ext cx="762000" cy="259045"/>
    <xdr:sp macro="" textlink="">
      <xdr:nvSpPr>
        <xdr:cNvPr id="253" name="テキスト ボックス 252"/>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150495</xdr:rowOff>
    </xdr:from>
    <xdr:to>
      <xdr:col>19</xdr:col>
      <xdr:colOff>6350</xdr:colOff>
      <xdr:row>58</xdr:row>
      <xdr:rowOff>80645</xdr:rowOff>
    </xdr:to>
    <xdr:sp macro="" textlink="">
      <xdr:nvSpPr>
        <xdr:cNvPr id="254" name="フローチャート : 判断 253"/>
        <xdr:cNvSpPr/>
      </xdr:nvSpPr>
      <xdr:spPr>
        <a:xfrm>
          <a:off x="12954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65422</xdr:rowOff>
    </xdr:from>
    <xdr:ext cx="762000" cy="259045"/>
    <xdr:sp macro="" textlink="">
      <xdr:nvSpPr>
        <xdr:cNvPr id="255" name="テキスト ボックス 254"/>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61" name="円/楕円 260"/>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65422</xdr:rowOff>
    </xdr:from>
    <xdr:ext cx="762000" cy="259045"/>
    <xdr:sp macro="" textlink="">
      <xdr:nvSpPr>
        <xdr:cNvPr id="262" name="その他該当値テキスト"/>
        <xdr:cNvSpPr txBox="1"/>
      </xdr:nvSpPr>
      <xdr:spPr>
        <a:xfrm>
          <a:off x="165989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139065</xdr:rowOff>
    </xdr:from>
    <xdr:to>
      <xdr:col>22</xdr:col>
      <xdr:colOff>615950</xdr:colOff>
      <xdr:row>58</xdr:row>
      <xdr:rowOff>69215</xdr:rowOff>
    </xdr:to>
    <xdr:sp macro="" textlink="">
      <xdr:nvSpPr>
        <xdr:cNvPr id="263" name="円/楕円 262"/>
        <xdr:cNvSpPr/>
      </xdr:nvSpPr>
      <xdr:spPr>
        <a:xfrm>
          <a:off x="15621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53992</xdr:rowOff>
    </xdr:from>
    <xdr:ext cx="736600" cy="259045"/>
    <xdr:sp macro="" textlink="">
      <xdr:nvSpPr>
        <xdr:cNvPr id="264" name="テキスト ボックス 263"/>
        <xdr:cNvSpPr txBox="1"/>
      </xdr:nvSpPr>
      <xdr:spPr>
        <a:xfrm>
          <a:off x="15290800" y="999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53340</xdr:rowOff>
    </xdr:from>
    <xdr:to>
      <xdr:col>21</xdr:col>
      <xdr:colOff>412750</xdr:colOff>
      <xdr:row>57</xdr:row>
      <xdr:rowOff>154940</xdr:rowOff>
    </xdr:to>
    <xdr:sp macro="" textlink="">
      <xdr:nvSpPr>
        <xdr:cNvPr id="265" name="円/楕円 264"/>
        <xdr:cNvSpPr/>
      </xdr:nvSpPr>
      <xdr:spPr>
        <a:xfrm>
          <a:off x="14732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139717</xdr:rowOff>
    </xdr:from>
    <xdr:ext cx="762000" cy="259045"/>
    <xdr:sp macro="" textlink="">
      <xdr:nvSpPr>
        <xdr:cNvPr id="266" name="テキスト ボックス 265"/>
        <xdr:cNvSpPr txBox="1"/>
      </xdr:nvSpPr>
      <xdr:spPr>
        <a:xfrm>
          <a:off x="144018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30480</xdr:rowOff>
    </xdr:from>
    <xdr:to>
      <xdr:col>20</xdr:col>
      <xdr:colOff>209550</xdr:colOff>
      <xdr:row>57</xdr:row>
      <xdr:rowOff>132080</xdr:rowOff>
    </xdr:to>
    <xdr:sp macro="" textlink="">
      <xdr:nvSpPr>
        <xdr:cNvPr id="267" name="円/楕円 266"/>
        <xdr:cNvSpPr/>
      </xdr:nvSpPr>
      <xdr:spPr>
        <a:xfrm>
          <a:off x="13843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142257</xdr:rowOff>
    </xdr:from>
    <xdr:ext cx="762000" cy="259045"/>
    <xdr:sp macro="" textlink="">
      <xdr:nvSpPr>
        <xdr:cNvPr id="268" name="テキスト ボックス 267"/>
        <xdr:cNvSpPr txBox="1"/>
      </xdr:nvSpPr>
      <xdr:spPr>
        <a:xfrm>
          <a:off x="13512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9" name="円/楕円 268"/>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70" name="テキスト ボックス 269"/>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各種団体等への補助金については、予算査定時にゼロベースからの見直しを行っており、ここ数年は減少傾向に</a:t>
          </a:r>
          <a:r>
            <a:rPr lang="ja-JP" altLang="en-US" sz="1100">
              <a:solidFill>
                <a:schemeClr val="dk1"/>
              </a:solidFill>
              <a:effectLst/>
              <a:latin typeface="+mn-lt"/>
              <a:ea typeface="+mn-ea"/>
              <a:cs typeface="+mn-cs"/>
            </a:rPr>
            <a:t>あるが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全体的には医療機器購入による</a:t>
          </a:r>
          <a:r>
            <a:rPr lang="ja-JP" altLang="ja-JP" sz="1100">
              <a:solidFill>
                <a:schemeClr val="dk1"/>
              </a:solidFill>
              <a:effectLst/>
              <a:latin typeface="+mn-lt"/>
              <a:ea typeface="+mn-ea"/>
              <a:cs typeface="+mn-cs"/>
            </a:rPr>
            <a:t>病院事業会計補助金などの増加により、前年度に比べ</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ポイントの増加、類似団体平均値に比べ</a:t>
          </a:r>
          <a:r>
            <a:rPr lang="en-US" altLang="ja-JP" sz="1100">
              <a:solidFill>
                <a:schemeClr val="dk1"/>
              </a:solidFill>
              <a:effectLst/>
              <a:latin typeface="+mn-lt"/>
              <a:ea typeface="+mn-ea"/>
              <a:cs typeface="+mn-cs"/>
            </a:rPr>
            <a:t>7.9</a:t>
          </a:r>
          <a:r>
            <a:rPr lang="ja-JP" altLang="ja-JP" sz="1100">
              <a:solidFill>
                <a:schemeClr val="dk1"/>
              </a:solidFill>
              <a:effectLst/>
              <a:latin typeface="+mn-lt"/>
              <a:ea typeface="+mn-ea"/>
              <a:cs typeface="+mn-cs"/>
            </a:rPr>
            <a:t>ポイント上回る結果となった。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90424</xdr:rowOff>
    </xdr:from>
    <xdr:to>
      <xdr:col>24</xdr:col>
      <xdr:colOff>31750</xdr:colOff>
      <xdr:row>38</xdr:row>
      <xdr:rowOff>127000</xdr:rowOff>
    </xdr:to>
    <xdr:cxnSp macro="">
      <xdr:nvCxnSpPr>
        <xdr:cNvPr id="300" name="直線コネクタ 299"/>
        <xdr:cNvCxnSpPr/>
      </xdr:nvCxnSpPr>
      <xdr:spPr>
        <a:xfrm>
          <a:off x="15671800" y="66055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1"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40132</xdr:rowOff>
    </xdr:from>
    <xdr:to>
      <xdr:col>22</xdr:col>
      <xdr:colOff>565150</xdr:colOff>
      <xdr:row>38</xdr:row>
      <xdr:rowOff>90424</xdr:rowOff>
    </xdr:to>
    <xdr:cxnSp macro="">
      <xdr:nvCxnSpPr>
        <xdr:cNvPr id="303" name="直線コネクタ 302"/>
        <xdr:cNvCxnSpPr/>
      </xdr:nvCxnSpPr>
      <xdr:spPr>
        <a:xfrm>
          <a:off x="14782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152146</xdr:rowOff>
    </xdr:from>
    <xdr:to>
      <xdr:col>21</xdr:col>
      <xdr:colOff>361950</xdr:colOff>
      <xdr:row>38</xdr:row>
      <xdr:rowOff>40132</xdr:rowOff>
    </xdr:to>
    <xdr:cxnSp macro="">
      <xdr:nvCxnSpPr>
        <xdr:cNvPr id="306" name="直線コネクタ 305"/>
        <xdr:cNvCxnSpPr/>
      </xdr:nvCxnSpPr>
      <xdr:spPr>
        <a:xfrm>
          <a:off x="13893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08" name="テキスト ボックス 30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152146</xdr:rowOff>
    </xdr:from>
    <xdr:to>
      <xdr:col>20</xdr:col>
      <xdr:colOff>158750</xdr:colOff>
      <xdr:row>38</xdr:row>
      <xdr:rowOff>30988</xdr:rowOff>
    </xdr:to>
    <xdr:cxnSp macro="">
      <xdr:nvCxnSpPr>
        <xdr:cNvPr id="309" name="直線コネクタ 308"/>
        <xdr:cNvCxnSpPr/>
      </xdr:nvCxnSpPr>
      <xdr:spPr>
        <a:xfrm flipV="1">
          <a:off x="13004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0" name="フローチャート : 判断 30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1" name="テキスト ボックス 31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2" name="フローチャート : 判断 311"/>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107967</xdr:rowOff>
    </xdr:from>
    <xdr:ext cx="762000" cy="259045"/>
    <xdr:sp macro="" textlink="">
      <xdr:nvSpPr>
        <xdr:cNvPr id="313" name="テキスト ボックス 312"/>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76200</xdr:rowOff>
    </xdr:from>
    <xdr:to>
      <xdr:col>24</xdr:col>
      <xdr:colOff>82550</xdr:colOff>
      <xdr:row>39</xdr:row>
      <xdr:rowOff>6350</xdr:rowOff>
    </xdr:to>
    <xdr:sp macro="" textlink="">
      <xdr:nvSpPr>
        <xdr:cNvPr id="319" name="円/楕円 318"/>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48277</xdr:rowOff>
    </xdr:from>
    <xdr:ext cx="762000" cy="259045"/>
    <xdr:sp macro="" textlink="">
      <xdr:nvSpPr>
        <xdr:cNvPr id="320"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39624</xdr:rowOff>
    </xdr:from>
    <xdr:to>
      <xdr:col>22</xdr:col>
      <xdr:colOff>615950</xdr:colOff>
      <xdr:row>38</xdr:row>
      <xdr:rowOff>141224</xdr:rowOff>
    </xdr:to>
    <xdr:sp macro="" textlink="">
      <xdr:nvSpPr>
        <xdr:cNvPr id="321" name="円/楕円 320"/>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126001</xdr:rowOff>
    </xdr:from>
    <xdr:ext cx="736600" cy="259045"/>
    <xdr:sp macro="" textlink="">
      <xdr:nvSpPr>
        <xdr:cNvPr id="322" name="テキスト ボックス 321"/>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160782</xdr:rowOff>
    </xdr:from>
    <xdr:to>
      <xdr:col>21</xdr:col>
      <xdr:colOff>412750</xdr:colOff>
      <xdr:row>38</xdr:row>
      <xdr:rowOff>90932</xdr:rowOff>
    </xdr:to>
    <xdr:sp macro="" textlink="">
      <xdr:nvSpPr>
        <xdr:cNvPr id="323" name="円/楕円 322"/>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75709</xdr:rowOff>
    </xdr:from>
    <xdr:ext cx="762000" cy="259045"/>
    <xdr:sp macro="" textlink="">
      <xdr:nvSpPr>
        <xdr:cNvPr id="324" name="テキスト ボックス 323"/>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25" name="円/楕円 324"/>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26" name="テキスト ボックス 325"/>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151638</xdr:rowOff>
    </xdr:from>
    <xdr:to>
      <xdr:col>19</xdr:col>
      <xdr:colOff>6350</xdr:colOff>
      <xdr:row>38</xdr:row>
      <xdr:rowOff>81788</xdr:rowOff>
    </xdr:to>
    <xdr:sp macro="" textlink="">
      <xdr:nvSpPr>
        <xdr:cNvPr id="327" name="円/楕円 326"/>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66565</xdr:rowOff>
    </xdr:from>
    <xdr:ext cx="762000" cy="259045"/>
    <xdr:sp macro="" textlink="">
      <xdr:nvSpPr>
        <xdr:cNvPr id="328" name="テキスト ボックス 327"/>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人当たり決算額では類似団体平均値に比べ</a:t>
          </a:r>
          <a:r>
            <a:rPr lang="en-US" altLang="ja-JP" sz="1100">
              <a:solidFill>
                <a:schemeClr val="dk1"/>
              </a:solidFill>
              <a:effectLst/>
              <a:latin typeface="+mn-lt"/>
              <a:ea typeface="+mn-ea"/>
              <a:cs typeface="+mn-cs"/>
            </a:rPr>
            <a:t>11,606</a:t>
          </a:r>
          <a:r>
            <a:rPr lang="ja-JP" altLang="ja-JP" sz="1100">
              <a:solidFill>
                <a:schemeClr val="dk1"/>
              </a:solidFill>
              <a:effectLst/>
              <a:latin typeface="+mn-lt"/>
              <a:ea typeface="+mn-ea"/>
              <a:cs typeface="+mn-cs"/>
            </a:rPr>
            <a:t>円下回っているが比率では</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ポイント上回っている。ここ数年、過去に実施した大規模事業の償還完了などにより元利償還額は減少傾向にあるが、平成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より、地域活性化施設（道の駅）や公共施設高台移転事業などの大型事業の実施を予定しており、将来的に公債費の大幅な増加を見込んでいる。今後、起債の発行にあたっては、事業の十分な精査・抑制により公債費の適正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20320</xdr:rowOff>
    </xdr:from>
    <xdr:to>
      <xdr:col>7</xdr:col>
      <xdr:colOff>15875</xdr:colOff>
      <xdr:row>77</xdr:row>
      <xdr:rowOff>54611</xdr:rowOff>
    </xdr:to>
    <xdr:cxnSp macro="">
      <xdr:nvCxnSpPr>
        <xdr:cNvPr id="360" name="直線コネクタ 359"/>
        <xdr:cNvCxnSpPr/>
      </xdr:nvCxnSpPr>
      <xdr:spPr>
        <a:xfrm>
          <a:off x="3987800" y="132219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20320</xdr:rowOff>
    </xdr:from>
    <xdr:to>
      <xdr:col>5</xdr:col>
      <xdr:colOff>549275</xdr:colOff>
      <xdr:row>77</xdr:row>
      <xdr:rowOff>107950</xdr:rowOff>
    </xdr:to>
    <xdr:cxnSp macro="">
      <xdr:nvCxnSpPr>
        <xdr:cNvPr id="363" name="直線コネクタ 362"/>
        <xdr:cNvCxnSpPr/>
      </xdr:nvCxnSpPr>
      <xdr:spPr>
        <a:xfrm flipV="1">
          <a:off x="3098800" y="132219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107950</xdr:rowOff>
    </xdr:from>
    <xdr:to>
      <xdr:col>4</xdr:col>
      <xdr:colOff>346075</xdr:colOff>
      <xdr:row>77</xdr:row>
      <xdr:rowOff>107950</xdr:rowOff>
    </xdr:to>
    <xdr:cxnSp macro="">
      <xdr:nvCxnSpPr>
        <xdr:cNvPr id="366" name="直線コネクタ 365"/>
        <xdr:cNvCxnSpPr/>
      </xdr:nvCxnSpPr>
      <xdr:spPr>
        <a:xfrm>
          <a:off x="2209800" y="1330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77</xdr:row>
      <xdr:rowOff>161289</xdr:rowOff>
    </xdr:to>
    <xdr:cxnSp macro="">
      <xdr:nvCxnSpPr>
        <xdr:cNvPr id="369" name="直線コネクタ 368"/>
        <xdr:cNvCxnSpPr/>
      </xdr:nvCxnSpPr>
      <xdr:spPr>
        <a:xfrm flipV="1">
          <a:off x="1320800" y="13309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0" name="フローチャート : 判断 369"/>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1" name="テキスト ボックス 370"/>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2" name="フローチャート : 判断 371"/>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3" name="テキスト ボックス 372"/>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79" name="円/楕円 378"/>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147338</xdr:rowOff>
    </xdr:from>
    <xdr:ext cx="762000" cy="259045"/>
    <xdr:sp macro="" textlink="">
      <xdr:nvSpPr>
        <xdr:cNvPr id="380"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140970</xdr:rowOff>
    </xdr:from>
    <xdr:to>
      <xdr:col>5</xdr:col>
      <xdr:colOff>600075</xdr:colOff>
      <xdr:row>77</xdr:row>
      <xdr:rowOff>71120</xdr:rowOff>
    </xdr:to>
    <xdr:sp macro="" textlink="">
      <xdr:nvSpPr>
        <xdr:cNvPr id="381" name="円/楕円 380"/>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55897</xdr:rowOff>
    </xdr:from>
    <xdr:ext cx="736600" cy="259045"/>
    <xdr:sp macro="" textlink="">
      <xdr:nvSpPr>
        <xdr:cNvPr id="382" name="テキスト ボックス 381"/>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57150</xdr:rowOff>
    </xdr:from>
    <xdr:to>
      <xdr:col>4</xdr:col>
      <xdr:colOff>396875</xdr:colOff>
      <xdr:row>77</xdr:row>
      <xdr:rowOff>158750</xdr:rowOff>
    </xdr:to>
    <xdr:sp macro="" textlink="">
      <xdr:nvSpPr>
        <xdr:cNvPr id="383" name="円/楕円 382"/>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84" name="テキスト ボックス 383"/>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57150</xdr:rowOff>
    </xdr:from>
    <xdr:to>
      <xdr:col>3</xdr:col>
      <xdr:colOff>193675</xdr:colOff>
      <xdr:row>77</xdr:row>
      <xdr:rowOff>158750</xdr:rowOff>
    </xdr:to>
    <xdr:sp macro="" textlink="">
      <xdr:nvSpPr>
        <xdr:cNvPr id="385" name="円/楕円 384"/>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86" name="テキスト ボックス 385"/>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7" name="円/楕円 38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8" name="テキスト ボックス 38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公債費以外では、前年度に比べ</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69.0</a:t>
          </a:r>
          <a:r>
            <a:rPr lang="ja-JP" altLang="ja-JP" sz="1100">
              <a:solidFill>
                <a:schemeClr val="dk1"/>
              </a:solidFill>
              <a:effectLst/>
              <a:latin typeface="+mn-lt"/>
              <a:ea typeface="+mn-ea"/>
              <a:cs typeface="+mn-cs"/>
            </a:rPr>
            <a:t>％、類似団体平均値に比べ</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ポイント上回っている。性質別では人件費及び物件費を除き、類似団体平均値を上回る結果となった。特に、病院事業会計補助金などの増加による補助費等の割合が突出している。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56135</xdr:rowOff>
    </xdr:to>
    <xdr:cxnSp macro="">
      <xdr:nvCxnSpPr>
        <xdr:cNvPr id="419" name="直線コネクタ 418"/>
        <xdr:cNvCxnSpPr/>
      </xdr:nvCxnSpPr>
      <xdr:spPr>
        <a:xfrm flipV="1">
          <a:off x="15671800" y="132486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143002</xdr:rowOff>
    </xdr:from>
    <xdr:to>
      <xdr:col>22</xdr:col>
      <xdr:colOff>565150</xdr:colOff>
      <xdr:row>77</xdr:row>
      <xdr:rowOff>56135</xdr:rowOff>
    </xdr:to>
    <xdr:cxnSp macro="">
      <xdr:nvCxnSpPr>
        <xdr:cNvPr id="422" name="直線コネクタ 421"/>
        <xdr:cNvCxnSpPr/>
      </xdr:nvCxnSpPr>
      <xdr:spPr>
        <a:xfrm>
          <a:off x="14782800" y="13173202"/>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76</xdr:row>
      <xdr:rowOff>143002</xdr:rowOff>
    </xdr:to>
    <xdr:cxnSp macro="">
      <xdr:nvCxnSpPr>
        <xdr:cNvPr id="425" name="直線コネクタ 424"/>
        <xdr:cNvCxnSpPr/>
      </xdr:nvCxnSpPr>
      <xdr:spPr>
        <a:xfrm>
          <a:off x="13893800" y="13102337"/>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97282</xdr:rowOff>
    </xdr:to>
    <xdr:cxnSp macro="">
      <xdr:nvCxnSpPr>
        <xdr:cNvPr id="428" name="直線コネクタ 427"/>
        <xdr:cNvCxnSpPr/>
      </xdr:nvCxnSpPr>
      <xdr:spPr>
        <a:xfrm flipV="1">
          <a:off x="13004800" y="13102337"/>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96774</xdr:rowOff>
    </xdr:from>
    <xdr:to>
      <xdr:col>20</xdr:col>
      <xdr:colOff>209550</xdr:colOff>
      <xdr:row>77</xdr:row>
      <xdr:rowOff>26924</xdr:rowOff>
    </xdr:to>
    <xdr:sp macro="" textlink="">
      <xdr:nvSpPr>
        <xdr:cNvPr id="429" name="フローチャート : 判断 428"/>
        <xdr:cNvSpPr/>
      </xdr:nvSpPr>
      <xdr:spPr>
        <a:xfrm>
          <a:off x="13843000" y="131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11701</xdr:rowOff>
    </xdr:from>
    <xdr:ext cx="762000" cy="259045"/>
    <xdr:sp macro="" textlink="">
      <xdr:nvSpPr>
        <xdr:cNvPr id="430" name="テキスト ボックス 429"/>
        <xdr:cNvSpPr txBox="1"/>
      </xdr:nvSpPr>
      <xdr:spPr>
        <a:xfrm>
          <a:off x="13512800" y="132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1" name="フローチャート : 判断 43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32" name="テキスト ボックス 43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8" name="円/楕円 437"/>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139716</xdr:rowOff>
    </xdr:from>
    <xdr:ext cx="762000" cy="259045"/>
    <xdr:sp macro="" textlink="">
      <xdr:nvSpPr>
        <xdr:cNvPr id="439"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5335</xdr:rowOff>
    </xdr:from>
    <xdr:to>
      <xdr:col>22</xdr:col>
      <xdr:colOff>615950</xdr:colOff>
      <xdr:row>77</xdr:row>
      <xdr:rowOff>106935</xdr:rowOff>
    </xdr:to>
    <xdr:sp macro="" textlink="">
      <xdr:nvSpPr>
        <xdr:cNvPr id="440" name="円/楕円 439"/>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91712</xdr:rowOff>
    </xdr:from>
    <xdr:ext cx="736600" cy="259045"/>
    <xdr:sp macro="" textlink="">
      <xdr:nvSpPr>
        <xdr:cNvPr id="441" name="テキスト ボックス 440"/>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92202</xdr:rowOff>
    </xdr:from>
    <xdr:to>
      <xdr:col>21</xdr:col>
      <xdr:colOff>412750</xdr:colOff>
      <xdr:row>77</xdr:row>
      <xdr:rowOff>22352</xdr:rowOff>
    </xdr:to>
    <xdr:sp macro="" textlink="">
      <xdr:nvSpPr>
        <xdr:cNvPr id="442" name="円/楕円 441"/>
        <xdr:cNvSpPr/>
      </xdr:nvSpPr>
      <xdr:spPr>
        <a:xfrm>
          <a:off x="14732000" y="131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7129</xdr:rowOff>
    </xdr:from>
    <xdr:ext cx="762000" cy="259045"/>
    <xdr:sp macro="" textlink="">
      <xdr:nvSpPr>
        <xdr:cNvPr id="443" name="テキスト ボックス 442"/>
        <xdr:cNvSpPr txBox="1"/>
      </xdr:nvSpPr>
      <xdr:spPr>
        <a:xfrm>
          <a:off x="14401800" y="1320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44" name="円/楕円 443"/>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45" name="テキスト ボックス 444"/>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46482</xdr:rowOff>
    </xdr:from>
    <xdr:to>
      <xdr:col>19</xdr:col>
      <xdr:colOff>6350</xdr:colOff>
      <xdr:row>76</xdr:row>
      <xdr:rowOff>148082</xdr:rowOff>
    </xdr:to>
    <xdr:sp macro="" textlink="">
      <xdr:nvSpPr>
        <xdr:cNvPr id="446" name="円/楕円 445"/>
        <xdr:cNvSpPr/>
      </xdr:nvSpPr>
      <xdr:spPr>
        <a:xfrm>
          <a:off x="12954000" y="130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158259</xdr:rowOff>
    </xdr:from>
    <xdr:ext cx="762000" cy="259045"/>
    <xdr:sp macro="" textlink="">
      <xdr:nvSpPr>
        <xdr:cNvPr id="447" name="テキスト ボックス 446"/>
        <xdr:cNvSpPr txBox="1"/>
      </xdr:nvSpPr>
      <xdr:spPr>
        <a:xfrm>
          <a:off x="12623800" y="1284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和歌山県すさみ町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71680</xdr:rowOff>
    </xdr:from>
    <xdr:to>
      <xdr:col>4</xdr:col>
      <xdr:colOff>1117600</xdr:colOff>
      <xdr:row>19</xdr:row>
      <xdr:rowOff>77393</xdr:rowOff>
    </xdr:to>
    <xdr:cxnSp macro="">
      <xdr:nvCxnSpPr>
        <xdr:cNvPr id="51" name="直線コネクタ 50"/>
        <xdr:cNvCxnSpPr/>
      </xdr:nvCxnSpPr>
      <xdr:spPr bwMode="auto">
        <a:xfrm>
          <a:off x="5003800" y="3376855"/>
          <a:ext cx="647700" cy="5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71680</xdr:rowOff>
    </xdr:from>
    <xdr:to>
      <xdr:col>4</xdr:col>
      <xdr:colOff>469900</xdr:colOff>
      <xdr:row>19</xdr:row>
      <xdr:rowOff>73585</xdr:rowOff>
    </xdr:to>
    <xdr:cxnSp macro="">
      <xdr:nvCxnSpPr>
        <xdr:cNvPr id="54" name="直線コネクタ 53"/>
        <xdr:cNvCxnSpPr/>
      </xdr:nvCxnSpPr>
      <xdr:spPr bwMode="auto">
        <a:xfrm flipV="1">
          <a:off x="4305300" y="3376855"/>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73585</xdr:rowOff>
    </xdr:from>
    <xdr:to>
      <xdr:col>3</xdr:col>
      <xdr:colOff>904875</xdr:colOff>
      <xdr:row>19</xdr:row>
      <xdr:rowOff>82408</xdr:rowOff>
    </xdr:to>
    <xdr:cxnSp macro="">
      <xdr:nvCxnSpPr>
        <xdr:cNvPr id="57" name="直線コネクタ 56"/>
        <xdr:cNvCxnSpPr/>
      </xdr:nvCxnSpPr>
      <xdr:spPr bwMode="auto">
        <a:xfrm flipV="1">
          <a:off x="3606800" y="3378760"/>
          <a:ext cx="698500" cy="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82408</xdr:rowOff>
    </xdr:from>
    <xdr:to>
      <xdr:col>3</xdr:col>
      <xdr:colOff>206375</xdr:colOff>
      <xdr:row>19</xdr:row>
      <xdr:rowOff>89393</xdr:rowOff>
    </xdr:to>
    <xdr:cxnSp macro="">
      <xdr:nvCxnSpPr>
        <xdr:cNvPr id="60" name="直線コネクタ 59"/>
        <xdr:cNvCxnSpPr/>
      </xdr:nvCxnSpPr>
      <xdr:spPr bwMode="auto">
        <a:xfrm flipV="1">
          <a:off x="2908300" y="3387583"/>
          <a:ext cx="698500" cy="6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40208</xdr:rowOff>
    </xdr:from>
    <xdr:to>
      <xdr:col>3</xdr:col>
      <xdr:colOff>257175</xdr:colOff>
      <xdr:row>19</xdr:row>
      <xdr:rowOff>141808</xdr:rowOff>
    </xdr:to>
    <xdr:sp macro="" textlink="">
      <xdr:nvSpPr>
        <xdr:cNvPr id="61" name="フローチャート : 判断 60"/>
        <xdr:cNvSpPr/>
      </xdr:nvSpPr>
      <xdr:spPr bwMode="auto">
        <a:xfrm>
          <a:off x="3556000" y="3345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126585</xdr:rowOff>
    </xdr:from>
    <xdr:ext cx="762000" cy="259045"/>
    <xdr:sp macro="" textlink="">
      <xdr:nvSpPr>
        <xdr:cNvPr id="62" name="テキスト ボックス 61"/>
        <xdr:cNvSpPr txBox="1"/>
      </xdr:nvSpPr>
      <xdr:spPr>
        <a:xfrm>
          <a:off x="3225800" y="343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43877</xdr:rowOff>
    </xdr:from>
    <xdr:to>
      <xdr:col>2</xdr:col>
      <xdr:colOff>692150</xdr:colOff>
      <xdr:row>19</xdr:row>
      <xdr:rowOff>145477</xdr:rowOff>
    </xdr:to>
    <xdr:sp macro="" textlink="">
      <xdr:nvSpPr>
        <xdr:cNvPr id="63" name="フローチャート : 判断 62"/>
        <xdr:cNvSpPr/>
      </xdr:nvSpPr>
      <xdr:spPr bwMode="auto">
        <a:xfrm>
          <a:off x="2857500" y="3349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130254</xdr:rowOff>
    </xdr:from>
    <xdr:ext cx="762000" cy="259045"/>
    <xdr:sp macro="" textlink="">
      <xdr:nvSpPr>
        <xdr:cNvPr id="64" name="テキスト ボックス 63"/>
        <xdr:cNvSpPr txBox="1"/>
      </xdr:nvSpPr>
      <xdr:spPr>
        <a:xfrm>
          <a:off x="2527300" y="343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26593</xdr:rowOff>
    </xdr:from>
    <xdr:to>
      <xdr:col>5</xdr:col>
      <xdr:colOff>34925</xdr:colOff>
      <xdr:row>19</xdr:row>
      <xdr:rowOff>128193</xdr:rowOff>
    </xdr:to>
    <xdr:sp macro="" textlink="">
      <xdr:nvSpPr>
        <xdr:cNvPr id="70" name="円/楕円 69"/>
        <xdr:cNvSpPr/>
      </xdr:nvSpPr>
      <xdr:spPr bwMode="auto">
        <a:xfrm>
          <a:off x="5600700" y="333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106620</xdr:rowOff>
    </xdr:from>
    <xdr:ext cx="762000" cy="259045"/>
    <xdr:sp macro="" textlink="">
      <xdr:nvSpPr>
        <xdr:cNvPr id="71" name="人口1人当たり決算額の推移該当値テキスト130"/>
        <xdr:cNvSpPr txBox="1"/>
      </xdr:nvSpPr>
      <xdr:spPr>
        <a:xfrm>
          <a:off x="5740400" y="324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139,547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20880</xdr:rowOff>
    </xdr:from>
    <xdr:to>
      <xdr:col>4</xdr:col>
      <xdr:colOff>520700</xdr:colOff>
      <xdr:row>19</xdr:row>
      <xdr:rowOff>122480</xdr:rowOff>
    </xdr:to>
    <xdr:sp macro="" textlink="">
      <xdr:nvSpPr>
        <xdr:cNvPr id="72" name="円/楕円 71"/>
        <xdr:cNvSpPr/>
      </xdr:nvSpPr>
      <xdr:spPr bwMode="auto">
        <a:xfrm>
          <a:off x="4953000" y="332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107257</xdr:rowOff>
    </xdr:from>
    <xdr:ext cx="736600" cy="259045"/>
    <xdr:sp macro="" textlink="">
      <xdr:nvSpPr>
        <xdr:cNvPr id="73" name="テキスト ボックス 72"/>
        <xdr:cNvSpPr txBox="1"/>
      </xdr:nvSpPr>
      <xdr:spPr>
        <a:xfrm>
          <a:off x="4622800" y="341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143,046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22785</xdr:rowOff>
    </xdr:from>
    <xdr:to>
      <xdr:col>3</xdr:col>
      <xdr:colOff>955675</xdr:colOff>
      <xdr:row>19</xdr:row>
      <xdr:rowOff>124385</xdr:rowOff>
    </xdr:to>
    <xdr:sp macro="" textlink="">
      <xdr:nvSpPr>
        <xdr:cNvPr id="74" name="円/楕円 73"/>
        <xdr:cNvSpPr/>
      </xdr:nvSpPr>
      <xdr:spPr bwMode="auto">
        <a:xfrm>
          <a:off x="4254500" y="332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109162</xdr:rowOff>
    </xdr:from>
    <xdr:ext cx="762000" cy="259045"/>
    <xdr:sp macro="" textlink="">
      <xdr:nvSpPr>
        <xdr:cNvPr id="75" name="テキスト ボックス 74"/>
        <xdr:cNvSpPr txBox="1"/>
      </xdr:nvSpPr>
      <xdr:spPr>
        <a:xfrm>
          <a:off x="3924300" y="34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141,879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31608</xdr:rowOff>
    </xdr:from>
    <xdr:to>
      <xdr:col>3</xdr:col>
      <xdr:colOff>257175</xdr:colOff>
      <xdr:row>19</xdr:row>
      <xdr:rowOff>133208</xdr:rowOff>
    </xdr:to>
    <xdr:sp macro="" textlink="">
      <xdr:nvSpPr>
        <xdr:cNvPr id="76" name="円/楕円 75"/>
        <xdr:cNvSpPr/>
      </xdr:nvSpPr>
      <xdr:spPr bwMode="auto">
        <a:xfrm>
          <a:off x="3556000" y="333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143385</xdr:rowOff>
    </xdr:from>
    <xdr:ext cx="762000" cy="259045"/>
    <xdr:sp macro="" textlink="">
      <xdr:nvSpPr>
        <xdr:cNvPr id="77" name="テキスト ボックス 76"/>
        <xdr:cNvSpPr txBox="1"/>
      </xdr:nvSpPr>
      <xdr:spPr>
        <a:xfrm>
          <a:off x="3225800" y="31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136,476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38593</xdr:rowOff>
    </xdr:from>
    <xdr:to>
      <xdr:col>2</xdr:col>
      <xdr:colOff>692150</xdr:colOff>
      <xdr:row>19</xdr:row>
      <xdr:rowOff>140193</xdr:rowOff>
    </xdr:to>
    <xdr:sp macro="" textlink="">
      <xdr:nvSpPr>
        <xdr:cNvPr id="78" name="円/楕円 77"/>
        <xdr:cNvSpPr/>
      </xdr:nvSpPr>
      <xdr:spPr bwMode="auto">
        <a:xfrm>
          <a:off x="2857500" y="334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150370</xdr:rowOff>
    </xdr:from>
    <xdr:ext cx="762000" cy="259045"/>
    <xdr:sp macro="" textlink="">
      <xdr:nvSpPr>
        <xdr:cNvPr id="79" name="テキスト ボックス 78"/>
        <xdr:cNvSpPr txBox="1"/>
      </xdr:nvSpPr>
      <xdr:spPr>
        <a:xfrm>
          <a:off x="2527300" y="311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299105</xdr:rowOff>
    </xdr:from>
    <xdr:to>
      <xdr:col>4</xdr:col>
      <xdr:colOff>1117600</xdr:colOff>
      <xdr:row>35</xdr:row>
      <xdr:rowOff>312250</xdr:rowOff>
    </xdr:to>
    <xdr:cxnSp macro="">
      <xdr:nvCxnSpPr>
        <xdr:cNvPr id="112" name="直線コネクタ 111"/>
        <xdr:cNvCxnSpPr/>
      </xdr:nvCxnSpPr>
      <xdr:spPr bwMode="auto">
        <a:xfrm>
          <a:off x="5003800" y="6909455"/>
          <a:ext cx="647700" cy="13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216863</xdr:rowOff>
    </xdr:from>
    <xdr:to>
      <xdr:col>4</xdr:col>
      <xdr:colOff>469900</xdr:colOff>
      <xdr:row>35</xdr:row>
      <xdr:rowOff>299105</xdr:rowOff>
    </xdr:to>
    <xdr:cxnSp macro="">
      <xdr:nvCxnSpPr>
        <xdr:cNvPr id="115" name="直線コネクタ 114"/>
        <xdr:cNvCxnSpPr/>
      </xdr:nvCxnSpPr>
      <xdr:spPr bwMode="auto">
        <a:xfrm>
          <a:off x="4305300" y="6827213"/>
          <a:ext cx="698500" cy="82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193104</xdr:rowOff>
    </xdr:from>
    <xdr:to>
      <xdr:col>3</xdr:col>
      <xdr:colOff>904875</xdr:colOff>
      <xdr:row>35</xdr:row>
      <xdr:rowOff>216863</xdr:rowOff>
    </xdr:to>
    <xdr:cxnSp macro="">
      <xdr:nvCxnSpPr>
        <xdr:cNvPr id="118" name="直線コネクタ 117"/>
        <xdr:cNvCxnSpPr/>
      </xdr:nvCxnSpPr>
      <xdr:spPr bwMode="auto">
        <a:xfrm>
          <a:off x="3606800" y="6803454"/>
          <a:ext cx="698500" cy="2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174671</xdr:rowOff>
    </xdr:from>
    <xdr:to>
      <xdr:col>3</xdr:col>
      <xdr:colOff>206375</xdr:colOff>
      <xdr:row>35</xdr:row>
      <xdr:rowOff>193104</xdr:rowOff>
    </xdr:to>
    <xdr:cxnSp macro="">
      <xdr:nvCxnSpPr>
        <xdr:cNvPr id="121" name="直線コネクタ 120"/>
        <xdr:cNvCxnSpPr/>
      </xdr:nvCxnSpPr>
      <xdr:spPr bwMode="auto">
        <a:xfrm>
          <a:off x="2908300" y="6785021"/>
          <a:ext cx="698500" cy="18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222542</xdr:rowOff>
    </xdr:from>
    <xdr:to>
      <xdr:col>3</xdr:col>
      <xdr:colOff>257175</xdr:colOff>
      <xdr:row>35</xdr:row>
      <xdr:rowOff>324142</xdr:rowOff>
    </xdr:to>
    <xdr:sp macro="" textlink="">
      <xdr:nvSpPr>
        <xdr:cNvPr id="122" name="フローチャート : 判断 121"/>
        <xdr:cNvSpPr/>
      </xdr:nvSpPr>
      <xdr:spPr bwMode="auto">
        <a:xfrm>
          <a:off x="3556000" y="68328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308919</xdr:rowOff>
    </xdr:from>
    <xdr:ext cx="762000" cy="259045"/>
    <xdr:sp macro="" textlink="">
      <xdr:nvSpPr>
        <xdr:cNvPr id="123" name="テキスト ボックス 122"/>
        <xdr:cNvSpPr txBox="1"/>
      </xdr:nvSpPr>
      <xdr:spPr>
        <a:xfrm>
          <a:off x="3225800" y="691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210411</xdr:rowOff>
    </xdr:from>
    <xdr:to>
      <xdr:col>2</xdr:col>
      <xdr:colOff>692150</xdr:colOff>
      <xdr:row>35</xdr:row>
      <xdr:rowOff>312011</xdr:rowOff>
    </xdr:to>
    <xdr:sp macro="" textlink="">
      <xdr:nvSpPr>
        <xdr:cNvPr id="124" name="フローチャート : 判断 123"/>
        <xdr:cNvSpPr/>
      </xdr:nvSpPr>
      <xdr:spPr bwMode="auto">
        <a:xfrm>
          <a:off x="2857500" y="6820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296788</xdr:rowOff>
    </xdr:from>
    <xdr:ext cx="762000" cy="259045"/>
    <xdr:sp macro="" textlink="">
      <xdr:nvSpPr>
        <xdr:cNvPr id="125" name="テキスト ボックス 124"/>
        <xdr:cNvSpPr txBox="1"/>
      </xdr:nvSpPr>
      <xdr:spPr>
        <a:xfrm>
          <a:off x="2527300" y="69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261450</xdr:rowOff>
    </xdr:from>
    <xdr:to>
      <xdr:col>5</xdr:col>
      <xdr:colOff>34925</xdr:colOff>
      <xdr:row>36</xdr:row>
      <xdr:rowOff>20150</xdr:rowOff>
    </xdr:to>
    <xdr:sp macro="" textlink="">
      <xdr:nvSpPr>
        <xdr:cNvPr id="131" name="円/楕円 130"/>
        <xdr:cNvSpPr/>
      </xdr:nvSpPr>
      <xdr:spPr bwMode="auto">
        <a:xfrm>
          <a:off x="5600700" y="6871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233527</xdr:rowOff>
    </xdr:from>
    <xdr:ext cx="762000" cy="259045"/>
    <xdr:sp macro="" textlink="">
      <xdr:nvSpPr>
        <xdr:cNvPr id="132" name="人口1人当たり決算額の推移該当値テキスト445"/>
        <xdr:cNvSpPr txBox="1"/>
      </xdr:nvSpPr>
      <xdr:spPr>
        <a:xfrm>
          <a:off x="5740400" y="68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33,189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248305</xdr:rowOff>
    </xdr:from>
    <xdr:to>
      <xdr:col>4</xdr:col>
      <xdr:colOff>520700</xdr:colOff>
      <xdr:row>36</xdr:row>
      <xdr:rowOff>7005</xdr:rowOff>
    </xdr:to>
    <xdr:sp macro="" textlink="">
      <xdr:nvSpPr>
        <xdr:cNvPr id="133" name="円/楕円 132"/>
        <xdr:cNvSpPr/>
      </xdr:nvSpPr>
      <xdr:spPr bwMode="auto">
        <a:xfrm>
          <a:off x="4953000" y="685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334682</xdr:rowOff>
    </xdr:from>
    <xdr:ext cx="736600" cy="259045"/>
    <xdr:sp macro="" textlink="">
      <xdr:nvSpPr>
        <xdr:cNvPr id="134" name="テキスト ボックス 133"/>
        <xdr:cNvSpPr txBox="1"/>
      </xdr:nvSpPr>
      <xdr:spPr>
        <a:xfrm>
          <a:off x="4622800" y="694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166063</xdr:rowOff>
    </xdr:from>
    <xdr:to>
      <xdr:col>3</xdr:col>
      <xdr:colOff>955675</xdr:colOff>
      <xdr:row>35</xdr:row>
      <xdr:rowOff>267663</xdr:rowOff>
    </xdr:to>
    <xdr:sp macro="" textlink="">
      <xdr:nvSpPr>
        <xdr:cNvPr id="135" name="円/楕円 134"/>
        <xdr:cNvSpPr/>
      </xdr:nvSpPr>
      <xdr:spPr bwMode="auto">
        <a:xfrm>
          <a:off x="4254500" y="677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252440</xdr:rowOff>
    </xdr:from>
    <xdr:ext cx="762000" cy="259045"/>
    <xdr:sp macro="" textlink="">
      <xdr:nvSpPr>
        <xdr:cNvPr id="136" name="テキスト ボックス 135"/>
        <xdr:cNvSpPr txBox="1"/>
      </xdr:nvSpPr>
      <xdr:spPr>
        <a:xfrm>
          <a:off x="3924300" y="686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142304</xdr:rowOff>
    </xdr:from>
    <xdr:to>
      <xdr:col>3</xdr:col>
      <xdr:colOff>257175</xdr:colOff>
      <xdr:row>35</xdr:row>
      <xdr:rowOff>243904</xdr:rowOff>
    </xdr:to>
    <xdr:sp macro="" textlink="">
      <xdr:nvSpPr>
        <xdr:cNvPr id="137" name="円/楕円 136"/>
        <xdr:cNvSpPr/>
      </xdr:nvSpPr>
      <xdr:spPr bwMode="auto">
        <a:xfrm>
          <a:off x="3556000" y="6752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254081</xdr:rowOff>
    </xdr:from>
    <xdr:ext cx="762000" cy="259045"/>
    <xdr:sp macro="" textlink="">
      <xdr:nvSpPr>
        <xdr:cNvPr id="138" name="テキスト ボックス 137"/>
        <xdr:cNvSpPr txBox="1"/>
      </xdr:nvSpPr>
      <xdr:spPr>
        <a:xfrm>
          <a:off x="3225800" y="652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123871</xdr:rowOff>
    </xdr:from>
    <xdr:to>
      <xdr:col>2</xdr:col>
      <xdr:colOff>692150</xdr:colOff>
      <xdr:row>35</xdr:row>
      <xdr:rowOff>225471</xdr:rowOff>
    </xdr:to>
    <xdr:sp macro="" textlink="">
      <xdr:nvSpPr>
        <xdr:cNvPr id="139" name="円/楕円 138"/>
        <xdr:cNvSpPr/>
      </xdr:nvSpPr>
      <xdr:spPr bwMode="auto">
        <a:xfrm>
          <a:off x="2857500" y="673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235648</xdr:rowOff>
    </xdr:from>
    <xdr:ext cx="762000" cy="259045"/>
    <xdr:sp macro="" textlink="">
      <xdr:nvSpPr>
        <xdr:cNvPr id="140" name="テキスト ボックス 139"/>
        <xdr:cNvSpPr txBox="1"/>
      </xdr:nvSpPr>
      <xdr:spPr>
        <a:xfrm>
          <a:off x="2527300" y="650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lang="en-US" altLang="ja-JP" sz="1050">
              <a:solidFill>
                <a:schemeClr val="dk1"/>
              </a:solidFill>
              <a:effectLst/>
              <a:latin typeface="+mn-lt"/>
              <a:ea typeface="+mn-ea"/>
              <a:cs typeface="+mn-cs"/>
            </a:rPr>
            <a:t>H25</a:t>
          </a:r>
          <a:r>
            <a:rPr lang="ja-JP" altLang="ja-JP" sz="1050">
              <a:solidFill>
                <a:schemeClr val="dk1"/>
              </a:solidFill>
              <a:effectLst/>
              <a:latin typeface="+mn-lt"/>
              <a:ea typeface="+mn-ea"/>
              <a:cs typeface="+mn-cs"/>
            </a:rPr>
            <a:t>年度末現在の財政調整基金期末残高は平成</a:t>
          </a:r>
          <a:r>
            <a:rPr lang="en-US" altLang="ja-JP" sz="1050">
              <a:solidFill>
                <a:schemeClr val="dk1"/>
              </a:solidFill>
              <a:effectLst/>
              <a:latin typeface="+mn-lt"/>
              <a:ea typeface="+mn-ea"/>
              <a:cs typeface="+mn-cs"/>
            </a:rPr>
            <a:t>24</a:t>
          </a:r>
          <a:r>
            <a:rPr lang="ja-JP" altLang="ja-JP" sz="1050">
              <a:solidFill>
                <a:schemeClr val="dk1"/>
              </a:solidFill>
              <a:effectLst/>
              <a:latin typeface="+mn-lt"/>
              <a:ea typeface="+mn-ea"/>
              <a:cs typeface="+mn-cs"/>
            </a:rPr>
            <a:t>年度末と同額の</a:t>
          </a:r>
          <a:r>
            <a:rPr lang="en-US" altLang="ja-JP" sz="1050">
              <a:solidFill>
                <a:schemeClr val="dk1"/>
              </a:solidFill>
              <a:effectLst/>
              <a:latin typeface="+mn-lt"/>
              <a:ea typeface="+mn-ea"/>
              <a:cs typeface="+mn-cs"/>
            </a:rPr>
            <a:t>1,811,668</a:t>
          </a:r>
          <a:r>
            <a:rPr lang="ja-JP" altLang="ja-JP" sz="1050">
              <a:solidFill>
                <a:schemeClr val="dk1"/>
              </a:solidFill>
              <a:effectLst/>
              <a:latin typeface="+mn-lt"/>
              <a:ea typeface="+mn-ea"/>
              <a:cs typeface="+mn-cs"/>
            </a:rPr>
            <a:t>千円であ</a:t>
          </a:r>
          <a:r>
            <a:rPr lang="ja-JP" altLang="en-US" sz="1050">
              <a:solidFill>
                <a:schemeClr val="dk1"/>
              </a:solidFill>
              <a:effectLst/>
              <a:latin typeface="+mn-lt"/>
              <a:ea typeface="+mn-ea"/>
              <a:cs typeface="+mn-cs"/>
            </a:rPr>
            <a:t>り、標準財政規模比で依然高い水準にある。平成</a:t>
          </a:r>
          <a:r>
            <a:rPr lang="en-US" altLang="ja-JP" sz="1050">
              <a:solidFill>
                <a:schemeClr val="dk1"/>
              </a:solidFill>
              <a:effectLst/>
              <a:latin typeface="+mn-lt"/>
              <a:ea typeface="+mn-ea"/>
              <a:cs typeface="+mn-cs"/>
            </a:rPr>
            <a:t>26</a:t>
          </a:r>
          <a:r>
            <a:rPr lang="ja-JP" altLang="en-US" sz="1050">
              <a:solidFill>
                <a:schemeClr val="dk1"/>
              </a:solidFill>
              <a:effectLst/>
              <a:latin typeface="+mn-lt"/>
              <a:ea typeface="+mn-ea"/>
              <a:cs typeface="+mn-cs"/>
            </a:rPr>
            <a:t>年度以降、地域振興施設整備事業や公共施設移転事業等の大型事業を予定しており、将来的に元利償還金の増加による財源不足が予測されるため財政調整基金の取り崩しにより対応する予定である。</a:t>
          </a:r>
          <a:r>
            <a:rPr lang="ja-JP" altLang="ja-JP" sz="1050">
              <a:solidFill>
                <a:schemeClr val="dk1"/>
              </a:solidFill>
              <a:effectLst/>
              <a:latin typeface="+mn-lt"/>
              <a:ea typeface="+mn-ea"/>
              <a:cs typeface="+mn-cs"/>
            </a:rPr>
            <a:t>実質単年度収支</a:t>
          </a:r>
          <a:r>
            <a:rPr lang="ja-JP" altLang="en-US" sz="1050">
              <a:solidFill>
                <a:schemeClr val="dk1"/>
              </a:solidFill>
              <a:effectLst/>
              <a:latin typeface="+mn-lt"/>
              <a:ea typeface="+mn-ea"/>
              <a:cs typeface="+mn-cs"/>
            </a:rPr>
            <a:t>（</a:t>
          </a:r>
          <a:r>
            <a:rPr lang="en-US" altLang="ja-JP" sz="1050">
              <a:solidFill>
                <a:schemeClr val="dk1"/>
              </a:solidFill>
              <a:effectLst/>
              <a:latin typeface="+mn-lt"/>
              <a:ea typeface="+mn-ea"/>
              <a:cs typeface="+mn-cs"/>
            </a:rPr>
            <a:t>+14,578</a:t>
          </a:r>
          <a:r>
            <a:rPr lang="ja-JP" altLang="ja-JP" sz="1050">
              <a:solidFill>
                <a:schemeClr val="dk1"/>
              </a:solidFill>
              <a:effectLst/>
              <a:latin typeface="+mn-lt"/>
              <a:ea typeface="+mn-ea"/>
              <a:cs typeface="+mn-cs"/>
            </a:rPr>
            <a:t>千円</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については、昨年度</a:t>
          </a:r>
          <a:r>
            <a:rPr lang="ja-JP" altLang="en-US" sz="1050">
              <a:solidFill>
                <a:schemeClr val="dk1"/>
              </a:solidFill>
              <a:effectLst/>
              <a:latin typeface="+mn-lt"/>
              <a:ea typeface="+mn-ea"/>
              <a:cs typeface="+mn-cs"/>
            </a:rPr>
            <a:t>（</a:t>
          </a:r>
          <a:r>
            <a:rPr lang="en-US" altLang="ja-JP" sz="1050">
              <a:solidFill>
                <a:schemeClr val="dk1"/>
              </a:solidFill>
              <a:effectLst/>
              <a:latin typeface="+mn-lt"/>
              <a:ea typeface="+mn-ea"/>
              <a:cs typeface="+mn-cs"/>
            </a:rPr>
            <a:t>+16,611</a:t>
          </a:r>
          <a:r>
            <a:rPr lang="ja-JP" altLang="en-US" sz="1050">
              <a:solidFill>
                <a:schemeClr val="dk1"/>
              </a:solidFill>
              <a:effectLst/>
              <a:latin typeface="+mn-lt"/>
              <a:ea typeface="+mn-ea"/>
              <a:cs typeface="+mn-cs"/>
            </a:rPr>
            <a:t>千円）とほぼ同じ水準である</a:t>
          </a:r>
          <a:r>
            <a:rPr lang="ja-JP" altLang="ja-JP" sz="1050">
              <a:solidFill>
                <a:schemeClr val="dk1"/>
              </a:solidFill>
              <a:effectLst/>
              <a:latin typeface="+mn-lt"/>
              <a:ea typeface="+mn-ea"/>
              <a:cs typeface="+mn-cs"/>
            </a:rPr>
            <a:t>。</a:t>
          </a:r>
          <a:endParaRPr lang="en-US" altLang="ja-JP" sz="10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財政力指数については毎年減少を続け、また、将来的な地方交付税の動向についても不透明であるため、今後より一層の徴税強化、使用料・手数料・分担金等の適正化などにより財源の確保に努めるとともに、施設の統合及び民間委託・指定管理者制度の活用、定員管理の適正化などにより、さらなる経費削減に努め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一般会計については、高速道路</a:t>
          </a:r>
          <a:r>
            <a:rPr lang="ja-JP" altLang="en-US" sz="1100">
              <a:solidFill>
                <a:schemeClr val="dk1"/>
              </a:solidFill>
              <a:effectLst/>
              <a:latin typeface="+mn-lt"/>
              <a:ea typeface="+mn-ea"/>
              <a:cs typeface="+mn-cs"/>
            </a:rPr>
            <a:t>建設に伴う残土処分費の増加</a:t>
          </a:r>
          <a:r>
            <a:rPr lang="ja-JP" altLang="ja-JP" sz="1100">
              <a:solidFill>
                <a:schemeClr val="dk1"/>
              </a:solidFill>
              <a:effectLst/>
              <a:latin typeface="+mn-lt"/>
              <a:ea typeface="+mn-ea"/>
              <a:cs typeface="+mn-cs"/>
            </a:rPr>
            <a:t>などにより、</a:t>
          </a:r>
          <a:r>
            <a:rPr lang="ja-JP" altLang="en-US" sz="1100">
              <a:solidFill>
                <a:schemeClr val="dk1"/>
              </a:solidFill>
              <a:effectLst/>
              <a:latin typeface="+mn-lt"/>
              <a:ea typeface="+mn-ea"/>
              <a:cs typeface="+mn-cs"/>
            </a:rPr>
            <a:t>水道・病院事業会計では流動資産の増加などにより黒字比率が前年度より増加している。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年度実質公債費比率は、過去に実施した大型事業の償還完了による元利償還金の減少、普通交付税の増加などにより、前年度と比べ</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ポイント改善され</a:t>
          </a:r>
          <a:r>
            <a:rPr lang="en-US" altLang="ja-JP" sz="1100">
              <a:solidFill>
                <a:schemeClr val="dk1"/>
              </a:solidFill>
              <a:effectLst/>
              <a:latin typeface="+mn-lt"/>
              <a:ea typeface="+mn-ea"/>
              <a:cs typeface="+mn-cs"/>
            </a:rPr>
            <a:t>8.4%</a:t>
          </a:r>
          <a:r>
            <a:rPr lang="ja-JP" altLang="ja-JP" sz="1100">
              <a:solidFill>
                <a:schemeClr val="dk1"/>
              </a:solidFill>
              <a:effectLst/>
              <a:latin typeface="+mn-lt"/>
              <a:ea typeface="+mn-ea"/>
              <a:cs typeface="+mn-cs"/>
            </a:rPr>
            <a:t>となった。</a:t>
          </a:r>
          <a:endParaRPr lang="ja-JP" altLang="ja-JP">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より、地域活性化施設（道の駅）や公共施設高台移転事業などの大型事業の実施を予定しており、将来的に公債費の大幅な増加を見込んでいる。今後、起債の発行にあたっては、事業の十分な精査・抑制により公債費の適正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将来負担額については、地方債現在高の減少より分子が小さくなったことに加え、充当可能基金の増及び地方交付税の増などによる標準財政規模の増により分母が大きくなったことから、マイナス計上となっている。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以降、地域活性化施設（道の駅）や公共施設高台移転事業を予定していることから、一般会計等にかかる地方債残高は増加し、将来負担率も増加すると見込んでいる。今後の地方交付税の動向などにも注視し、比率の抑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4388037</v>
      </c>
      <c r="BO4" s="349"/>
      <c r="BP4" s="349"/>
      <c r="BQ4" s="349"/>
      <c r="BR4" s="349"/>
      <c r="BS4" s="349"/>
      <c r="BT4" s="349"/>
      <c r="BU4" s="350"/>
      <c r="BV4" s="348">
        <v>4005757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5.6</v>
      </c>
      <c r="CU4" s="355"/>
      <c r="CV4" s="355"/>
      <c r="CW4" s="355"/>
      <c r="CX4" s="355"/>
      <c r="CY4" s="355"/>
      <c r="CZ4" s="355"/>
      <c r="DA4" s="356"/>
      <c r="DB4" s="354">
        <v>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4180631</v>
      </c>
      <c r="BO5" s="386"/>
      <c r="BP5" s="386"/>
      <c r="BQ5" s="386"/>
      <c r="BR5" s="386"/>
      <c r="BS5" s="386"/>
      <c r="BT5" s="386"/>
      <c r="BU5" s="387"/>
      <c r="BV5" s="385">
        <v>3858879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88.6</v>
      </c>
      <c r="CU5" s="383"/>
      <c r="CV5" s="383"/>
      <c r="CW5" s="383"/>
      <c r="CX5" s="383"/>
      <c r="CY5" s="383"/>
      <c r="CZ5" s="383"/>
      <c r="DA5" s="384"/>
      <c r="DB5" s="382">
        <v>88.1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207406</v>
      </c>
      <c r="BO6" s="386"/>
      <c r="BP6" s="386"/>
      <c r="BQ6" s="386"/>
      <c r="BR6" s="386"/>
      <c r="BS6" s="386"/>
      <c r="BT6" s="386"/>
      <c r="BU6" s="387"/>
      <c r="BV6" s="385">
        <v>146878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93.5</v>
      </c>
      <c r="CU6" s="423"/>
      <c r="CV6" s="423"/>
      <c r="CW6" s="423"/>
      <c r="CX6" s="423"/>
      <c r="CY6" s="423"/>
      <c r="CZ6" s="423"/>
      <c r="DA6" s="424"/>
      <c r="DB6" s="422">
        <v>93.3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73572</v>
      </c>
      <c r="BO7" s="386"/>
      <c r="BP7" s="386"/>
      <c r="BQ7" s="386"/>
      <c r="BR7" s="386"/>
      <c r="BS7" s="386"/>
      <c r="BT7" s="386"/>
      <c r="BU7" s="387"/>
      <c r="BV7" s="385">
        <v>27622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2399574</v>
      </c>
      <c r="CU7" s="386"/>
      <c r="CV7" s="386"/>
      <c r="CW7" s="386"/>
      <c r="CX7" s="386"/>
      <c r="CY7" s="386"/>
      <c r="CZ7" s="386"/>
      <c r="DA7" s="387"/>
      <c r="DB7" s="385">
        <v>2369786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133834</v>
      </c>
      <c r="BO8" s="386"/>
      <c r="BP8" s="386"/>
      <c r="BQ8" s="386"/>
      <c r="BR8" s="386"/>
      <c r="BS8" s="386"/>
      <c r="BT8" s="386"/>
      <c r="BU8" s="387"/>
      <c r="BV8" s="385">
        <v>119256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0.17</v>
      </c>
      <c r="CU8" s="426"/>
      <c r="CV8" s="426"/>
      <c r="CW8" s="426"/>
      <c r="CX8" s="426"/>
      <c r="CY8" s="426"/>
      <c r="CZ8" s="426"/>
      <c r="DA8" s="427"/>
      <c r="DB8" s="425">
        <v>0.17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4730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14578</v>
      </c>
      <c r="BO9" s="386"/>
      <c r="BP9" s="386"/>
      <c r="BQ9" s="386"/>
      <c r="BR9" s="386"/>
      <c r="BS9" s="386"/>
      <c r="BT9" s="386"/>
      <c r="BU9" s="387"/>
      <c r="BV9" s="385">
        <v>16611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13.8</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5293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t="s">
        <v>106</v>
      </c>
      <c r="BO10" s="386"/>
      <c r="BP10" s="386"/>
      <c r="BQ10" s="386"/>
      <c r="BR10" s="386"/>
      <c r="BS10" s="386"/>
      <c r="BT10" s="386"/>
      <c r="BU10" s="387"/>
      <c r="BV10" s="385" t="s">
        <v>106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4628</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4607</v>
      </c>
      <c r="S13" s="467"/>
      <c r="T13" s="467"/>
      <c r="U13" s="467"/>
      <c r="V13" s="468"/>
      <c r="W13" s="401" t="s">
        <v>125</v>
      </c>
      <c r="X13" s="402"/>
      <c r="Y13" s="402"/>
      <c r="Z13" s="402"/>
      <c r="AA13" s="402"/>
      <c r="AB13" s="392"/>
      <c r="AC13" s="436">
        <v>248</v>
      </c>
      <c r="AD13" s="437"/>
      <c r="AE13" s="437"/>
      <c r="AF13" s="437"/>
      <c r="AG13" s="476"/>
      <c r="AH13" s="436">
        <v>329</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14578</v>
      </c>
      <c r="BO13" s="386"/>
      <c r="BP13" s="386"/>
      <c r="BQ13" s="386"/>
      <c r="BR13" s="386"/>
      <c r="BS13" s="386"/>
      <c r="BT13" s="386"/>
      <c r="BU13" s="387"/>
      <c r="BV13" s="385">
        <v>16611</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8.4</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4691</v>
      </c>
      <c r="S14" s="467"/>
      <c r="T14" s="467"/>
      <c r="U14" s="467"/>
      <c r="V14" s="468"/>
      <c r="W14" s="375"/>
      <c r="X14" s="376"/>
      <c r="Y14" s="376"/>
      <c r="Z14" s="376"/>
      <c r="AA14" s="376"/>
      <c r="AB14" s="365"/>
      <c r="AC14" s="469">
        <v>12.9</v>
      </c>
      <c r="AD14" s="470"/>
      <c r="AE14" s="470"/>
      <c r="AF14" s="470"/>
      <c r="AG14" s="471"/>
      <c r="AH14" s="469">
        <v>15.2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4670</v>
      </c>
      <c r="S15" s="467"/>
      <c r="T15" s="467"/>
      <c r="U15" s="467"/>
      <c r="V15" s="468"/>
      <c r="W15" s="401" t="s">
        <v>132</v>
      </c>
      <c r="X15" s="402"/>
      <c r="Y15" s="402"/>
      <c r="Z15" s="402"/>
      <c r="AA15" s="402"/>
      <c r="AB15" s="392"/>
      <c r="AC15" s="436">
        <v>392</v>
      </c>
      <c r="AD15" s="437"/>
      <c r="AE15" s="437"/>
      <c r="AF15" s="437"/>
      <c r="AG15" s="476"/>
      <c r="AH15" s="436">
        <v>501</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374109</v>
      </c>
      <c r="BO15" s="349"/>
      <c r="BP15" s="349"/>
      <c r="BQ15" s="349"/>
      <c r="BR15" s="349"/>
      <c r="BS15" s="349"/>
      <c r="BT15" s="349"/>
      <c r="BU15" s="350"/>
      <c r="BV15" s="348">
        <v>372480</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20.5</v>
      </c>
      <c r="AD16" s="470"/>
      <c r="AE16" s="470"/>
      <c r="AF16" s="470"/>
      <c r="AG16" s="471"/>
      <c r="AH16" s="469">
        <v>23.2</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2167442</v>
      </c>
      <c r="BO16" s="386"/>
      <c r="BP16" s="386"/>
      <c r="BQ16" s="386"/>
      <c r="BR16" s="386"/>
      <c r="BS16" s="386"/>
      <c r="BT16" s="386"/>
      <c r="BU16" s="387"/>
      <c r="BV16" s="385">
        <v>2134964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1276</v>
      </c>
      <c r="AD17" s="437"/>
      <c r="AE17" s="437"/>
      <c r="AF17" s="437"/>
      <c r="AG17" s="476"/>
      <c r="AH17" s="436">
        <v>1322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478974</v>
      </c>
      <c r="BO17" s="386"/>
      <c r="BP17" s="386"/>
      <c r="BQ17" s="386"/>
      <c r="BR17" s="386"/>
      <c r="BS17" s="386"/>
      <c r="BT17" s="386"/>
      <c r="BU17" s="387"/>
      <c r="BV17" s="385">
        <v>475761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174.71</v>
      </c>
      <c r="M18" s="498"/>
      <c r="N18" s="498"/>
      <c r="O18" s="498"/>
      <c r="P18" s="498"/>
      <c r="Q18" s="498"/>
      <c r="R18" s="499"/>
      <c r="S18" s="499"/>
      <c r="T18" s="499"/>
      <c r="U18" s="499"/>
      <c r="V18" s="500"/>
      <c r="W18" s="403"/>
      <c r="X18" s="404"/>
      <c r="Y18" s="404"/>
      <c r="Z18" s="404"/>
      <c r="AA18" s="404"/>
      <c r="AB18" s="395"/>
      <c r="AC18" s="501">
        <v>66.599999999999994</v>
      </c>
      <c r="AD18" s="502"/>
      <c r="AE18" s="502"/>
      <c r="AF18" s="502"/>
      <c r="AG18" s="503"/>
      <c r="AH18" s="501">
        <v>61.2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2146512</v>
      </c>
      <c r="BO18" s="386"/>
      <c r="BP18" s="386"/>
      <c r="BQ18" s="386"/>
      <c r="BR18" s="386"/>
      <c r="BS18" s="386"/>
      <c r="BT18" s="386"/>
      <c r="BU18" s="387"/>
      <c r="BV18" s="385">
        <v>2091324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3444888</v>
      </c>
      <c r="BO19" s="386"/>
      <c r="BP19" s="386"/>
      <c r="BQ19" s="386"/>
      <c r="BR19" s="386"/>
      <c r="BS19" s="386"/>
      <c r="BT19" s="386"/>
      <c r="BU19" s="387"/>
      <c r="BV19" s="385">
        <v>2810406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2114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4409494</v>
      </c>
      <c r="BO23" s="386"/>
      <c r="BP23" s="386"/>
      <c r="BQ23" s="386"/>
      <c r="BR23" s="386"/>
      <c r="BS23" s="386"/>
      <c r="BT23" s="386"/>
      <c r="BU23" s="387"/>
      <c r="BV23" s="385">
        <v>4596446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5200</v>
      </c>
      <c r="R24" s="437"/>
      <c r="S24" s="437"/>
      <c r="T24" s="437"/>
      <c r="U24" s="437"/>
      <c r="V24" s="476"/>
      <c r="W24" s="531"/>
      <c r="X24" s="519"/>
      <c r="Y24" s="520"/>
      <c r="Z24" s="435" t="s">
        <v>155</v>
      </c>
      <c r="AA24" s="415"/>
      <c r="AB24" s="415"/>
      <c r="AC24" s="415"/>
      <c r="AD24" s="415"/>
      <c r="AE24" s="415"/>
      <c r="AF24" s="415"/>
      <c r="AG24" s="416"/>
      <c r="AH24" s="436">
        <v>73</v>
      </c>
      <c r="AI24" s="437"/>
      <c r="AJ24" s="437"/>
      <c r="AK24" s="437"/>
      <c r="AL24" s="476"/>
      <c r="AM24" s="436">
        <v>220095</v>
      </c>
      <c r="AN24" s="437"/>
      <c r="AO24" s="437"/>
      <c r="AP24" s="437"/>
      <c r="AQ24" s="437"/>
      <c r="AR24" s="476"/>
      <c r="AS24" s="436">
        <v>3015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4231463</v>
      </c>
      <c r="BO24" s="386"/>
      <c r="BP24" s="386"/>
      <c r="BQ24" s="386"/>
      <c r="BR24" s="386"/>
      <c r="BS24" s="386"/>
      <c r="BT24" s="386"/>
      <c r="BU24" s="387"/>
      <c r="BV24" s="385">
        <v>4351867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4630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114877</v>
      </c>
      <c r="BO25" s="349"/>
      <c r="BP25" s="349"/>
      <c r="BQ25" s="349"/>
      <c r="BR25" s="349"/>
      <c r="BS25" s="349"/>
      <c r="BT25" s="349"/>
      <c r="BU25" s="350"/>
      <c r="BV25" s="348">
        <v>138255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4270</v>
      </c>
      <c r="R26" s="437"/>
      <c r="S26" s="437"/>
      <c r="T26" s="437"/>
      <c r="U26" s="437"/>
      <c r="V26" s="476"/>
      <c r="W26" s="531"/>
      <c r="X26" s="519"/>
      <c r="Y26" s="520"/>
      <c r="Z26" s="435" t="s">
        <v>161</v>
      </c>
      <c r="AA26" s="539"/>
      <c r="AB26" s="539"/>
      <c r="AC26" s="539"/>
      <c r="AD26" s="539"/>
      <c r="AE26" s="539"/>
      <c r="AF26" s="539"/>
      <c r="AG26" s="540"/>
      <c r="AH26" s="436">
        <v>3</v>
      </c>
      <c r="AI26" s="437"/>
      <c r="AJ26" s="437"/>
      <c r="AK26" s="437"/>
      <c r="AL26" s="476"/>
      <c r="AM26" s="436">
        <v>8829</v>
      </c>
      <c r="AN26" s="437"/>
      <c r="AO26" s="437"/>
      <c r="AP26" s="437"/>
      <c r="AQ26" s="437"/>
      <c r="AR26" s="476"/>
      <c r="AS26" s="436">
        <v>2943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2800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137330</v>
      </c>
      <c r="BO27" s="553"/>
      <c r="BP27" s="553"/>
      <c r="BQ27" s="553"/>
      <c r="BR27" s="553"/>
      <c r="BS27" s="553"/>
      <c r="BT27" s="553"/>
      <c r="BU27" s="554"/>
      <c r="BV27" s="552">
        <v>204447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2200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1811668</v>
      </c>
      <c r="BO28" s="349"/>
      <c r="BP28" s="349"/>
      <c r="BQ28" s="349"/>
      <c r="BR28" s="349"/>
      <c r="BS28" s="349"/>
      <c r="BT28" s="349"/>
      <c r="BU28" s="350"/>
      <c r="BV28" s="348">
        <v>1811668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2000</v>
      </c>
      <c r="R29" s="437"/>
      <c r="S29" s="437"/>
      <c r="T29" s="437"/>
      <c r="U29" s="437"/>
      <c r="V29" s="476"/>
      <c r="W29" s="531"/>
      <c r="X29" s="519"/>
      <c r="Y29" s="520"/>
      <c r="Z29" s="435" t="s">
        <v>171</v>
      </c>
      <c r="AA29" s="415"/>
      <c r="AB29" s="415"/>
      <c r="AC29" s="415"/>
      <c r="AD29" s="415"/>
      <c r="AE29" s="415"/>
      <c r="AF29" s="415"/>
      <c r="AG29" s="416"/>
      <c r="AH29" s="436">
        <v>73</v>
      </c>
      <c r="AI29" s="437"/>
      <c r="AJ29" s="437"/>
      <c r="AK29" s="437"/>
      <c r="AL29" s="476"/>
      <c r="AM29" s="436">
        <v>220095</v>
      </c>
      <c r="AN29" s="437"/>
      <c r="AO29" s="437"/>
      <c r="AP29" s="437"/>
      <c r="AQ29" s="437"/>
      <c r="AR29" s="476"/>
      <c r="AS29" s="436">
        <v>3015</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43103</v>
      </c>
      <c r="BO29" s="386"/>
      <c r="BP29" s="386"/>
      <c r="BQ29" s="386"/>
      <c r="BR29" s="386"/>
      <c r="BS29" s="386"/>
      <c r="BT29" s="386"/>
      <c r="BU29" s="387"/>
      <c r="BV29" s="385">
        <v>43103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94.4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1000380</v>
      </c>
      <c r="BO30" s="553"/>
      <c r="BP30" s="553"/>
      <c r="BQ30" s="553"/>
      <c r="BR30" s="553"/>
      <c r="BS30" s="553"/>
      <c r="BT30" s="553"/>
      <c r="BU30" s="554"/>
      <c r="BV30" s="552">
        <v>348743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和歌山県市町村総合事務組合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小集落住宅新築資金等貸付事業特別会計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IF('各会計、関係団体の財政状況及び健全化判断比率'!B32="","",'各会計、関係団体の財政状況及び健全化判断比率'!B32)</f>
        <v>国保すさみ病院事業会計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和歌山県地方税回収機構</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住宅新築資金貸付事業特別会計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田辺広域市町村圏組合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教育奨学金貸与基金</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紀南地方老人福祉施設組合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紀南地方老人福祉施設組合（公営企業会計）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紀南地方児童福祉施設組合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和歌山県後期高齢者医療広域連合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和歌山県後期高齢者医療広域連合（特別会計）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大辺路衛生施設組合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紀南環境広域施設組合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4635</v>
      </c>
      <c r="J41" s="83">
        <v>4864</v>
      </c>
      <c r="K41" s="83">
        <v>4655</v>
      </c>
      <c r="L41" s="83">
        <v>4596</v>
      </c>
      <c r="M41" s="84">
        <v>4409</v>
      </c>
    </row>
    <row r="42" spans="2:13" ht="27.75" customHeight="1">
      <c r="B42" s="1169"/>
      <c r="C42" s="1170"/>
      <c r="D42" s="85"/>
      <c r="E42" s="1175" t="s">
        <v>26</v>
      </c>
      <c r="F42" s="1175"/>
      <c r="G42" s="1175"/>
      <c r="H42" s="1176"/>
      <c r="I42" s="86" t="s">
        <v>477</v>
      </c>
      <c r="J42" s="87" t="s">
        <v>477</v>
      </c>
      <c r="K42" s="87" t="s">
        <v>477</v>
      </c>
      <c r="L42" s="87" t="s">
        <v>477</v>
      </c>
      <c r="M42" s="88" t="s">
        <v>477</v>
      </c>
    </row>
    <row r="43" spans="2:13" ht="27.75" customHeight="1">
      <c r="B43" s="1169"/>
      <c r="C43" s="1170"/>
      <c r="D43" s="85"/>
      <c r="E43" s="1175" t="s">
        <v>27</v>
      </c>
      <c r="F43" s="1175"/>
      <c r="G43" s="1175"/>
      <c r="H43" s="1176"/>
      <c r="I43" s="86">
        <v>82</v>
      </c>
      <c r="J43" s="87">
        <v>77</v>
      </c>
      <c r="K43" s="87">
        <v>71</v>
      </c>
      <c r="L43" s="87">
        <v>97</v>
      </c>
      <c r="M43" s="88">
        <v>165</v>
      </c>
    </row>
    <row r="44" spans="2:13" ht="27.75" customHeight="1">
      <c r="B44" s="1169"/>
      <c r="C44" s="1170"/>
      <c r="D44" s="85"/>
      <c r="E44" s="1175" t="s">
        <v>28</v>
      </c>
      <c r="F44" s="1175"/>
      <c r="G44" s="1175"/>
      <c r="H44" s="1176"/>
      <c r="I44" s="86">
        <v>59</v>
      </c>
      <c r="J44" s="87">
        <v>54</v>
      </c>
      <c r="K44" s="87">
        <v>50</v>
      </c>
      <c r="L44" s="87">
        <v>45</v>
      </c>
      <c r="M44" s="88">
        <v>38</v>
      </c>
    </row>
    <row r="45" spans="2:13" ht="27.75" customHeight="1">
      <c r="B45" s="1169"/>
      <c r="C45" s="1170"/>
      <c r="D45" s="85"/>
      <c r="E45" s="1175" t="s">
        <v>29</v>
      </c>
      <c r="F45" s="1175"/>
      <c r="G45" s="1175"/>
      <c r="H45" s="1176"/>
      <c r="I45" s="86">
        <v>957</v>
      </c>
      <c r="J45" s="87">
        <v>933</v>
      </c>
      <c r="K45" s="87">
        <v>871</v>
      </c>
      <c r="L45" s="87">
        <v>845</v>
      </c>
      <c r="M45" s="88">
        <v>798</v>
      </c>
    </row>
    <row r="46" spans="2:13" ht="27.75" customHeight="1">
      <c r="B46" s="1169"/>
      <c r="C46" s="1170"/>
      <c r="D46" s="85"/>
      <c r="E46" s="1175" t="s">
        <v>30</v>
      </c>
      <c r="F46" s="1175"/>
      <c r="G46" s="1175"/>
      <c r="H46" s="1176"/>
      <c r="I46" s="86" t="s">
        <v>477</v>
      </c>
      <c r="J46" s="87" t="s">
        <v>477</v>
      </c>
      <c r="K46" s="87" t="s">
        <v>477</v>
      </c>
      <c r="L46" s="87" t="s">
        <v>477</v>
      </c>
      <c r="M46" s="88" t="s">
        <v>477</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1215</v>
      </c>
      <c r="J49" s="87">
        <v>1794</v>
      </c>
      <c r="K49" s="87">
        <v>2165</v>
      </c>
      <c r="L49" s="87">
        <v>2572</v>
      </c>
      <c r="M49" s="88">
        <v>3154</v>
      </c>
    </row>
    <row r="50" spans="2:13" ht="27.75" customHeight="1">
      <c r="B50" s="1169"/>
      <c r="C50" s="1170"/>
      <c r="D50" s="85"/>
      <c r="E50" s="1175" t="s">
        <v>35</v>
      </c>
      <c r="F50" s="1175"/>
      <c r="G50" s="1175"/>
      <c r="H50" s="1176"/>
      <c r="I50" s="86">
        <v>162</v>
      </c>
      <c r="J50" s="87">
        <v>149</v>
      </c>
      <c r="K50" s="87">
        <v>109</v>
      </c>
      <c r="L50" s="87">
        <v>120</v>
      </c>
      <c r="M50" s="88">
        <v>112</v>
      </c>
    </row>
    <row r="51" spans="2:13" ht="27.75" customHeight="1">
      <c r="B51" s="1171"/>
      <c r="C51" s="1172"/>
      <c r="D51" s="85"/>
      <c r="E51" s="1175" t="s">
        <v>36</v>
      </c>
      <c r="F51" s="1175"/>
      <c r="G51" s="1175"/>
      <c r="H51" s="1176"/>
      <c r="I51" s="86">
        <v>2691</v>
      </c>
      <c r="J51" s="87">
        <v>3131</v>
      </c>
      <c r="K51" s="87">
        <v>3234</v>
      </c>
      <c r="L51" s="87">
        <v>3167</v>
      </c>
      <c r="M51" s="88">
        <v>3225</v>
      </c>
    </row>
    <row r="52" spans="2:13" ht="27.75" customHeight="1" thickBot="1">
      <c r="B52" s="1179" t="s">
        <v>37</v>
      </c>
      <c r="C52" s="1180"/>
      <c r="D52" s="90"/>
      <c r="E52" s="1181" t="s">
        <v>38</v>
      </c>
      <c r="F52" s="1181"/>
      <c r="G52" s="1181"/>
      <c r="H52" s="1182"/>
      <c r="I52" s="91">
        <v>1666</v>
      </c>
      <c r="J52" s="92">
        <v>855</v>
      </c>
      <c r="K52" s="92">
        <v>139</v>
      </c>
      <c r="L52" s="92">
        <v>-275</v>
      </c>
      <c r="M52" s="93">
        <v>-1081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189892</v>
      </c>
      <c r="E3" s="116"/>
      <c r="F3" s="117">
        <v>109234</v>
      </c>
      <c r="G3" s="118"/>
      <c r="H3" s="119"/>
    </row>
    <row r="4" spans="1:8">
      <c r="A4" s="120"/>
      <c r="B4" s="121"/>
      <c r="C4" s="122"/>
      <c r="D4" s="123">
        <v>164611</v>
      </c>
      <c r="E4" s="124"/>
      <c r="F4" s="125">
        <v>63976</v>
      </c>
      <c r="G4" s="126"/>
      <c r="H4" s="127"/>
    </row>
    <row r="5" spans="1:8">
      <c r="A5" s="108" t="s">
        <v>511</v>
      </c>
      <c r="B5" s="113"/>
      <c r="C5" s="114"/>
      <c r="D5" s="115">
        <v>281223</v>
      </c>
      <c r="E5" s="116"/>
      <c r="F5" s="117">
        <v>121932</v>
      </c>
      <c r="G5" s="118"/>
      <c r="H5" s="119"/>
    </row>
    <row r="6" spans="1:8">
      <c r="A6" s="120"/>
      <c r="B6" s="121"/>
      <c r="C6" s="122"/>
      <c r="D6" s="123">
        <v>105096</v>
      </c>
      <c r="E6" s="124"/>
      <c r="F6" s="125">
        <v>68430</v>
      </c>
      <c r="G6" s="126"/>
      <c r="H6" s="127"/>
    </row>
    <row r="7" spans="1:8">
      <c r="A7" s="108" t="s">
        <v>512</v>
      </c>
      <c r="B7" s="113"/>
      <c r="C7" s="114"/>
      <c r="D7" s="115">
        <v>54975</v>
      </c>
      <c r="E7" s="116"/>
      <c r="F7" s="117">
        <v>203567</v>
      </c>
      <c r="G7" s="118"/>
      <c r="H7" s="119"/>
    </row>
    <row r="8" spans="1:8">
      <c r="A8" s="120"/>
      <c r="B8" s="121"/>
      <c r="C8" s="122"/>
      <c r="D8" s="123">
        <v>50511</v>
      </c>
      <c r="E8" s="124"/>
      <c r="F8" s="125">
        <v>121137</v>
      </c>
      <c r="G8" s="126"/>
      <c r="H8" s="127"/>
    </row>
    <row r="9" spans="1:8">
      <c r="A9" s="108" t="s">
        <v>513</v>
      </c>
      <c r="B9" s="113"/>
      <c r="C9" s="114"/>
      <c r="D9" s="115">
        <v>118964</v>
      </c>
      <c r="E9" s="116"/>
      <c r="F9" s="117">
        <v>185018</v>
      </c>
      <c r="G9" s="118"/>
      <c r="H9" s="119"/>
    </row>
    <row r="10" spans="1:8">
      <c r="A10" s="120"/>
      <c r="B10" s="121"/>
      <c r="C10" s="122"/>
      <c r="D10" s="123">
        <v>68888</v>
      </c>
      <c r="E10" s="124"/>
      <c r="F10" s="125">
        <v>95064</v>
      </c>
      <c r="G10" s="126"/>
      <c r="H10" s="127"/>
    </row>
    <row r="11" spans="1:8">
      <c r="A11" s="108" t="s">
        <v>514</v>
      </c>
      <c r="B11" s="113"/>
      <c r="C11" s="114"/>
      <c r="D11" s="115">
        <v>108810</v>
      </c>
      <c r="E11" s="116"/>
      <c r="F11" s="117">
        <v>238802</v>
      </c>
      <c r="G11" s="118"/>
      <c r="H11" s="119"/>
    </row>
    <row r="12" spans="1:8">
      <c r="A12" s="120"/>
      <c r="B12" s="121"/>
      <c r="C12" s="128"/>
      <c r="D12" s="123">
        <v>94655</v>
      </c>
      <c r="E12" s="124"/>
      <c r="F12" s="125">
        <v>128562</v>
      </c>
      <c r="G12" s="126"/>
      <c r="H12" s="127"/>
    </row>
    <row r="13" spans="1:8">
      <c r="A13" s="108"/>
      <c r="B13" s="113"/>
      <c r="C13" s="129"/>
      <c r="D13" s="130">
        <v>150773</v>
      </c>
      <c r="E13" s="131"/>
      <c r="F13" s="132">
        <v>171711</v>
      </c>
      <c r="G13" s="133"/>
      <c r="H13" s="119"/>
    </row>
    <row r="14" spans="1:8">
      <c r="A14" s="120"/>
      <c r="B14" s="121"/>
      <c r="C14" s="122"/>
      <c r="D14" s="123">
        <v>96752</v>
      </c>
      <c r="E14" s="124"/>
      <c r="F14" s="125">
        <v>95434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8.5</v>
      </c>
      <c r="C19" s="134">
        <f>ROUND(VALUE(SUBSTITUTE(実質収支比率等に係る経年分析!G$48,"▲","-")),2)</f>
        <v>9.4</v>
      </c>
      <c r="D19" s="134">
        <f>ROUND(VALUE(SUBSTITUTE(実質収支比率等に係る経年分析!H$48,"▲","-")),2)</f>
        <v>4.22</v>
      </c>
      <c r="E19" s="134">
        <f>ROUND(VALUE(SUBSTITUTE(実質収支比率等に係る経年分析!I$48,"▲","-")),2)</f>
        <v>5.03</v>
      </c>
      <c r="F19" s="134">
        <f>ROUND(VALUE(SUBSTITUTE(実質収支比率等に係る経年分析!J$48,"▲","-")),2)</f>
        <v>5.58</v>
      </c>
    </row>
    <row r="20" spans="1:11">
      <c r="A20" s="134" t="s">
        <v>43</v>
      </c>
      <c r="B20" s="134">
        <f>ROUND(VALUE(SUBSTITUTE(実質収支比率等に係る経年分析!F$47,"▲","-")),2)</f>
        <v>35.409999999999997</v>
      </c>
      <c r="C20" s="134">
        <f>ROUND(VALUE(SUBSTITUTE(実質収支比率等に係る経年分析!G$47,"▲","-")),2)</f>
        <v>56.79</v>
      </c>
      <c r="D20" s="134">
        <f>ROUND(VALUE(SUBSTITUTE(実質収支比率等に係る経年分析!H$47,"▲","-")),2)</f>
        <v>74.44</v>
      </c>
      <c r="E20" s="134">
        <f>ROUND(VALUE(SUBSTITUTE(実質収支比率等に係る経年分析!I$47,"▲","-")),2)</f>
        <v>76.45</v>
      </c>
      <c r="F20" s="134">
        <f>ROUND(VALUE(SUBSTITUTE(実質収支比率等に係る経年分析!J$47,"▲","-")),2)</f>
        <v>75.5</v>
      </c>
    </row>
    <row r="21" spans="1:11">
      <c r="A21" s="134" t="s">
        <v>44</v>
      </c>
      <c r="B21" s="134">
        <f>IF(ISNUMBER(VALUE(SUBSTITUTE(実質収支比率等に係る経年分析!F$49,"▲","-"))),ROUND(VALUE(SUBSTITUTE(実質収支比率等に係る経年分析!F$49,"▲","-")),2),NA())</f>
        <v>9</v>
      </c>
      <c r="C21" s="134">
        <f>IF(ISNUMBER(VALUE(SUBSTITUTE(実質収支比率等に係る経年分析!G$49,"▲","-"))),ROUND(VALUE(SUBSTITUTE(実質収支比率等に係る経年分析!G$49,"▲","-")),2),NA())</f>
        <v>24.5</v>
      </c>
      <c r="D21" s="134">
        <f>IF(ISNUMBER(VALUE(SUBSTITUTE(実質収支比率等に係る経年分析!H$49,"▲","-"))),ROUND(VALUE(SUBSTITUTE(実質収支比率等に係る経年分析!H$49,"▲","-")),2),NA())</f>
        <v>11.06</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0.61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小集落住宅新築資金等貸付事業特別会計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2.3199999999999998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5.68</v>
      </c>
    </row>
    <row r="36" spans="1:16">
      <c r="A36" s="135" t="str">
        <f>IF(連結実質赤字比率に係る赤字・黒字の構成分析!C$34="",NA(),連結実質赤字比率に係る赤字・黒字の構成分析!C$34)</f>
        <v>国保すさみ病院事業会計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9.1300000000000008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9.1300000000000008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295</v>
      </c>
      <c r="E42" s="136"/>
      <c r="F42" s="136"/>
      <c r="G42" s="136">
        <f>'実質公債費比率（分子）の構造'!L$52</f>
        <v>310</v>
      </c>
      <c r="H42" s="136"/>
      <c r="I42" s="136"/>
      <c r="J42" s="136">
        <f>'実質公債費比率（分子）の構造'!M$52</f>
        <v>315</v>
      </c>
      <c r="K42" s="136"/>
      <c r="L42" s="136"/>
      <c r="M42" s="136">
        <f>'実質公債費比率（分子）の構造'!N$52</f>
        <v>302</v>
      </c>
      <c r="N42" s="136"/>
      <c r="O42" s="136"/>
      <c r="P42" s="136">
        <f>'実質公債費比率（分子）の構造'!O$52</f>
        <v>342</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55</v>
      </c>
      <c r="B46" s="136">
        <f>'実質公債費比率（分子）の構造'!K$48</f>
        <v>10</v>
      </c>
      <c r="C46" s="136"/>
      <c r="D46" s="136"/>
      <c r="E46" s="136">
        <f>'実質公債費比率（分子）の構造'!L$48</f>
        <v>9</v>
      </c>
      <c r="F46" s="136"/>
      <c r="G46" s="136"/>
      <c r="H46" s="136">
        <f>'実質公債費比率（分子）の構造'!M$48</f>
        <v>6</v>
      </c>
      <c r="I46" s="136"/>
      <c r="J46" s="136"/>
      <c r="K46" s="136">
        <f>'実質公債費比率（分子）の構造'!N$48</f>
        <v>7</v>
      </c>
      <c r="L46" s="136"/>
      <c r="M46" s="136"/>
      <c r="N46" s="136">
        <f>'実質公債費比率（分子）の構造'!O$48</f>
        <v>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539</v>
      </c>
      <c r="C49" s="136"/>
      <c r="D49" s="136"/>
      <c r="E49" s="136">
        <f>'実質公債費比率（分子）の構造'!L$45</f>
        <v>540</v>
      </c>
      <c r="F49" s="136"/>
      <c r="G49" s="136"/>
      <c r="H49" s="136">
        <f>'実質公債費比率（分子）の構造'!M$45</f>
        <v>524</v>
      </c>
      <c r="I49" s="136"/>
      <c r="J49" s="136"/>
      <c r="K49" s="136">
        <f>'実質公債費比率（分子）の構造'!N$45</f>
        <v>458</v>
      </c>
      <c r="L49" s="136"/>
      <c r="M49" s="136"/>
      <c r="N49" s="136">
        <f>'実質公債費比率（分子）の構造'!O$45</f>
        <v>491</v>
      </c>
      <c r="O49" s="136"/>
      <c r="P49" s="136"/>
    </row>
    <row r="50" spans="1:16">
      <c r="A50" s="136" t="s">
        <v>59</v>
      </c>
      <c r="B50" s="136" t="e">
        <f>NA()</f>
        <v>#N/A</v>
      </c>
      <c r="C50" s="136">
        <f>IF(ISNUMBER('実質公債費比率（分子）の構造'!K$53),'実質公債費比率（分子）の構造'!K$53,NA())</f>
        <v>255</v>
      </c>
      <c r="D50" s="136" t="e">
        <f>NA()</f>
        <v>#N/A</v>
      </c>
      <c r="E50" s="136" t="e">
        <f>NA()</f>
        <v>#N/A</v>
      </c>
      <c r="F50" s="136">
        <f>IF(ISNUMBER('実質公債費比率（分子）の構造'!L$53),'実質公債費比率（分子）の構造'!L$53,NA())</f>
        <v>240</v>
      </c>
      <c r="G50" s="136" t="e">
        <f>NA()</f>
        <v>#N/A</v>
      </c>
      <c r="H50" s="136" t="e">
        <f>NA()</f>
        <v>#N/A</v>
      </c>
      <c r="I50" s="136">
        <f>IF(ISNUMBER('実質公債費比率（分子）の構造'!M$53),'実質公債費比率（分子）の構造'!M$53,NA())</f>
        <v>216</v>
      </c>
      <c r="J50" s="136" t="e">
        <f>NA()</f>
        <v>#N/A</v>
      </c>
      <c r="K50" s="136" t="e">
        <f>NA()</f>
        <v>#N/A</v>
      </c>
      <c r="L50" s="136">
        <f>IF(ISNUMBER('実質公債費比率（分子）の構造'!N$53),'実質公債費比率（分子）の構造'!N$53,NA())</f>
        <v>164</v>
      </c>
      <c r="M50" s="136" t="e">
        <f>NA()</f>
        <v>#N/A</v>
      </c>
      <c r="N50" s="136" t="e">
        <f>NA()</f>
        <v>#N/A</v>
      </c>
      <c r="O50" s="136">
        <f>IF(ISNUMBER('実質公債費比率（分子）の構造'!O$53),'実質公債費比率（分子）の構造'!O$53,NA())</f>
        <v>153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2691</v>
      </c>
      <c r="E56" s="135"/>
      <c r="F56" s="135"/>
      <c r="G56" s="135">
        <f>'将来負担比率（分子）の構造'!J$51</f>
        <v>3131</v>
      </c>
      <c r="H56" s="135"/>
      <c r="I56" s="135"/>
      <c r="J56" s="135">
        <f>'将来負担比率（分子）の構造'!K$51</f>
        <v>3234</v>
      </c>
      <c r="K56" s="135"/>
      <c r="L56" s="135"/>
      <c r="M56" s="135">
        <f>'将来負担比率（分子）の構造'!L$51</f>
        <v>3167</v>
      </c>
      <c r="N56" s="135"/>
      <c r="O56" s="135"/>
      <c r="P56" s="135">
        <f>'将来負担比率（分子）の構造'!M$51</f>
        <v>3225</v>
      </c>
    </row>
    <row r="57" spans="1:16">
      <c r="A57" s="135" t="s">
        <v>35</v>
      </c>
      <c r="B57" s="135"/>
      <c r="C57" s="135"/>
      <c r="D57" s="135">
        <f>'将来負担比率（分子）の構造'!I$50</f>
        <v>162</v>
      </c>
      <c r="E57" s="135"/>
      <c r="F57" s="135"/>
      <c r="G57" s="135">
        <f>'将来負担比率（分子）の構造'!J$50</f>
        <v>149</v>
      </c>
      <c r="H57" s="135"/>
      <c r="I57" s="135"/>
      <c r="J57" s="135">
        <f>'将来負担比率（分子）の構造'!K$50</f>
        <v>109</v>
      </c>
      <c r="K57" s="135"/>
      <c r="L57" s="135"/>
      <c r="M57" s="135">
        <f>'将来負担比率（分子）の構造'!L$50</f>
        <v>120</v>
      </c>
      <c r="N57" s="135"/>
      <c r="O57" s="135"/>
      <c r="P57" s="135">
        <f>'将来負担比率（分子）の構造'!M$50</f>
        <v>112</v>
      </c>
    </row>
    <row r="58" spans="1:16">
      <c r="A58" s="135" t="s">
        <v>34</v>
      </c>
      <c r="B58" s="135"/>
      <c r="C58" s="135"/>
      <c r="D58" s="135">
        <f>'将来負担比率（分子）の構造'!I$49</f>
        <v>1215</v>
      </c>
      <c r="E58" s="135"/>
      <c r="F58" s="135"/>
      <c r="G58" s="135">
        <f>'将来負担比率（分子）の構造'!J$49</f>
        <v>1794</v>
      </c>
      <c r="H58" s="135"/>
      <c r="I58" s="135"/>
      <c r="J58" s="135">
        <f>'将来負担比率（分子）の構造'!K$49</f>
        <v>2165</v>
      </c>
      <c r="K58" s="135"/>
      <c r="L58" s="135"/>
      <c r="M58" s="135">
        <f>'将来負担比率（分子）の構造'!L$49</f>
        <v>2572</v>
      </c>
      <c r="N58" s="135"/>
      <c r="O58" s="135"/>
      <c r="P58" s="135">
        <f>'将来負担比率（分子）の構造'!M$49</f>
        <v>3154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957</v>
      </c>
      <c r="C62" s="135"/>
      <c r="D62" s="135"/>
      <c r="E62" s="135">
        <f>'将来負担比率（分子）の構造'!J$45</f>
        <v>933</v>
      </c>
      <c r="F62" s="135"/>
      <c r="G62" s="135"/>
      <c r="H62" s="135">
        <f>'将来負担比率（分子）の構造'!K$45</f>
        <v>871</v>
      </c>
      <c r="I62" s="135"/>
      <c r="J62" s="135"/>
      <c r="K62" s="135">
        <f>'将来負担比率（分子）の構造'!L$45</f>
        <v>845</v>
      </c>
      <c r="L62" s="135"/>
      <c r="M62" s="135"/>
      <c r="N62" s="135">
        <f>'将来負担比率（分子）の構造'!M$45</f>
        <v>798</v>
      </c>
      <c r="O62" s="135"/>
      <c r="P62" s="135"/>
    </row>
    <row r="63" spans="1:16">
      <c r="A63" s="135" t="s">
        <v>28</v>
      </c>
      <c r="B63" s="135">
        <f>'将来負担比率（分子）の構造'!I$44</f>
        <v>59</v>
      </c>
      <c r="C63" s="135"/>
      <c r="D63" s="135"/>
      <c r="E63" s="135">
        <f>'将来負担比率（分子）の構造'!J$44</f>
        <v>54</v>
      </c>
      <c r="F63" s="135"/>
      <c r="G63" s="135"/>
      <c r="H63" s="135">
        <f>'将来負担比率（分子）の構造'!K$44</f>
        <v>50</v>
      </c>
      <c r="I63" s="135"/>
      <c r="J63" s="135"/>
      <c r="K63" s="135">
        <f>'将来負担比率（分子）の構造'!L$44</f>
        <v>45</v>
      </c>
      <c r="L63" s="135"/>
      <c r="M63" s="135"/>
      <c r="N63" s="135">
        <f>'将来負担比率（分子）の構造'!M$44</f>
        <v>38</v>
      </c>
      <c r="O63" s="135"/>
      <c r="P63" s="135"/>
    </row>
    <row r="64" spans="1:16">
      <c r="A64" s="135" t="s">
        <v>27</v>
      </c>
      <c r="B64" s="135">
        <f>'将来負担比率（分子）の構造'!I$43</f>
        <v>82</v>
      </c>
      <c r="C64" s="135"/>
      <c r="D64" s="135"/>
      <c r="E64" s="135">
        <f>'将来負担比率（分子）の構造'!J$43</f>
        <v>77</v>
      </c>
      <c r="F64" s="135"/>
      <c r="G64" s="135"/>
      <c r="H64" s="135">
        <f>'将来負担比率（分子）の構造'!K$43</f>
        <v>71</v>
      </c>
      <c r="I64" s="135"/>
      <c r="J64" s="135"/>
      <c r="K64" s="135">
        <f>'将来負担比率（分子）の構造'!L$43</f>
        <v>97</v>
      </c>
      <c r="L64" s="135"/>
      <c r="M64" s="135"/>
      <c r="N64" s="135">
        <f>'将来負担比率（分子）の構造'!M$43</f>
        <v>165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4635</v>
      </c>
      <c r="C66" s="135"/>
      <c r="D66" s="135"/>
      <c r="E66" s="135">
        <f>'将来負担比率（分子）の構造'!J$41</f>
        <v>4864</v>
      </c>
      <c r="F66" s="135"/>
      <c r="G66" s="135"/>
      <c r="H66" s="135">
        <f>'将来負担比率（分子）の構造'!K$41</f>
        <v>4655</v>
      </c>
      <c r="I66" s="135"/>
      <c r="J66" s="135"/>
      <c r="K66" s="135">
        <f>'将来負担比率（分子）の構造'!L$41</f>
        <v>4596</v>
      </c>
      <c r="L66" s="135"/>
      <c r="M66" s="135"/>
      <c r="N66" s="135">
        <f>'将来負担比率（分子）の構造'!M$41</f>
        <v>4409</v>
      </c>
      <c r="O66" s="135"/>
      <c r="P66" s="135"/>
    </row>
    <row r="67" spans="1:16">
      <c r="A67" s="135" t="s">
        <v>63</v>
      </c>
      <c r="B67" s="135" t="e">
        <f>NA()</f>
        <v>#N/A</v>
      </c>
      <c r="C67" s="135">
        <f>IF(ISNUMBER('将来負担比率（分子）の構造'!I$52), IF('将来負担比率（分子）の構造'!I$52 &lt; 0, 0, '将来負担比率（分子）の構造'!I$52), NA())</f>
        <v>1666</v>
      </c>
      <c r="D67" s="135" t="e">
        <f>NA()</f>
        <v>#N/A</v>
      </c>
      <c r="E67" s="135" t="e">
        <f>NA()</f>
        <v>#N/A</v>
      </c>
      <c r="F67" s="135">
        <f>IF(ISNUMBER('将来負担比率（分子）の構造'!J$52), IF('将来負担比率（分子）の構造'!J$52 &lt; 0, 0, '将来負担比率（分子）の構造'!J$52), NA())</f>
        <v>855</v>
      </c>
      <c r="G67" s="135" t="e">
        <f>NA()</f>
        <v>#N/A</v>
      </c>
      <c r="H67" s="135" t="e">
        <f>NA()</f>
        <v>#N/A</v>
      </c>
      <c r="I67" s="135">
        <f>IF(ISNUMBER('将来負担比率（分子）の構造'!K$52), IF('将来負担比率（分子）の構造'!K$52 &lt; 0, 0, '将来負担比率（分子）の構造'!K$52), NA())</f>
        <v>139</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415918</v>
      </c>
      <c r="S5" s="581"/>
      <c r="T5" s="581"/>
      <c r="U5" s="581"/>
      <c r="V5" s="581"/>
      <c r="W5" s="581"/>
      <c r="X5" s="581"/>
      <c r="Y5" s="582"/>
      <c r="Z5" s="583">
        <v>9.5</v>
      </c>
      <c r="AA5" s="583"/>
      <c r="AB5" s="583"/>
      <c r="AC5" s="583"/>
      <c r="AD5" s="584">
        <v>415918</v>
      </c>
      <c r="AE5" s="584"/>
      <c r="AF5" s="584"/>
      <c r="AG5" s="584"/>
      <c r="AH5" s="584"/>
      <c r="AI5" s="584"/>
      <c r="AJ5" s="584"/>
      <c r="AK5" s="584"/>
      <c r="AL5" s="585">
        <v>18.100000000000001</v>
      </c>
      <c r="AM5" s="586"/>
      <c r="AN5" s="586"/>
      <c r="AO5" s="587"/>
      <c r="AP5" s="577" t="s">
        <v>209</v>
      </c>
      <c r="AQ5" s="578"/>
      <c r="AR5" s="578"/>
      <c r="AS5" s="578"/>
      <c r="AT5" s="578"/>
      <c r="AU5" s="578"/>
      <c r="AV5" s="578"/>
      <c r="AW5" s="578"/>
      <c r="AX5" s="578"/>
      <c r="AY5" s="578"/>
      <c r="AZ5" s="578"/>
      <c r="BA5" s="578"/>
      <c r="BB5" s="578"/>
      <c r="BC5" s="578"/>
      <c r="BD5" s="578"/>
      <c r="BE5" s="578"/>
      <c r="BF5" s="579"/>
      <c r="BG5" s="591">
        <v>412469</v>
      </c>
      <c r="BH5" s="592"/>
      <c r="BI5" s="592"/>
      <c r="BJ5" s="592"/>
      <c r="BK5" s="592"/>
      <c r="BL5" s="592"/>
      <c r="BM5" s="592"/>
      <c r="BN5" s="593"/>
      <c r="BO5" s="594">
        <v>99.2</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26881</v>
      </c>
      <c r="S6" s="592"/>
      <c r="T6" s="592"/>
      <c r="U6" s="592"/>
      <c r="V6" s="592"/>
      <c r="W6" s="592"/>
      <c r="X6" s="592"/>
      <c r="Y6" s="593"/>
      <c r="Z6" s="594">
        <v>0.6</v>
      </c>
      <c r="AA6" s="594"/>
      <c r="AB6" s="594"/>
      <c r="AC6" s="594"/>
      <c r="AD6" s="595">
        <v>26881</v>
      </c>
      <c r="AE6" s="595"/>
      <c r="AF6" s="595"/>
      <c r="AG6" s="595"/>
      <c r="AH6" s="595"/>
      <c r="AI6" s="595"/>
      <c r="AJ6" s="595"/>
      <c r="AK6" s="595"/>
      <c r="AL6" s="596">
        <v>1.2</v>
      </c>
      <c r="AM6" s="597"/>
      <c r="AN6" s="597"/>
      <c r="AO6" s="598"/>
      <c r="AP6" s="588" t="s">
        <v>215</v>
      </c>
      <c r="AQ6" s="589"/>
      <c r="AR6" s="589"/>
      <c r="AS6" s="589"/>
      <c r="AT6" s="589"/>
      <c r="AU6" s="589"/>
      <c r="AV6" s="589"/>
      <c r="AW6" s="589"/>
      <c r="AX6" s="589"/>
      <c r="AY6" s="589"/>
      <c r="AZ6" s="589"/>
      <c r="BA6" s="589"/>
      <c r="BB6" s="589"/>
      <c r="BC6" s="589"/>
      <c r="BD6" s="589"/>
      <c r="BE6" s="589"/>
      <c r="BF6" s="590"/>
      <c r="BG6" s="591">
        <v>412469</v>
      </c>
      <c r="BH6" s="592"/>
      <c r="BI6" s="592"/>
      <c r="BJ6" s="592"/>
      <c r="BK6" s="592"/>
      <c r="BL6" s="592"/>
      <c r="BM6" s="592"/>
      <c r="BN6" s="593"/>
      <c r="BO6" s="594">
        <v>99.2</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64080</v>
      </c>
      <c r="CS6" s="592"/>
      <c r="CT6" s="592"/>
      <c r="CU6" s="592"/>
      <c r="CV6" s="592"/>
      <c r="CW6" s="592"/>
      <c r="CX6" s="592"/>
      <c r="CY6" s="593"/>
      <c r="CZ6" s="594">
        <v>1.5</v>
      </c>
      <c r="DA6" s="594"/>
      <c r="DB6" s="594"/>
      <c r="DC6" s="594"/>
      <c r="DD6" s="600" t="s">
        <v>210</v>
      </c>
      <c r="DE6" s="592"/>
      <c r="DF6" s="592"/>
      <c r="DG6" s="592"/>
      <c r="DH6" s="592"/>
      <c r="DI6" s="592"/>
      <c r="DJ6" s="592"/>
      <c r="DK6" s="592"/>
      <c r="DL6" s="592"/>
      <c r="DM6" s="592"/>
      <c r="DN6" s="592"/>
      <c r="DO6" s="592"/>
      <c r="DP6" s="593"/>
      <c r="DQ6" s="600">
        <v>64080</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1427</v>
      </c>
      <c r="S7" s="592"/>
      <c r="T7" s="592"/>
      <c r="U7" s="592"/>
      <c r="V7" s="592"/>
      <c r="W7" s="592"/>
      <c r="X7" s="592"/>
      <c r="Y7" s="593"/>
      <c r="Z7" s="594">
        <v>0</v>
      </c>
      <c r="AA7" s="594"/>
      <c r="AB7" s="594"/>
      <c r="AC7" s="594"/>
      <c r="AD7" s="595">
        <v>1427</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143126</v>
      </c>
      <c r="BH7" s="592"/>
      <c r="BI7" s="592"/>
      <c r="BJ7" s="592"/>
      <c r="BK7" s="592"/>
      <c r="BL7" s="592"/>
      <c r="BM7" s="592"/>
      <c r="BN7" s="593"/>
      <c r="BO7" s="594">
        <v>34.4</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1253992</v>
      </c>
      <c r="CS7" s="592"/>
      <c r="CT7" s="592"/>
      <c r="CU7" s="592"/>
      <c r="CV7" s="592"/>
      <c r="CW7" s="592"/>
      <c r="CX7" s="592"/>
      <c r="CY7" s="593"/>
      <c r="CZ7" s="594">
        <v>30</v>
      </c>
      <c r="DA7" s="594"/>
      <c r="DB7" s="594"/>
      <c r="DC7" s="594"/>
      <c r="DD7" s="600">
        <v>45807</v>
      </c>
      <c r="DE7" s="592"/>
      <c r="DF7" s="592"/>
      <c r="DG7" s="592"/>
      <c r="DH7" s="592"/>
      <c r="DI7" s="592"/>
      <c r="DJ7" s="592"/>
      <c r="DK7" s="592"/>
      <c r="DL7" s="592"/>
      <c r="DM7" s="592"/>
      <c r="DN7" s="592"/>
      <c r="DO7" s="592"/>
      <c r="DP7" s="593"/>
      <c r="DQ7" s="600">
        <v>1110900</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2097</v>
      </c>
      <c r="S8" s="592"/>
      <c r="T8" s="592"/>
      <c r="U8" s="592"/>
      <c r="V8" s="592"/>
      <c r="W8" s="592"/>
      <c r="X8" s="592"/>
      <c r="Y8" s="593"/>
      <c r="Z8" s="594">
        <v>0</v>
      </c>
      <c r="AA8" s="594"/>
      <c r="AB8" s="594"/>
      <c r="AC8" s="594"/>
      <c r="AD8" s="595">
        <v>2097</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5239</v>
      </c>
      <c r="BH8" s="592"/>
      <c r="BI8" s="592"/>
      <c r="BJ8" s="592"/>
      <c r="BK8" s="592"/>
      <c r="BL8" s="592"/>
      <c r="BM8" s="592"/>
      <c r="BN8" s="593"/>
      <c r="BO8" s="594">
        <v>1.3</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842881</v>
      </c>
      <c r="CS8" s="592"/>
      <c r="CT8" s="592"/>
      <c r="CU8" s="592"/>
      <c r="CV8" s="592"/>
      <c r="CW8" s="592"/>
      <c r="CX8" s="592"/>
      <c r="CY8" s="593"/>
      <c r="CZ8" s="594">
        <v>20.2</v>
      </c>
      <c r="DA8" s="594"/>
      <c r="DB8" s="594"/>
      <c r="DC8" s="594"/>
      <c r="DD8" s="600">
        <v>1120</v>
      </c>
      <c r="DE8" s="592"/>
      <c r="DF8" s="592"/>
      <c r="DG8" s="592"/>
      <c r="DH8" s="592"/>
      <c r="DI8" s="592"/>
      <c r="DJ8" s="592"/>
      <c r="DK8" s="592"/>
      <c r="DL8" s="592"/>
      <c r="DM8" s="592"/>
      <c r="DN8" s="592"/>
      <c r="DO8" s="592"/>
      <c r="DP8" s="593"/>
      <c r="DQ8" s="600">
        <v>556528</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2723</v>
      </c>
      <c r="S9" s="592"/>
      <c r="T9" s="592"/>
      <c r="U9" s="592"/>
      <c r="V9" s="592"/>
      <c r="W9" s="592"/>
      <c r="X9" s="592"/>
      <c r="Y9" s="593"/>
      <c r="Z9" s="594">
        <v>0.1</v>
      </c>
      <c r="AA9" s="594"/>
      <c r="AB9" s="594"/>
      <c r="AC9" s="594"/>
      <c r="AD9" s="595">
        <v>2723</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111713</v>
      </c>
      <c r="BH9" s="592"/>
      <c r="BI9" s="592"/>
      <c r="BJ9" s="592"/>
      <c r="BK9" s="592"/>
      <c r="BL9" s="592"/>
      <c r="BM9" s="592"/>
      <c r="BN9" s="593"/>
      <c r="BO9" s="594">
        <v>26.9</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496572</v>
      </c>
      <c r="CS9" s="592"/>
      <c r="CT9" s="592"/>
      <c r="CU9" s="592"/>
      <c r="CV9" s="592"/>
      <c r="CW9" s="592"/>
      <c r="CX9" s="592"/>
      <c r="CY9" s="593"/>
      <c r="CZ9" s="594">
        <v>11.9</v>
      </c>
      <c r="DA9" s="594"/>
      <c r="DB9" s="594"/>
      <c r="DC9" s="594"/>
      <c r="DD9" s="600">
        <v>77083</v>
      </c>
      <c r="DE9" s="592"/>
      <c r="DF9" s="592"/>
      <c r="DG9" s="592"/>
      <c r="DH9" s="592"/>
      <c r="DI9" s="592"/>
      <c r="DJ9" s="592"/>
      <c r="DK9" s="592"/>
      <c r="DL9" s="592"/>
      <c r="DM9" s="592"/>
      <c r="DN9" s="592"/>
      <c r="DO9" s="592"/>
      <c r="DP9" s="593"/>
      <c r="DQ9" s="600">
        <v>448701</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36319</v>
      </c>
      <c r="S10" s="592"/>
      <c r="T10" s="592"/>
      <c r="U10" s="592"/>
      <c r="V10" s="592"/>
      <c r="W10" s="592"/>
      <c r="X10" s="592"/>
      <c r="Y10" s="593"/>
      <c r="Z10" s="594">
        <v>0.8</v>
      </c>
      <c r="AA10" s="594"/>
      <c r="AB10" s="594"/>
      <c r="AC10" s="594"/>
      <c r="AD10" s="595">
        <v>36319</v>
      </c>
      <c r="AE10" s="595"/>
      <c r="AF10" s="595"/>
      <c r="AG10" s="595"/>
      <c r="AH10" s="595"/>
      <c r="AI10" s="595"/>
      <c r="AJ10" s="595"/>
      <c r="AK10" s="595"/>
      <c r="AL10" s="596">
        <v>1.6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12870</v>
      </c>
      <c r="BH10" s="592"/>
      <c r="BI10" s="592"/>
      <c r="BJ10" s="592"/>
      <c r="BK10" s="592"/>
      <c r="BL10" s="592"/>
      <c r="BM10" s="592"/>
      <c r="BN10" s="593"/>
      <c r="BO10" s="594">
        <v>3.1</v>
      </c>
      <c r="BP10" s="594"/>
      <c r="BQ10" s="594"/>
      <c r="BR10" s="594"/>
      <c r="BS10" s="600" t="s">
        <v>113</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9425</v>
      </c>
      <c r="CS10" s="592"/>
      <c r="CT10" s="592"/>
      <c r="CU10" s="592"/>
      <c r="CV10" s="592"/>
      <c r="CW10" s="592"/>
      <c r="CX10" s="592"/>
      <c r="CY10" s="593"/>
      <c r="CZ10" s="594">
        <v>0.2</v>
      </c>
      <c r="DA10" s="594"/>
      <c r="DB10" s="594"/>
      <c r="DC10" s="594"/>
      <c r="DD10" s="600" t="s">
        <v>113</v>
      </c>
      <c r="DE10" s="592"/>
      <c r="DF10" s="592"/>
      <c r="DG10" s="592"/>
      <c r="DH10" s="592"/>
      <c r="DI10" s="592"/>
      <c r="DJ10" s="592"/>
      <c r="DK10" s="592"/>
      <c r="DL10" s="592"/>
      <c r="DM10" s="592"/>
      <c r="DN10" s="592"/>
      <c r="DO10" s="592"/>
      <c r="DP10" s="593"/>
      <c r="DQ10" s="600" t="s">
        <v>113</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13304</v>
      </c>
      <c r="BH11" s="592"/>
      <c r="BI11" s="592"/>
      <c r="BJ11" s="592"/>
      <c r="BK11" s="592"/>
      <c r="BL11" s="592"/>
      <c r="BM11" s="592"/>
      <c r="BN11" s="593"/>
      <c r="BO11" s="594">
        <v>3.2</v>
      </c>
      <c r="BP11" s="594"/>
      <c r="BQ11" s="594"/>
      <c r="BR11" s="594"/>
      <c r="BS11" s="600" t="s">
        <v>113</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76037</v>
      </c>
      <c r="CS11" s="592"/>
      <c r="CT11" s="592"/>
      <c r="CU11" s="592"/>
      <c r="CV11" s="592"/>
      <c r="CW11" s="592"/>
      <c r="CX11" s="592"/>
      <c r="CY11" s="593"/>
      <c r="CZ11" s="594">
        <v>1.8</v>
      </c>
      <c r="DA11" s="594"/>
      <c r="DB11" s="594"/>
      <c r="DC11" s="594"/>
      <c r="DD11" s="600">
        <v>7527</v>
      </c>
      <c r="DE11" s="592"/>
      <c r="DF11" s="592"/>
      <c r="DG11" s="592"/>
      <c r="DH11" s="592"/>
      <c r="DI11" s="592"/>
      <c r="DJ11" s="592"/>
      <c r="DK11" s="592"/>
      <c r="DL11" s="592"/>
      <c r="DM11" s="592"/>
      <c r="DN11" s="592"/>
      <c r="DO11" s="592"/>
      <c r="DP11" s="593"/>
      <c r="DQ11" s="600">
        <v>68880</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226171</v>
      </c>
      <c r="BH12" s="592"/>
      <c r="BI12" s="592"/>
      <c r="BJ12" s="592"/>
      <c r="BK12" s="592"/>
      <c r="BL12" s="592"/>
      <c r="BM12" s="592"/>
      <c r="BN12" s="593"/>
      <c r="BO12" s="594">
        <v>54.4</v>
      </c>
      <c r="BP12" s="594"/>
      <c r="BQ12" s="594"/>
      <c r="BR12" s="594"/>
      <c r="BS12" s="600" t="s">
        <v>113</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21579</v>
      </c>
      <c r="CS12" s="592"/>
      <c r="CT12" s="592"/>
      <c r="CU12" s="592"/>
      <c r="CV12" s="592"/>
      <c r="CW12" s="592"/>
      <c r="CX12" s="592"/>
      <c r="CY12" s="593"/>
      <c r="CZ12" s="594">
        <v>0.5</v>
      </c>
      <c r="DA12" s="594"/>
      <c r="DB12" s="594"/>
      <c r="DC12" s="594"/>
      <c r="DD12" s="600" t="s">
        <v>113</v>
      </c>
      <c r="DE12" s="592"/>
      <c r="DF12" s="592"/>
      <c r="DG12" s="592"/>
      <c r="DH12" s="592"/>
      <c r="DI12" s="592"/>
      <c r="DJ12" s="592"/>
      <c r="DK12" s="592"/>
      <c r="DL12" s="592"/>
      <c r="DM12" s="592"/>
      <c r="DN12" s="592"/>
      <c r="DO12" s="592"/>
      <c r="DP12" s="593"/>
      <c r="DQ12" s="600">
        <v>18850</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7237</v>
      </c>
      <c r="S13" s="592"/>
      <c r="T13" s="592"/>
      <c r="U13" s="592"/>
      <c r="V13" s="592"/>
      <c r="W13" s="592"/>
      <c r="X13" s="592"/>
      <c r="Y13" s="593"/>
      <c r="Z13" s="594">
        <v>0.2</v>
      </c>
      <c r="AA13" s="594"/>
      <c r="AB13" s="594"/>
      <c r="AC13" s="594"/>
      <c r="AD13" s="595">
        <v>7237</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223203</v>
      </c>
      <c r="BH13" s="592"/>
      <c r="BI13" s="592"/>
      <c r="BJ13" s="592"/>
      <c r="BK13" s="592"/>
      <c r="BL13" s="592"/>
      <c r="BM13" s="592"/>
      <c r="BN13" s="593"/>
      <c r="BO13" s="594">
        <v>53.7</v>
      </c>
      <c r="BP13" s="594"/>
      <c r="BQ13" s="594"/>
      <c r="BR13" s="594"/>
      <c r="BS13" s="600" t="s">
        <v>113</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325719</v>
      </c>
      <c r="CS13" s="592"/>
      <c r="CT13" s="592"/>
      <c r="CU13" s="592"/>
      <c r="CV13" s="592"/>
      <c r="CW13" s="592"/>
      <c r="CX13" s="592"/>
      <c r="CY13" s="593"/>
      <c r="CZ13" s="594">
        <v>7.8</v>
      </c>
      <c r="DA13" s="594"/>
      <c r="DB13" s="594"/>
      <c r="DC13" s="594"/>
      <c r="DD13" s="600">
        <v>280895</v>
      </c>
      <c r="DE13" s="592"/>
      <c r="DF13" s="592"/>
      <c r="DG13" s="592"/>
      <c r="DH13" s="592"/>
      <c r="DI13" s="592"/>
      <c r="DJ13" s="592"/>
      <c r="DK13" s="592"/>
      <c r="DL13" s="592"/>
      <c r="DM13" s="592"/>
      <c r="DN13" s="592"/>
      <c r="DO13" s="592"/>
      <c r="DP13" s="593"/>
      <c r="DQ13" s="600">
        <v>73159</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12113</v>
      </c>
      <c r="BH14" s="592"/>
      <c r="BI14" s="592"/>
      <c r="BJ14" s="592"/>
      <c r="BK14" s="592"/>
      <c r="BL14" s="592"/>
      <c r="BM14" s="592"/>
      <c r="BN14" s="593"/>
      <c r="BO14" s="594">
        <v>2.9</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257944</v>
      </c>
      <c r="CS14" s="592"/>
      <c r="CT14" s="592"/>
      <c r="CU14" s="592"/>
      <c r="CV14" s="592"/>
      <c r="CW14" s="592"/>
      <c r="CX14" s="592"/>
      <c r="CY14" s="593"/>
      <c r="CZ14" s="594">
        <v>6.2</v>
      </c>
      <c r="DA14" s="594"/>
      <c r="DB14" s="594"/>
      <c r="DC14" s="594"/>
      <c r="DD14" s="600">
        <v>34335</v>
      </c>
      <c r="DE14" s="592"/>
      <c r="DF14" s="592"/>
      <c r="DG14" s="592"/>
      <c r="DH14" s="592"/>
      <c r="DI14" s="592"/>
      <c r="DJ14" s="592"/>
      <c r="DK14" s="592"/>
      <c r="DL14" s="592"/>
      <c r="DM14" s="592"/>
      <c r="DN14" s="592"/>
      <c r="DO14" s="592"/>
      <c r="DP14" s="593"/>
      <c r="DQ14" s="600">
        <v>195228</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597</v>
      </c>
      <c r="S15" s="592"/>
      <c r="T15" s="592"/>
      <c r="U15" s="592"/>
      <c r="V15" s="592"/>
      <c r="W15" s="592"/>
      <c r="X15" s="592"/>
      <c r="Y15" s="593"/>
      <c r="Z15" s="594">
        <v>0</v>
      </c>
      <c r="AA15" s="594"/>
      <c r="AB15" s="594"/>
      <c r="AC15" s="594"/>
      <c r="AD15" s="595">
        <v>597</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31059</v>
      </c>
      <c r="BH15" s="592"/>
      <c r="BI15" s="592"/>
      <c r="BJ15" s="592"/>
      <c r="BK15" s="592"/>
      <c r="BL15" s="592"/>
      <c r="BM15" s="592"/>
      <c r="BN15" s="593"/>
      <c r="BO15" s="594">
        <v>7.5</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275109</v>
      </c>
      <c r="CS15" s="592"/>
      <c r="CT15" s="592"/>
      <c r="CU15" s="592"/>
      <c r="CV15" s="592"/>
      <c r="CW15" s="592"/>
      <c r="CX15" s="592"/>
      <c r="CY15" s="593"/>
      <c r="CZ15" s="594">
        <v>6.6</v>
      </c>
      <c r="DA15" s="594"/>
      <c r="DB15" s="594"/>
      <c r="DC15" s="594"/>
      <c r="DD15" s="600">
        <v>56807</v>
      </c>
      <c r="DE15" s="592"/>
      <c r="DF15" s="592"/>
      <c r="DG15" s="592"/>
      <c r="DH15" s="592"/>
      <c r="DI15" s="592"/>
      <c r="DJ15" s="592"/>
      <c r="DK15" s="592"/>
      <c r="DL15" s="592"/>
      <c r="DM15" s="592"/>
      <c r="DN15" s="592"/>
      <c r="DO15" s="592"/>
      <c r="DP15" s="593"/>
      <c r="DQ15" s="600">
        <v>224351</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2101963</v>
      </c>
      <c r="S16" s="592"/>
      <c r="T16" s="592"/>
      <c r="U16" s="592"/>
      <c r="V16" s="592"/>
      <c r="W16" s="592"/>
      <c r="X16" s="592"/>
      <c r="Y16" s="593"/>
      <c r="Z16" s="594">
        <v>47.9</v>
      </c>
      <c r="AA16" s="594"/>
      <c r="AB16" s="594"/>
      <c r="AC16" s="594"/>
      <c r="AD16" s="595">
        <v>1793333</v>
      </c>
      <c r="AE16" s="595"/>
      <c r="AF16" s="595"/>
      <c r="AG16" s="595"/>
      <c r="AH16" s="595"/>
      <c r="AI16" s="595"/>
      <c r="AJ16" s="595"/>
      <c r="AK16" s="595"/>
      <c r="AL16" s="596">
        <v>78.099999999999994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66411</v>
      </c>
      <c r="CS16" s="592"/>
      <c r="CT16" s="592"/>
      <c r="CU16" s="592"/>
      <c r="CV16" s="592"/>
      <c r="CW16" s="592"/>
      <c r="CX16" s="592"/>
      <c r="CY16" s="593"/>
      <c r="CZ16" s="594">
        <v>1.6</v>
      </c>
      <c r="DA16" s="594"/>
      <c r="DB16" s="594"/>
      <c r="DC16" s="594"/>
      <c r="DD16" s="600" t="s">
        <v>113</v>
      </c>
      <c r="DE16" s="592"/>
      <c r="DF16" s="592"/>
      <c r="DG16" s="592"/>
      <c r="DH16" s="592"/>
      <c r="DI16" s="592"/>
      <c r="DJ16" s="592"/>
      <c r="DK16" s="592"/>
      <c r="DL16" s="592"/>
      <c r="DM16" s="592"/>
      <c r="DN16" s="592"/>
      <c r="DO16" s="592"/>
      <c r="DP16" s="593"/>
      <c r="DQ16" s="600">
        <v>1778</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1793333</v>
      </c>
      <c r="S17" s="592"/>
      <c r="T17" s="592"/>
      <c r="U17" s="592"/>
      <c r="V17" s="592"/>
      <c r="W17" s="592"/>
      <c r="X17" s="592"/>
      <c r="Y17" s="593"/>
      <c r="Z17" s="594">
        <v>40.9</v>
      </c>
      <c r="AA17" s="594"/>
      <c r="AB17" s="594"/>
      <c r="AC17" s="594"/>
      <c r="AD17" s="595">
        <v>1793333</v>
      </c>
      <c r="AE17" s="595"/>
      <c r="AF17" s="595"/>
      <c r="AG17" s="595"/>
      <c r="AH17" s="595"/>
      <c r="AI17" s="595"/>
      <c r="AJ17" s="595"/>
      <c r="AK17" s="595"/>
      <c r="AL17" s="596">
        <v>78.099999999999994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490882</v>
      </c>
      <c r="CS17" s="592"/>
      <c r="CT17" s="592"/>
      <c r="CU17" s="592"/>
      <c r="CV17" s="592"/>
      <c r="CW17" s="592"/>
      <c r="CX17" s="592"/>
      <c r="CY17" s="593"/>
      <c r="CZ17" s="594">
        <v>11.7</v>
      </c>
      <c r="DA17" s="594"/>
      <c r="DB17" s="594"/>
      <c r="DC17" s="594"/>
      <c r="DD17" s="600" t="s">
        <v>113</v>
      </c>
      <c r="DE17" s="592"/>
      <c r="DF17" s="592"/>
      <c r="DG17" s="592"/>
      <c r="DH17" s="592"/>
      <c r="DI17" s="592"/>
      <c r="DJ17" s="592"/>
      <c r="DK17" s="592"/>
      <c r="DL17" s="592"/>
      <c r="DM17" s="592"/>
      <c r="DN17" s="592"/>
      <c r="DO17" s="592"/>
      <c r="DP17" s="593"/>
      <c r="DQ17" s="600">
        <v>475027</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308630</v>
      </c>
      <c r="S18" s="592"/>
      <c r="T18" s="592"/>
      <c r="U18" s="592"/>
      <c r="V18" s="592"/>
      <c r="W18" s="592"/>
      <c r="X18" s="592"/>
      <c r="Y18" s="593"/>
      <c r="Z18" s="594">
        <v>7</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3449</v>
      </c>
      <c r="BH19" s="592"/>
      <c r="BI19" s="592"/>
      <c r="BJ19" s="592"/>
      <c r="BK19" s="592"/>
      <c r="BL19" s="592"/>
      <c r="BM19" s="592"/>
      <c r="BN19" s="593"/>
      <c r="BO19" s="594">
        <v>0.8</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2595162</v>
      </c>
      <c r="S20" s="592"/>
      <c r="T20" s="592"/>
      <c r="U20" s="592"/>
      <c r="V20" s="592"/>
      <c r="W20" s="592"/>
      <c r="X20" s="592"/>
      <c r="Y20" s="593"/>
      <c r="Z20" s="594">
        <v>59.1</v>
      </c>
      <c r="AA20" s="594"/>
      <c r="AB20" s="594"/>
      <c r="AC20" s="594"/>
      <c r="AD20" s="595">
        <v>2286532</v>
      </c>
      <c r="AE20" s="595"/>
      <c r="AF20" s="595"/>
      <c r="AG20" s="595"/>
      <c r="AH20" s="595"/>
      <c r="AI20" s="595"/>
      <c r="AJ20" s="595"/>
      <c r="AK20" s="595"/>
      <c r="AL20" s="596">
        <v>99.6</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3449</v>
      </c>
      <c r="BH20" s="592"/>
      <c r="BI20" s="592"/>
      <c r="BJ20" s="592"/>
      <c r="BK20" s="592"/>
      <c r="BL20" s="592"/>
      <c r="BM20" s="592"/>
      <c r="BN20" s="593"/>
      <c r="BO20" s="594">
        <v>0.8</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4180631</v>
      </c>
      <c r="CS20" s="592"/>
      <c r="CT20" s="592"/>
      <c r="CU20" s="592"/>
      <c r="CV20" s="592"/>
      <c r="CW20" s="592"/>
      <c r="CX20" s="592"/>
      <c r="CY20" s="593"/>
      <c r="CZ20" s="594">
        <v>100</v>
      </c>
      <c r="DA20" s="594"/>
      <c r="DB20" s="594"/>
      <c r="DC20" s="594"/>
      <c r="DD20" s="600">
        <v>503574</v>
      </c>
      <c r="DE20" s="592"/>
      <c r="DF20" s="592"/>
      <c r="DG20" s="592"/>
      <c r="DH20" s="592"/>
      <c r="DI20" s="592"/>
      <c r="DJ20" s="592"/>
      <c r="DK20" s="592"/>
      <c r="DL20" s="592"/>
      <c r="DM20" s="592"/>
      <c r="DN20" s="592"/>
      <c r="DO20" s="592"/>
      <c r="DP20" s="593"/>
      <c r="DQ20" s="600">
        <v>3237482</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512</v>
      </c>
      <c r="S21" s="592"/>
      <c r="T21" s="592"/>
      <c r="U21" s="592"/>
      <c r="V21" s="592"/>
      <c r="W21" s="592"/>
      <c r="X21" s="592"/>
      <c r="Y21" s="593"/>
      <c r="Z21" s="594">
        <v>0</v>
      </c>
      <c r="AA21" s="594"/>
      <c r="AB21" s="594"/>
      <c r="AC21" s="594"/>
      <c r="AD21" s="595">
        <v>512</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3449</v>
      </c>
      <c r="BH21" s="592"/>
      <c r="BI21" s="592"/>
      <c r="BJ21" s="592"/>
      <c r="BK21" s="592"/>
      <c r="BL21" s="592"/>
      <c r="BM21" s="592"/>
      <c r="BN21" s="593"/>
      <c r="BO21" s="594">
        <v>0.8</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20686</v>
      </c>
      <c r="S22" s="592"/>
      <c r="T22" s="592"/>
      <c r="U22" s="592"/>
      <c r="V22" s="592"/>
      <c r="W22" s="592"/>
      <c r="X22" s="592"/>
      <c r="Y22" s="593"/>
      <c r="Z22" s="594">
        <v>0.5</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81687</v>
      </c>
      <c r="S23" s="592"/>
      <c r="T23" s="592"/>
      <c r="U23" s="592"/>
      <c r="V23" s="592"/>
      <c r="W23" s="592"/>
      <c r="X23" s="592"/>
      <c r="Y23" s="593"/>
      <c r="Z23" s="594">
        <v>1.9</v>
      </c>
      <c r="AA23" s="594"/>
      <c r="AB23" s="594"/>
      <c r="AC23" s="594"/>
      <c r="AD23" s="595" t="s">
        <v>113</v>
      </c>
      <c r="AE23" s="595"/>
      <c r="AF23" s="595"/>
      <c r="AG23" s="595"/>
      <c r="AH23" s="595"/>
      <c r="AI23" s="595"/>
      <c r="AJ23" s="595"/>
      <c r="AK23" s="595"/>
      <c r="AL23" s="596" t="s">
        <v>113</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16677</v>
      </c>
      <c r="S24" s="592"/>
      <c r="T24" s="592"/>
      <c r="U24" s="592"/>
      <c r="V24" s="592"/>
      <c r="W24" s="592"/>
      <c r="X24" s="592"/>
      <c r="Y24" s="593"/>
      <c r="Z24" s="594">
        <v>0.4</v>
      </c>
      <c r="AA24" s="594"/>
      <c r="AB24" s="594"/>
      <c r="AC24" s="594"/>
      <c r="AD24" s="595" t="s">
        <v>113</v>
      </c>
      <c r="AE24" s="595"/>
      <c r="AF24" s="595"/>
      <c r="AG24" s="595"/>
      <c r="AH24" s="595"/>
      <c r="AI24" s="595"/>
      <c r="AJ24" s="595"/>
      <c r="AK24" s="595"/>
      <c r="AL24" s="596" t="s">
        <v>113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1413729</v>
      </c>
      <c r="CS24" s="581"/>
      <c r="CT24" s="581"/>
      <c r="CU24" s="581"/>
      <c r="CV24" s="581"/>
      <c r="CW24" s="581"/>
      <c r="CX24" s="581"/>
      <c r="CY24" s="582"/>
      <c r="CZ24" s="618">
        <v>33.799999999999997</v>
      </c>
      <c r="DA24" s="619"/>
      <c r="DB24" s="619"/>
      <c r="DC24" s="620"/>
      <c r="DD24" s="617">
        <v>1140149</v>
      </c>
      <c r="DE24" s="581"/>
      <c r="DF24" s="581"/>
      <c r="DG24" s="581"/>
      <c r="DH24" s="581"/>
      <c r="DI24" s="581"/>
      <c r="DJ24" s="581"/>
      <c r="DK24" s="582"/>
      <c r="DL24" s="617">
        <v>1118731</v>
      </c>
      <c r="DM24" s="581"/>
      <c r="DN24" s="581"/>
      <c r="DO24" s="581"/>
      <c r="DP24" s="581"/>
      <c r="DQ24" s="581"/>
      <c r="DR24" s="581"/>
      <c r="DS24" s="581"/>
      <c r="DT24" s="581"/>
      <c r="DU24" s="581"/>
      <c r="DV24" s="582"/>
      <c r="DW24" s="585">
        <v>46.2</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294167</v>
      </c>
      <c r="S25" s="592"/>
      <c r="T25" s="592"/>
      <c r="U25" s="592"/>
      <c r="V25" s="592"/>
      <c r="W25" s="592"/>
      <c r="X25" s="592"/>
      <c r="Y25" s="593"/>
      <c r="Z25" s="594">
        <v>6.7</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616757</v>
      </c>
      <c r="CS25" s="623"/>
      <c r="CT25" s="623"/>
      <c r="CU25" s="623"/>
      <c r="CV25" s="623"/>
      <c r="CW25" s="623"/>
      <c r="CX25" s="623"/>
      <c r="CY25" s="624"/>
      <c r="CZ25" s="625">
        <v>14.8</v>
      </c>
      <c r="DA25" s="626"/>
      <c r="DB25" s="626"/>
      <c r="DC25" s="627"/>
      <c r="DD25" s="600">
        <v>570950</v>
      </c>
      <c r="DE25" s="623"/>
      <c r="DF25" s="623"/>
      <c r="DG25" s="623"/>
      <c r="DH25" s="623"/>
      <c r="DI25" s="623"/>
      <c r="DJ25" s="623"/>
      <c r="DK25" s="624"/>
      <c r="DL25" s="600">
        <v>550722</v>
      </c>
      <c r="DM25" s="623"/>
      <c r="DN25" s="623"/>
      <c r="DO25" s="623"/>
      <c r="DP25" s="623"/>
      <c r="DQ25" s="623"/>
      <c r="DR25" s="623"/>
      <c r="DS25" s="623"/>
      <c r="DT25" s="623"/>
      <c r="DU25" s="623"/>
      <c r="DV25" s="624"/>
      <c r="DW25" s="596">
        <v>22.7</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373454</v>
      </c>
      <c r="CS26" s="592"/>
      <c r="CT26" s="592"/>
      <c r="CU26" s="592"/>
      <c r="CV26" s="592"/>
      <c r="CW26" s="592"/>
      <c r="CX26" s="592"/>
      <c r="CY26" s="593"/>
      <c r="CZ26" s="625">
        <v>8.9</v>
      </c>
      <c r="DA26" s="626"/>
      <c r="DB26" s="626"/>
      <c r="DC26" s="627"/>
      <c r="DD26" s="600">
        <v>336459</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182878</v>
      </c>
      <c r="S27" s="592"/>
      <c r="T27" s="592"/>
      <c r="U27" s="592"/>
      <c r="V27" s="592"/>
      <c r="W27" s="592"/>
      <c r="X27" s="592"/>
      <c r="Y27" s="593"/>
      <c r="Z27" s="594">
        <v>4.2</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415918</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306090</v>
      </c>
      <c r="CS27" s="623"/>
      <c r="CT27" s="623"/>
      <c r="CU27" s="623"/>
      <c r="CV27" s="623"/>
      <c r="CW27" s="623"/>
      <c r="CX27" s="623"/>
      <c r="CY27" s="624"/>
      <c r="CZ27" s="625">
        <v>7.3</v>
      </c>
      <c r="DA27" s="626"/>
      <c r="DB27" s="626"/>
      <c r="DC27" s="627"/>
      <c r="DD27" s="600">
        <v>94172</v>
      </c>
      <c r="DE27" s="623"/>
      <c r="DF27" s="623"/>
      <c r="DG27" s="623"/>
      <c r="DH27" s="623"/>
      <c r="DI27" s="623"/>
      <c r="DJ27" s="623"/>
      <c r="DK27" s="624"/>
      <c r="DL27" s="600">
        <v>92982</v>
      </c>
      <c r="DM27" s="623"/>
      <c r="DN27" s="623"/>
      <c r="DO27" s="623"/>
      <c r="DP27" s="623"/>
      <c r="DQ27" s="623"/>
      <c r="DR27" s="623"/>
      <c r="DS27" s="623"/>
      <c r="DT27" s="623"/>
      <c r="DU27" s="623"/>
      <c r="DV27" s="624"/>
      <c r="DW27" s="596">
        <v>3.8</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15829</v>
      </c>
      <c r="S28" s="592"/>
      <c r="T28" s="592"/>
      <c r="U28" s="592"/>
      <c r="V28" s="592"/>
      <c r="W28" s="592"/>
      <c r="X28" s="592"/>
      <c r="Y28" s="593"/>
      <c r="Z28" s="594">
        <v>0.4</v>
      </c>
      <c r="AA28" s="594"/>
      <c r="AB28" s="594"/>
      <c r="AC28" s="594"/>
      <c r="AD28" s="595">
        <v>7803</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490882</v>
      </c>
      <c r="CS28" s="592"/>
      <c r="CT28" s="592"/>
      <c r="CU28" s="592"/>
      <c r="CV28" s="592"/>
      <c r="CW28" s="592"/>
      <c r="CX28" s="592"/>
      <c r="CY28" s="593"/>
      <c r="CZ28" s="625">
        <v>11.7</v>
      </c>
      <c r="DA28" s="626"/>
      <c r="DB28" s="626"/>
      <c r="DC28" s="627"/>
      <c r="DD28" s="600">
        <v>475027</v>
      </c>
      <c r="DE28" s="592"/>
      <c r="DF28" s="592"/>
      <c r="DG28" s="592"/>
      <c r="DH28" s="592"/>
      <c r="DI28" s="592"/>
      <c r="DJ28" s="592"/>
      <c r="DK28" s="593"/>
      <c r="DL28" s="600">
        <v>475027</v>
      </c>
      <c r="DM28" s="592"/>
      <c r="DN28" s="592"/>
      <c r="DO28" s="592"/>
      <c r="DP28" s="592"/>
      <c r="DQ28" s="592"/>
      <c r="DR28" s="592"/>
      <c r="DS28" s="592"/>
      <c r="DT28" s="592"/>
      <c r="DU28" s="592"/>
      <c r="DV28" s="593"/>
      <c r="DW28" s="596">
        <v>19.600000000000001</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2493</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490882</v>
      </c>
      <c r="CS29" s="623"/>
      <c r="CT29" s="623"/>
      <c r="CU29" s="623"/>
      <c r="CV29" s="623"/>
      <c r="CW29" s="623"/>
      <c r="CX29" s="623"/>
      <c r="CY29" s="624"/>
      <c r="CZ29" s="625">
        <v>11.7</v>
      </c>
      <c r="DA29" s="626"/>
      <c r="DB29" s="626"/>
      <c r="DC29" s="627"/>
      <c r="DD29" s="600">
        <v>475027</v>
      </c>
      <c r="DE29" s="623"/>
      <c r="DF29" s="623"/>
      <c r="DG29" s="623"/>
      <c r="DH29" s="623"/>
      <c r="DI29" s="623"/>
      <c r="DJ29" s="623"/>
      <c r="DK29" s="624"/>
      <c r="DL29" s="600">
        <v>475027</v>
      </c>
      <c r="DM29" s="623"/>
      <c r="DN29" s="623"/>
      <c r="DO29" s="623"/>
      <c r="DP29" s="623"/>
      <c r="DQ29" s="623"/>
      <c r="DR29" s="623"/>
      <c r="DS29" s="623"/>
      <c r="DT29" s="623"/>
      <c r="DU29" s="623"/>
      <c r="DV29" s="624"/>
      <c r="DW29" s="596">
        <v>19.600000000000001</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5902</v>
      </c>
      <c r="S30" s="592"/>
      <c r="T30" s="592"/>
      <c r="U30" s="592"/>
      <c r="V30" s="592"/>
      <c r="W30" s="592"/>
      <c r="X30" s="592"/>
      <c r="Y30" s="593"/>
      <c r="Z30" s="594">
        <v>0.1</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98.7</v>
      </c>
      <c r="BH30" s="650"/>
      <c r="BI30" s="650"/>
      <c r="BJ30" s="650"/>
      <c r="BK30" s="650"/>
      <c r="BL30" s="650"/>
      <c r="BM30" s="586">
        <v>92.2</v>
      </c>
      <c r="BN30" s="650"/>
      <c r="BO30" s="650"/>
      <c r="BP30" s="650"/>
      <c r="BQ30" s="651"/>
      <c r="BR30" s="649">
        <v>97.6</v>
      </c>
      <c r="BS30" s="650"/>
      <c r="BT30" s="650"/>
      <c r="BU30" s="650"/>
      <c r="BV30" s="650"/>
      <c r="BW30" s="650"/>
      <c r="BX30" s="586">
        <v>91.6</v>
      </c>
      <c r="BY30" s="650"/>
      <c r="BZ30" s="650"/>
      <c r="CA30" s="650"/>
      <c r="CB30" s="651"/>
      <c r="CD30" s="654"/>
      <c r="CE30" s="655"/>
      <c r="CF30" s="605" t="s">
        <v>293</v>
      </c>
      <c r="CG30" s="606"/>
      <c r="CH30" s="606"/>
      <c r="CI30" s="606"/>
      <c r="CJ30" s="606"/>
      <c r="CK30" s="606"/>
      <c r="CL30" s="606"/>
      <c r="CM30" s="606"/>
      <c r="CN30" s="606"/>
      <c r="CO30" s="606"/>
      <c r="CP30" s="606"/>
      <c r="CQ30" s="607"/>
      <c r="CR30" s="591">
        <v>428952</v>
      </c>
      <c r="CS30" s="592"/>
      <c r="CT30" s="592"/>
      <c r="CU30" s="592"/>
      <c r="CV30" s="592"/>
      <c r="CW30" s="592"/>
      <c r="CX30" s="592"/>
      <c r="CY30" s="593"/>
      <c r="CZ30" s="625">
        <v>10.3</v>
      </c>
      <c r="DA30" s="626"/>
      <c r="DB30" s="626"/>
      <c r="DC30" s="627"/>
      <c r="DD30" s="600">
        <v>413097</v>
      </c>
      <c r="DE30" s="592"/>
      <c r="DF30" s="592"/>
      <c r="DG30" s="592"/>
      <c r="DH30" s="592"/>
      <c r="DI30" s="592"/>
      <c r="DJ30" s="592"/>
      <c r="DK30" s="593"/>
      <c r="DL30" s="600">
        <v>413097</v>
      </c>
      <c r="DM30" s="592"/>
      <c r="DN30" s="592"/>
      <c r="DO30" s="592"/>
      <c r="DP30" s="592"/>
      <c r="DQ30" s="592"/>
      <c r="DR30" s="592"/>
      <c r="DS30" s="592"/>
      <c r="DT30" s="592"/>
      <c r="DU30" s="592"/>
      <c r="DV30" s="593"/>
      <c r="DW30" s="596">
        <v>17.100000000000001</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146878</v>
      </c>
      <c r="S31" s="592"/>
      <c r="T31" s="592"/>
      <c r="U31" s="592"/>
      <c r="V31" s="592"/>
      <c r="W31" s="592"/>
      <c r="X31" s="592"/>
      <c r="Y31" s="593"/>
      <c r="Z31" s="594">
        <v>3.3</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99.2</v>
      </c>
      <c r="BH31" s="623"/>
      <c r="BI31" s="623"/>
      <c r="BJ31" s="623"/>
      <c r="BK31" s="623"/>
      <c r="BL31" s="623"/>
      <c r="BM31" s="597">
        <v>95.2</v>
      </c>
      <c r="BN31" s="647"/>
      <c r="BO31" s="647"/>
      <c r="BP31" s="647"/>
      <c r="BQ31" s="648"/>
      <c r="BR31" s="646">
        <v>98.7</v>
      </c>
      <c r="BS31" s="623"/>
      <c r="BT31" s="623"/>
      <c r="BU31" s="623"/>
      <c r="BV31" s="623"/>
      <c r="BW31" s="623"/>
      <c r="BX31" s="597">
        <v>93.9</v>
      </c>
      <c r="BY31" s="647"/>
      <c r="BZ31" s="647"/>
      <c r="CA31" s="647"/>
      <c r="CB31" s="648"/>
      <c r="CD31" s="654"/>
      <c r="CE31" s="655"/>
      <c r="CF31" s="605" t="s">
        <v>297</v>
      </c>
      <c r="CG31" s="606"/>
      <c r="CH31" s="606"/>
      <c r="CI31" s="606"/>
      <c r="CJ31" s="606"/>
      <c r="CK31" s="606"/>
      <c r="CL31" s="606"/>
      <c r="CM31" s="606"/>
      <c r="CN31" s="606"/>
      <c r="CO31" s="606"/>
      <c r="CP31" s="606"/>
      <c r="CQ31" s="607"/>
      <c r="CR31" s="591">
        <v>61930</v>
      </c>
      <c r="CS31" s="623"/>
      <c r="CT31" s="623"/>
      <c r="CU31" s="623"/>
      <c r="CV31" s="623"/>
      <c r="CW31" s="623"/>
      <c r="CX31" s="623"/>
      <c r="CY31" s="624"/>
      <c r="CZ31" s="625">
        <v>1.5</v>
      </c>
      <c r="DA31" s="626"/>
      <c r="DB31" s="626"/>
      <c r="DC31" s="627"/>
      <c r="DD31" s="600">
        <v>61930</v>
      </c>
      <c r="DE31" s="623"/>
      <c r="DF31" s="623"/>
      <c r="DG31" s="623"/>
      <c r="DH31" s="623"/>
      <c r="DI31" s="623"/>
      <c r="DJ31" s="623"/>
      <c r="DK31" s="624"/>
      <c r="DL31" s="600">
        <v>61930</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783166</v>
      </c>
      <c r="S32" s="592"/>
      <c r="T32" s="592"/>
      <c r="U32" s="592"/>
      <c r="V32" s="592"/>
      <c r="W32" s="592"/>
      <c r="X32" s="592"/>
      <c r="Y32" s="593"/>
      <c r="Z32" s="594">
        <v>17.8</v>
      </c>
      <c r="AA32" s="594"/>
      <c r="AB32" s="594"/>
      <c r="AC32" s="594"/>
      <c r="AD32" s="595">
        <v>22</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98.2</v>
      </c>
      <c r="BH32" s="659"/>
      <c r="BI32" s="659"/>
      <c r="BJ32" s="659"/>
      <c r="BK32" s="659"/>
      <c r="BL32" s="659"/>
      <c r="BM32" s="660">
        <v>89</v>
      </c>
      <c r="BN32" s="659"/>
      <c r="BO32" s="659"/>
      <c r="BP32" s="659"/>
      <c r="BQ32" s="661"/>
      <c r="BR32" s="658">
        <v>96.6</v>
      </c>
      <c r="BS32" s="659"/>
      <c r="BT32" s="659"/>
      <c r="BU32" s="659"/>
      <c r="BV32" s="659"/>
      <c r="BW32" s="659"/>
      <c r="BX32" s="660">
        <v>89</v>
      </c>
      <c r="BY32" s="659"/>
      <c r="BZ32" s="659"/>
      <c r="CA32" s="659"/>
      <c r="CB32" s="661"/>
      <c r="CD32" s="656"/>
      <c r="CE32" s="657"/>
      <c r="CF32" s="605" t="s">
        <v>300</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242000</v>
      </c>
      <c r="S33" s="592"/>
      <c r="T33" s="592"/>
      <c r="U33" s="592"/>
      <c r="V33" s="592"/>
      <c r="W33" s="592"/>
      <c r="X33" s="592"/>
      <c r="Y33" s="593"/>
      <c r="Z33" s="594">
        <v>5.5</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2196917</v>
      </c>
      <c r="CS33" s="623"/>
      <c r="CT33" s="623"/>
      <c r="CU33" s="623"/>
      <c r="CV33" s="623"/>
      <c r="CW33" s="623"/>
      <c r="CX33" s="623"/>
      <c r="CY33" s="624"/>
      <c r="CZ33" s="625">
        <v>52.5</v>
      </c>
      <c r="DA33" s="626"/>
      <c r="DB33" s="626"/>
      <c r="DC33" s="627"/>
      <c r="DD33" s="600">
        <v>1934891</v>
      </c>
      <c r="DE33" s="623"/>
      <c r="DF33" s="623"/>
      <c r="DG33" s="623"/>
      <c r="DH33" s="623"/>
      <c r="DI33" s="623"/>
      <c r="DJ33" s="623"/>
      <c r="DK33" s="624"/>
      <c r="DL33" s="600">
        <v>1027781</v>
      </c>
      <c r="DM33" s="623"/>
      <c r="DN33" s="623"/>
      <c r="DO33" s="623"/>
      <c r="DP33" s="623"/>
      <c r="DQ33" s="623"/>
      <c r="DR33" s="623"/>
      <c r="DS33" s="623"/>
      <c r="DT33" s="623"/>
      <c r="DU33" s="623"/>
      <c r="DV33" s="624"/>
      <c r="DW33" s="596">
        <v>42.4</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513991</v>
      </c>
      <c r="CS34" s="592"/>
      <c r="CT34" s="592"/>
      <c r="CU34" s="592"/>
      <c r="CV34" s="592"/>
      <c r="CW34" s="592"/>
      <c r="CX34" s="592"/>
      <c r="CY34" s="593"/>
      <c r="CZ34" s="625">
        <v>12.3</v>
      </c>
      <c r="DA34" s="626"/>
      <c r="DB34" s="626"/>
      <c r="DC34" s="627"/>
      <c r="DD34" s="600">
        <v>343591</v>
      </c>
      <c r="DE34" s="592"/>
      <c r="DF34" s="592"/>
      <c r="DG34" s="592"/>
      <c r="DH34" s="592"/>
      <c r="DI34" s="592"/>
      <c r="DJ34" s="592"/>
      <c r="DK34" s="593"/>
      <c r="DL34" s="600">
        <v>270746</v>
      </c>
      <c r="DM34" s="592"/>
      <c r="DN34" s="592"/>
      <c r="DO34" s="592"/>
      <c r="DP34" s="592"/>
      <c r="DQ34" s="592"/>
      <c r="DR34" s="592"/>
      <c r="DS34" s="592"/>
      <c r="DT34" s="592"/>
      <c r="DU34" s="592"/>
      <c r="DV34" s="593"/>
      <c r="DW34" s="596">
        <v>11.2</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127100</v>
      </c>
      <c r="S35" s="592"/>
      <c r="T35" s="592"/>
      <c r="U35" s="592"/>
      <c r="V35" s="592"/>
      <c r="W35" s="592"/>
      <c r="X35" s="592"/>
      <c r="Y35" s="593"/>
      <c r="Z35" s="594">
        <v>2.9</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610768</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55631</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22443</v>
      </c>
      <c r="CS35" s="623"/>
      <c r="CT35" s="623"/>
      <c r="CU35" s="623"/>
      <c r="CV35" s="623"/>
      <c r="CW35" s="623"/>
      <c r="CX35" s="623"/>
      <c r="CY35" s="624"/>
      <c r="CZ35" s="625">
        <v>0.5</v>
      </c>
      <c r="DA35" s="626"/>
      <c r="DB35" s="626"/>
      <c r="DC35" s="627"/>
      <c r="DD35" s="600">
        <v>17599</v>
      </c>
      <c r="DE35" s="623"/>
      <c r="DF35" s="623"/>
      <c r="DG35" s="623"/>
      <c r="DH35" s="623"/>
      <c r="DI35" s="623"/>
      <c r="DJ35" s="623"/>
      <c r="DK35" s="624"/>
      <c r="DL35" s="600">
        <v>17599</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4388037</v>
      </c>
      <c r="S36" s="664"/>
      <c r="T36" s="664"/>
      <c r="U36" s="664"/>
      <c r="V36" s="664"/>
      <c r="W36" s="664"/>
      <c r="X36" s="664"/>
      <c r="Y36" s="665"/>
      <c r="Z36" s="666">
        <v>100</v>
      </c>
      <c r="AA36" s="666"/>
      <c r="AB36" s="666"/>
      <c r="AC36" s="666"/>
      <c r="AD36" s="667">
        <v>2294869</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194709</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40493</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595311</v>
      </c>
      <c r="CS36" s="592"/>
      <c r="CT36" s="592"/>
      <c r="CU36" s="592"/>
      <c r="CV36" s="592"/>
      <c r="CW36" s="592"/>
      <c r="CX36" s="592"/>
      <c r="CY36" s="593"/>
      <c r="CZ36" s="625">
        <v>14.2</v>
      </c>
      <c r="DA36" s="626"/>
      <c r="DB36" s="626"/>
      <c r="DC36" s="627"/>
      <c r="DD36" s="600">
        <v>555816</v>
      </c>
      <c r="DE36" s="592"/>
      <c r="DF36" s="592"/>
      <c r="DG36" s="592"/>
      <c r="DH36" s="592"/>
      <c r="DI36" s="592"/>
      <c r="DJ36" s="592"/>
      <c r="DK36" s="593"/>
      <c r="DL36" s="600">
        <v>484293</v>
      </c>
      <c r="DM36" s="592"/>
      <c r="DN36" s="592"/>
      <c r="DO36" s="592"/>
      <c r="DP36" s="592"/>
      <c r="DQ36" s="592"/>
      <c r="DR36" s="592"/>
      <c r="DS36" s="592"/>
      <c r="DT36" s="592"/>
      <c r="DU36" s="592"/>
      <c r="DV36" s="593"/>
      <c r="DW36" s="596">
        <v>20</v>
      </c>
      <c r="DX36" s="621"/>
      <c r="DY36" s="621"/>
      <c r="DZ36" s="621"/>
      <c r="EA36" s="621"/>
      <c r="EB36" s="621"/>
      <c r="EC36" s="622"/>
    </row>
    <row r="37" spans="2:133" ht="11.25" customHeight="1">
      <c r="AQ37" s="670" t="s">
        <v>315</v>
      </c>
      <c r="AR37" s="671"/>
      <c r="AS37" s="671"/>
      <c r="AT37" s="671"/>
      <c r="AU37" s="671"/>
      <c r="AV37" s="671"/>
      <c r="AW37" s="671"/>
      <c r="AX37" s="671"/>
      <c r="AY37" s="672"/>
      <c r="AZ37" s="591">
        <v>11800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1033</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83122</v>
      </c>
      <c r="CS37" s="623"/>
      <c r="CT37" s="623"/>
      <c r="CU37" s="623"/>
      <c r="CV37" s="623"/>
      <c r="CW37" s="623"/>
      <c r="CX37" s="623"/>
      <c r="CY37" s="624"/>
      <c r="CZ37" s="625">
        <v>2</v>
      </c>
      <c r="DA37" s="626"/>
      <c r="DB37" s="626"/>
      <c r="DC37" s="627"/>
      <c r="DD37" s="600">
        <v>83122</v>
      </c>
      <c r="DE37" s="623"/>
      <c r="DF37" s="623"/>
      <c r="DG37" s="623"/>
      <c r="DH37" s="623"/>
      <c r="DI37" s="623"/>
      <c r="DJ37" s="623"/>
      <c r="DK37" s="624"/>
      <c r="DL37" s="600">
        <v>56189</v>
      </c>
      <c r="DM37" s="623"/>
      <c r="DN37" s="623"/>
      <c r="DO37" s="623"/>
      <c r="DP37" s="623"/>
      <c r="DQ37" s="623"/>
      <c r="DR37" s="623"/>
      <c r="DS37" s="623"/>
      <c r="DT37" s="623"/>
      <c r="DU37" s="623"/>
      <c r="DV37" s="624"/>
      <c r="DW37" s="596">
        <v>2.2999999999999998</v>
      </c>
      <c r="DX37" s="621"/>
      <c r="DY37" s="621"/>
      <c r="DZ37" s="621"/>
      <c r="EA37" s="621"/>
      <c r="EB37" s="621"/>
      <c r="EC37" s="622"/>
    </row>
    <row r="38" spans="2:133" ht="11.25" customHeight="1">
      <c r="AQ38" s="670" t="s">
        <v>318</v>
      </c>
      <c r="AR38" s="671"/>
      <c r="AS38" s="671"/>
      <c r="AT38" s="671"/>
      <c r="AU38" s="671"/>
      <c r="AV38" s="671"/>
      <c r="AW38" s="671"/>
      <c r="AX38" s="671"/>
      <c r="AY38" s="672"/>
      <c r="AZ38" s="591">
        <v>8000</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1695</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408059</v>
      </c>
      <c r="CS38" s="592"/>
      <c r="CT38" s="592"/>
      <c r="CU38" s="592"/>
      <c r="CV38" s="592"/>
      <c r="CW38" s="592"/>
      <c r="CX38" s="592"/>
      <c r="CY38" s="593"/>
      <c r="CZ38" s="625">
        <v>9.8000000000000007</v>
      </c>
      <c r="DA38" s="626"/>
      <c r="DB38" s="626"/>
      <c r="DC38" s="627"/>
      <c r="DD38" s="600">
        <v>367885</v>
      </c>
      <c r="DE38" s="592"/>
      <c r="DF38" s="592"/>
      <c r="DG38" s="592"/>
      <c r="DH38" s="592"/>
      <c r="DI38" s="592"/>
      <c r="DJ38" s="592"/>
      <c r="DK38" s="593"/>
      <c r="DL38" s="600">
        <v>255143</v>
      </c>
      <c r="DM38" s="592"/>
      <c r="DN38" s="592"/>
      <c r="DO38" s="592"/>
      <c r="DP38" s="592"/>
      <c r="DQ38" s="592"/>
      <c r="DR38" s="592"/>
      <c r="DS38" s="592"/>
      <c r="DT38" s="592"/>
      <c r="DU38" s="592"/>
      <c r="DV38" s="593"/>
      <c r="DW38" s="596">
        <v>10.5</v>
      </c>
      <c r="DX38" s="621"/>
      <c r="DY38" s="621"/>
      <c r="DZ38" s="621"/>
      <c r="EA38" s="621"/>
      <c r="EB38" s="621"/>
      <c r="EC38" s="622"/>
    </row>
    <row r="39" spans="2:133" ht="11.25" customHeight="1">
      <c r="AQ39" s="670" t="s">
        <v>321</v>
      </c>
      <c r="AR39" s="671"/>
      <c r="AS39" s="671"/>
      <c r="AT39" s="671"/>
      <c r="AU39" s="671"/>
      <c r="AV39" s="671"/>
      <c r="AW39" s="671"/>
      <c r="AX39" s="671"/>
      <c r="AY39" s="672"/>
      <c r="AZ39" s="591">
        <v>5775</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79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655233</v>
      </c>
      <c r="CS39" s="623"/>
      <c r="CT39" s="623"/>
      <c r="CU39" s="623"/>
      <c r="CV39" s="623"/>
      <c r="CW39" s="623"/>
      <c r="CX39" s="623"/>
      <c r="CY39" s="624"/>
      <c r="CZ39" s="625">
        <v>15.7</v>
      </c>
      <c r="DA39" s="626"/>
      <c r="DB39" s="626"/>
      <c r="DC39" s="627"/>
      <c r="DD39" s="600">
        <v>650000</v>
      </c>
      <c r="DE39" s="623"/>
      <c r="DF39" s="623"/>
      <c r="DG39" s="623"/>
      <c r="DH39" s="623"/>
      <c r="DI39" s="623"/>
      <c r="DJ39" s="623"/>
      <c r="DK39" s="624"/>
      <c r="DL39" s="600" t="s">
        <v>113</v>
      </c>
      <c r="DM39" s="623"/>
      <c r="DN39" s="623"/>
      <c r="DO39" s="623"/>
      <c r="DP39" s="623"/>
      <c r="DQ39" s="623"/>
      <c r="DR39" s="623"/>
      <c r="DS39" s="623"/>
      <c r="DT39" s="623"/>
      <c r="DU39" s="623"/>
      <c r="DV39" s="624"/>
      <c r="DW39" s="596" t="s">
        <v>113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97739</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103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1880</v>
      </c>
      <c r="CS40" s="592"/>
      <c r="CT40" s="592"/>
      <c r="CU40" s="592"/>
      <c r="CV40" s="592"/>
      <c r="CW40" s="592"/>
      <c r="CX40" s="592"/>
      <c r="CY40" s="593"/>
      <c r="CZ40" s="625">
        <v>0</v>
      </c>
      <c r="DA40" s="626"/>
      <c r="DB40" s="626"/>
      <c r="DC40" s="627"/>
      <c r="DD40" s="600" t="s">
        <v>113</v>
      </c>
      <c r="DE40" s="592"/>
      <c r="DF40" s="592"/>
      <c r="DG40" s="592"/>
      <c r="DH40" s="592"/>
      <c r="DI40" s="592"/>
      <c r="DJ40" s="592"/>
      <c r="DK40" s="593"/>
      <c r="DL40" s="600" t="s">
        <v>113</v>
      </c>
      <c r="DM40" s="592"/>
      <c r="DN40" s="592"/>
      <c r="DO40" s="592"/>
      <c r="DP40" s="592"/>
      <c r="DQ40" s="592"/>
      <c r="DR40" s="592"/>
      <c r="DS40" s="592"/>
      <c r="DT40" s="592"/>
      <c r="DU40" s="592"/>
      <c r="DV40" s="593"/>
      <c r="DW40" s="596" t="s">
        <v>113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292745</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321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210</v>
      </c>
      <c r="CS41" s="623"/>
      <c r="CT41" s="623"/>
      <c r="CU41" s="623"/>
      <c r="CV41" s="623"/>
      <c r="CW41" s="623"/>
      <c r="CX41" s="623"/>
      <c r="CY41" s="624"/>
      <c r="CZ41" s="625" t="s">
        <v>210</v>
      </c>
      <c r="DA41" s="626"/>
      <c r="DB41" s="626"/>
      <c r="DC41" s="627"/>
      <c r="DD41" s="600" t="s">
        <v>210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569985</v>
      </c>
      <c r="CS42" s="592"/>
      <c r="CT42" s="592"/>
      <c r="CU42" s="592"/>
      <c r="CV42" s="592"/>
      <c r="CW42" s="592"/>
      <c r="CX42" s="592"/>
      <c r="CY42" s="593"/>
      <c r="CZ42" s="625">
        <v>13.6</v>
      </c>
      <c r="DA42" s="674"/>
      <c r="DB42" s="674"/>
      <c r="DC42" s="675"/>
      <c r="DD42" s="600">
        <v>162442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10055</v>
      </c>
      <c r="CS43" s="623"/>
      <c r="CT43" s="623"/>
      <c r="CU43" s="623"/>
      <c r="CV43" s="623"/>
      <c r="CW43" s="623"/>
      <c r="CX43" s="623"/>
      <c r="CY43" s="624"/>
      <c r="CZ43" s="625">
        <v>0.2</v>
      </c>
      <c r="DA43" s="626"/>
      <c r="DB43" s="626"/>
      <c r="DC43" s="627"/>
      <c r="DD43" s="600" t="s">
        <v>113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288</v>
      </c>
      <c r="CE44" s="698"/>
      <c r="CF44" s="588" t="s">
        <v>336</v>
      </c>
      <c r="CG44" s="589"/>
      <c r="CH44" s="589"/>
      <c r="CI44" s="589"/>
      <c r="CJ44" s="589"/>
      <c r="CK44" s="589"/>
      <c r="CL44" s="589"/>
      <c r="CM44" s="589"/>
      <c r="CN44" s="589"/>
      <c r="CO44" s="589"/>
      <c r="CP44" s="589"/>
      <c r="CQ44" s="590"/>
      <c r="CR44" s="591">
        <v>503574</v>
      </c>
      <c r="CS44" s="592"/>
      <c r="CT44" s="592"/>
      <c r="CU44" s="592"/>
      <c r="CV44" s="592"/>
      <c r="CW44" s="592"/>
      <c r="CX44" s="592"/>
      <c r="CY44" s="593"/>
      <c r="CZ44" s="625">
        <v>12</v>
      </c>
      <c r="DA44" s="674"/>
      <c r="DB44" s="674"/>
      <c r="DC44" s="675"/>
      <c r="DD44" s="600">
        <v>160664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64012</v>
      </c>
      <c r="CS45" s="623"/>
      <c r="CT45" s="623"/>
      <c r="CU45" s="623"/>
      <c r="CV45" s="623"/>
      <c r="CW45" s="623"/>
      <c r="CX45" s="623"/>
      <c r="CY45" s="624"/>
      <c r="CZ45" s="625">
        <v>1.5</v>
      </c>
      <c r="DA45" s="626"/>
      <c r="DB45" s="626"/>
      <c r="DC45" s="627"/>
      <c r="DD45" s="600">
        <v>2436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438062</v>
      </c>
      <c r="CS46" s="592"/>
      <c r="CT46" s="592"/>
      <c r="CU46" s="592"/>
      <c r="CV46" s="592"/>
      <c r="CW46" s="592"/>
      <c r="CX46" s="592"/>
      <c r="CY46" s="593"/>
      <c r="CZ46" s="625">
        <v>10.5</v>
      </c>
      <c r="DA46" s="674"/>
      <c r="DB46" s="674"/>
      <c r="DC46" s="675"/>
      <c r="DD46" s="600">
        <v>156728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66411</v>
      </c>
      <c r="CS47" s="623"/>
      <c r="CT47" s="623"/>
      <c r="CU47" s="623"/>
      <c r="CV47" s="623"/>
      <c r="CW47" s="623"/>
      <c r="CX47" s="623"/>
      <c r="CY47" s="624"/>
      <c r="CZ47" s="625">
        <v>1.6</v>
      </c>
      <c r="DA47" s="626"/>
      <c r="DB47" s="626"/>
      <c r="DC47" s="627"/>
      <c r="DD47" s="600">
        <v>1778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113</v>
      </c>
      <c r="CS48" s="592"/>
      <c r="CT48" s="592"/>
      <c r="CU48" s="592"/>
      <c r="CV48" s="592"/>
      <c r="CW48" s="592"/>
      <c r="CX48" s="592"/>
      <c r="CY48" s="593"/>
      <c r="CZ48" s="625" t="s">
        <v>113</v>
      </c>
      <c r="DA48" s="674"/>
      <c r="DB48" s="674"/>
      <c r="DC48" s="675"/>
      <c r="DD48" s="600" t="s">
        <v>113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4180631</v>
      </c>
      <c r="CS49" s="659"/>
      <c r="CT49" s="659"/>
      <c r="CU49" s="659"/>
      <c r="CV49" s="659"/>
      <c r="CW49" s="659"/>
      <c r="CX49" s="659"/>
      <c r="CY49" s="686"/>
      <c r="CZ49" s="687">
        <v>100</v>
      </c>
      <c r="DA49" s="688"/>
      <c r="DB49" s="688"/>
      <c r="DC49" s="689"/>
      <c r="DD49" s="690">
        <v>3237482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6" zoomScale="70" zoomScaleNormal="25" zoomScaleSheetLayoutView="70" workbookViewId="0">
      <selection activeCell="B61" sqref="B61:P6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4384</v>
      </c>
      <c r="R7" s="721"/>
      <c r="S7" s="721"/>
      <c r="T7" s="721"/>
      <c r="U7" s="721"/>
      <c r="V7" s="721">
        <v>4177</v>
      </c>
      <c r="W7" s="721"/>
      <c r="X7" s="721"/>
      <c r="Y7" s="721"/>
      <c r="Z7" s="721"/>
      <c r="AA7" s="721">
        <v>207</v>
      </c>
      <c r="AB7" s="721"/>
      <c r="AC7" s="721"/>
      <c r="AD7" s="721"/>
      <c r="AE7" s="722"/>
      <c r="AF7" s="723">
        <v>134</v>
      </c>
      <c r="AG7" s="724"/>
      <c r="AH7" s="724"/>
      <c r="AI7" s="724"/>
      <c r="AJ7" s="725"/>
      <c r="AK7" s="760">
        <v>4</v>
      </c>
      <c r="AL7" s="761"/>
      <c r="AM7" s="761"/>
      <c r="AN7" s="761"/>
      <c r="AO7" s="761"/>
      <c r="AP7" s="761">
        <v>4409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t="s">
        <v>113</v>
      </c>
      <c r="AG8" s="748"/>
      <c r="AH8" s="748"/>
      <c r="AI8" s="748"/>
      <c r="AJ8" s="749"/>
      <c r="AK8" s="750" t="s">
        <v>532</v>
      </c>
      <c r="AL8" s="751"/>
      <c r="AM8" s="751"/>
      <c r="AN8" s="751"/>
      <c r="AO8" s="751"/>
      <c r="AP8" s="751" t="s">
        <v>532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0</v>
      </c>
      <c r="R9" s="745"/>
      <c r="S9" s="745"/>
      <c r="T9" s="745"/>
      <c r="U9" s="745"/>
      <c r="V9" s="745">
        <v>0</v>
      </c>
      <c r="W9" s="745"/>
      <c r="X9" s="745"/>
      <c r="Y9" s="745"/>
      <c r="Z9" s="745"/>
      <c r="AA9" s="745">
        <v>0</v>
      </c>
      <c r="AB9" s="745"/>
      <c r="AC9" s="745"/>
      <c r="AD9" s="745"/>
      <c r="AE9" s="746"/>
      <c r="AF9" s="747" t="s">
        <v>113</v>
      </c>
      <c r="AG9" s="748"/>
      <c r="AH9" s="748"/>
      <c r="AI9" s="748"/>
      <c r="AJ9" s="749"/>
      <c r="AK9" s="750" t="s">
        <v>532</v>
      </c>
      <c r="AL9" s="751"/>
      <c r="AM9" s="751"/>
      <c r="AN9" s="751"/>
      <c r="AO9" s="751"/>
      <c r="AP9" s="751" t="s">
        <v>532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3</v>
      </c>
      <c r="R10" s="745"/>
      <c r="S10" s="745"/>
      <c r="T10" s="745"/>
      <c r="U10" s="745"/>
      <c r="V10" s="745">
        <v>3</v>
      </c>
      <c r="W10" s="745"/>
      <c r="X10" s="745"/>
      <c r="Y10" s="745"/>
      <c r="Z10" s="745"/>
      <c r="AA10" s="745">
        <v>0</v>
      </c>
      <c r="AB10" s="745"/>
      <c r="AC10" s="745"/>
      <c r="AD10" s="745"/>
      <c r="AE10" s="746"/>
      <c r="AF10" s="747" t="s">
        <v>113</v>
      </c>
      <c r="AG10" s="748"/>
      <c r="AH10" s="748"/>
      <c r="AI10" s="748"/>
      <c r="AJ10" s="749"/>
      <c r="AK10" s="750" t="s">
        <v>532</v>
      </c>
      <c r="AL10" s="751"/>
      <c r="AM10" s="751"/>
      <c r="AN10" s="751"/>
      <c r="AO10" s="751"/>
      <c r="AP10" s="751" t="s">
        <v>532</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4388</v>
      </c>
      <c r="R23" s="780"/>
      <c r="S23" s="780"/>
      <c r="T23" s="780"/>
      <c r="U23" s="780"/>
      <c r="V23" s="780">
        <v>4180</v>
      </c>
      <c r="W23" s="780"/>
      <c r="X23" s="780"/>
      <c r="Y23" s="780"/>
      <c r="Z23" s="780"/>
      <c r="AA23" s="780">
        <v>207</v>
      </c>
      <c r="AB23" s="780"/>
      <c r="AC23" s="780"/>
      <c r="AD23" s="780"/>
      <c r="AE23" s="781"/>
      <c r="AF23" s="782">
        <v>134</v>
      </c>
      <c r="AG23" s="780"/>
      <c r="AH23" s="780"/>
      <c r="AI23" s="780"/>
      <c r="AJ23" s="783"/>
      <c r="AK23" s="784"/>
      <c r="AL23" s="785"/>
      <c r="AM23" s="785"/>
      <c r="AN23" s="785"/>
      <c r="AO23" s="785"/>
      <c r="AP23" s="780">
        <v>4409</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865</v>
      </c>
      <c r="R28" s="809"/>
      <c r="S28" s="809"/>
      <c r="T28" s="809"/>
      <c r="U28" s="809"/>
      <c r="V28" s="809">
        <v>810</v>
      </c>
      <c r="W28" s="809"/>
      <c r="X28" s="809"/>
      <c r="Y28" s="809"/>
      <c r="Z28" s="809"/>
      <c r="AA28" s="809">
        <v>56</v>
      </c>
      <c r="AB28" s="809"/>
      <c r="AC28" s="809"/>
      <c r="AD28" s="809"/>
      <c r="AE28" s="810"/>
      <c r="AF28" s="811">
        <v>56</v>
      </c>
      <c r="AG28" s="809"/>
      <c r="AH28" s="809"/>
      <c r="AI28" s="809"/>
      <c r="AJ28" s="812"/>
      <c r="AK28" s="813">
        <v>90</v>
      </c>
      <c r="AL28" s="804"/>
      <c r="AM28" s="804"/>
      <c r="AN28" s="804"/>
      <c r="AO28" s="804"/>
      <c r="AP28" s="804" t="s">
        <v>532</v>
      </c>
      <c r="AQ28" s="804"/>
      <c r="AR28" s="804"/>
      <c r="AS28" s="804"/>
      <c r="AT28" s="804"/>
      <c r="AU28" s="804" t="s">
        <v>532</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816</v>
      </c>
      <c r="R29" s="745"/>
      <c r="S29" s="745"/>
      <c r="T29" s="745"/>
      <c r="U29" s="745"/>
      <c r="V29" s="745">
        <v>794</v>
      </c>
      <c r="W29" s="745"/>
      <c r="X29" s="745"/>
      <c r="Y29" s="745"/>
      <c r="Z29" s="745"/>
      <c r="AA29" s="745">
        <v>22</v>
      </c>
      <c r="AB29" s="745"/>
      <c r="AC29" s="745"/>
      <c r="AD29" s="745"/>
      <c r="AE29" s="746"/>
      <c r="AF29" s="747">
        <v>22</v>
      </c>
      <c r="AG29" s="748"/>
      <c r="AH29" s="748"/>
      <c r="AI29" s="748"/>
      <c r="AJ29" s="749"/>
      <c r="AK29" s="816">
        <v>126</v>
      </c>
      <c r="AL29" s="817"/>
      <c r="AM29" s="817"/>
      <c r="AN29" s="817"/>
      <c r="AO29" s="817"/>
      <c r="AP29" s="817" t="s">
        <v>532</v>
      </c>
      <c r="AQ29" s="817"/>
      <c r="AR29" s="817"/>
      <c r="AS29" s="817"/>
      <c r="AT29" s="817"/>
      <c r="AU29" s="817" t="s">
        <v>532</v>
      </c>
      <c r="AV29" s="817"/>
      <c r="AW29" s="817"/>
      <c r="AX29" s="817"/>
      <c r="AY29" s="817"/>
      <c r="AZ29" s="818" t="s">
        <v>532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147</v>
      </c>
      <c r="R30" s="745"/>
      <c r="S30" s="745"/>
      <c r="T30" s="745"/>
      <c r="U30" s="745"/>
      <c r="V30" s="745">
        <v>144</v>
      </c>
      <c r="W30" s="745"/>
      <c r="X30" s="745"/>
      <c r="Y30" s="745"/>
      <c r="Z30" s="745"/>
      <c r="AA30" s="745">
        <v>3</v>
      </c>
      <c r="AB30" s="745"/>
      <c r="AC30" s="745"/>
      <c r="AD30" s="745"/>
      <c r="AE30" s="746"/>
      <c r="AF30" s="747">
        <v>3</v>
      </c>
      <c r="AG30" s="748"/>
      <c r="AH30" s="748"/>
      <c r="AI30" s="748"/>
      <c r="AJ30" s="749"/>
      <c r="AK30" s="816">
        <v>108</v>
      </c>
      <c r="AL30" s="817"/>
      <c r="AM30" s="817"/>
      <c r="AN30" s="817"/>
      <c r="AO30" s="817"/>
      <c r="AP30" s="817" t="s">
        <v>532</v>
      </c>
      <c r="AQ30" s="817"/>
      <c r="AR30" s="817"/>
      <c r="AS30" s="817"/>
      <c r="AT30" s="817"/>
      <c r="AU30" s="817" t="s">
        <v>532</v>
      </c>
      <c r="AV30" s="817"/>
      <c r="AW30" s="817"/>
      <c r="AX30" s="817"/>
      <c r="AY30" s="817"/>
      <c r="AZ30" s="818" t="s">
        <v>532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67</v>
      </c>
      <c r="R31" s="745"/>
      <c r="S31" s="745"/>
      <c r="T31" s="745"/>
      <c r="U31" s="745"/>
      <c r="V31" s="745">
        <v>61</v>
      </c>
      <c r="W31" s="745"/>
      <c r="X31" s="745"/>
      <c r="Y31" s="745"/>
      <c r="Z31" s="745"/>
      <c r="AA31" s="745">
        <v>6</v>
      </c>
      <c r="AB31" s="745"/>
      <c r="AC31" s="745"/>
      <c r="AD31" s="745"/>
      <c r="AE31" s="746"/>
      <c r="AF31" s="747">
        <v>136</v>
      </c>
      <c r="AG31" s="748"/>
      <c r="AH31" s="748"/>
      <c r="AI31" s="748"/>
      <c r="AJ31" s="749"/>
      <c r="AK31" s="816">
        <v>8</v>
      </c>
      <c r="AL31" s="817"/>
      <c r="AM31" s="817"/>
      <c r="AN31" s="817"/>
      <c r="AO31" s="817"/>
      <c r="AP31" s="817">
        <v>28</v>
      </c>
      <c r="AQ31" s="817"/>
      <c r="AR31" s="817"/>
      <c r="AS31" s="817"/>
      <c r="AT31" s="817"/>
      <c r="AU31" s="817" t="s">
        <v>534</v>
      </c>
      <c r="AV31" s="817"/>
      <c r="AW31" s="817"/>
      <c r="AX31" s="817"/>
      <c r="AY31" s="817"/>
      <c r="AZ31" s="818" t="s">
        <v>532</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771</v>
      </c>
      <c r="R32" s="745"/>
      <c r="S32" s="745"/>
      <c r="T32" s="745"/>
      <c r="U32" s="745"/>
      <c r="V32" s="745">
        <v>801</v>
      </c>
      <c r="W32" s="745"/>
      <c r="X32" s="745"/>
      <c r="Y32" s="745"/>
      <c r="Z32" s="745"/>
      <c r="AA32" s="745">
        <v>-30</v>
      </c>
      <c r="AB32" s="745"/>
      <c r="AC32" s="745"/>
      <c r="AD32" s="745"/>
      <c r="AE32" s="746"/>
      <c r="AF32" s="747">
        <v>219</v>
      </c>
      <c r="AG32" s="748"/>
      <c r="AH32" s="748"/>
      <c r="AI32" s="748"/>
      <c r="AJ32" s="749"/>
      <c r="AK32" s="816">
        <v>160</v>
      </c>
      <c r="AL32" s="817"/>
      <c r="AM32" s="817"/>
      <c r="AN32" s="817"/>
      <c r="AO32" s="817"/>
      <c r="AP32" s="817">
        <v>160</v>
      </c>
      <c r="AQ32" s="817"/>
      <c r="AR32" s="817"/>
      <c r="AS32" s="817"/>
      <c r="AT32" s="817"/>
      <c r="AU32" s="817">
        <v>141</v>
      </c>
      <c r="AV32" s="817"/>
      <c r="AW32" s="817"/>
      <c r="AX32" s="817"/>
      <c r="AY32" s="817"/>
      <c r="AZ32" s="818" t="s">
        <v>533</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50</v>
      </c>
      <c r="R33" s="745"/>
      <c r="S33" s="745"/>
      <c r="T33" s="745"/>
      <c r="U33" s="745"/>
      <c r="V33" s="745">
        <v>50</v>
      </c>
      <c r="W33" s="745"/>
      <c r="X33" s="745"/>
      <c r="Y33" s="745"/>
      <c r="Z33" s="745"/>
      <c r="AA33" s="745">
        <v>0</v>
      </c>
      <c r="AB33" s="745"/>
      <c r="AC33" s="745"/>
      <c r="AD33" s="745"/>
      <c r="AE33" s="746"/>
      <c r="AF33" s="747">
        <v>0</v>
      </c>
      <c r="AG33" s="748"/>
      <c r="AH33" s="748"/>
      <c r="AI33" s="748"/>
      <c r="AJ33" s="749"/>
      <c r="AK33" s="816">
        <v>12</v>
      </c>
      <c r="AL33" s="817"/>
      <c r="AM33" s="817"/>
      <c r="AN33" s="817"/>
      <c r="AO33" s="817"/>
      <c r="AP33" s="817">
        <v>46</v>
      </c>
      <c r="AQ33" s="817"/>
      <c r="AR33" s="817"/>
      <c r="AS33" s="817"/>
      <c r="AT33" s="817"/>
      <c r="AU33" s="817">
        <v>23</v>
      </c>
      <c r="AV33" s="817"/>
      <c r="AW33" s="817"/>
      <c r="AX33" s="817"/>
      <c r="AY33" s="817"/>
      <c r="AZ33" s="818" t="s">
        <v>533</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436</v>
      </c>
      <c r="AG63" s="828"/>
      <c r="AH63" s="828"/>
      <c r="AI63" s="828"/>
      <c r="AJ63" s="829"/>
      <c r="AK63" s="830"/>
      <c r="AL63" s="825"/>
      <c r="AM63" s="825"/>
      <c r="AN63" s="825"/>
      <c r="AO63" s="825"/>
      <c r="AP63" s="828">
        <v>234</v>
      </c>
      <c r="AQ63" s="828"/>
      <c r="AR63" s="828"/>
      <c r="AS63" s="828"/>
      <c r="AT63" s="828"/>
      <c r="AU63" s="828">
        <v>164</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393</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8651</v>
      </c>
      <c r="R68" s="852"/>
      <c r="S68" s="852"/>
      <c r="T68" s="852"/>
      <c r="U68" s="852"/>
      <c r="V68" s="852">
        <v>7360</v>
      </c>
      <c r="W68" s="852"/>
      <c r="X68" s="852"/>
      <c r="Y68" s="852"/>
      <c r="Z68" s="852"/>
      <c r="AA68" s="852">
        <v>1291</v>
      </c>
      <c r="AB68" s="852"/>
      <c r="AC68" s="852"/>
      <c r="AD68" s="852"/>
      <c r="AE68" s="852"/>
      <c r="AF68" s="852">
        <v>1291</v>
      </c>
      <c r="AG68" s="852"/>
      <c r="AH68" s="852"/>
      <c r="AI68" s="852"/>
      <c r="AJ68" s="852"/>
      <c r="AK68" s="852" t="s">
        <v>534</v>
      </c>
      <c r="AL68" s="852"/>
      <c r="AM68" s="852"/>
      <c r="AN68" s="852"/>
      <c r="AO68" s="852"/>
      <c r="AP68" s="852" t="s">
        <v>534</v>
      </c>
      <c r="AQ68" s="852"/>
      <c r="AR68" s="852"/>
      <c r="AS68" s="852"/>
      <c r="AT68" s="852"/>
      <c r="AU68" s="852" t="s">
        <v>534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149</v>
      </c>
      <c r="R69" s="817"/>
      <c r="S69" s="817"/>
      <c r="T69" s="817"/>
      <c r="U69" s="817"/>
      <c r="V69" s="817">
        <v>137</v>
      </c>
      <c r="W69" s="817"/>
      <c r="X69" s="817"/>
      <c r="Y69" s="817"/>
      <c r="Z69" s="817"/>
      <c r="AA69" s="817">
        <v>12</v>
      </c>
      <c r="AB69" s="817"/>
      <c r="AC69" s="817"/>
      <c r="AD69" s="817"/>
      <c r="AE69" s="817"/>
      <c r="AF69" s="817">
        <v>12</v>
      </c>
      <c r="AG69" s="817"/>
      <c r="AH69" s="817"/>
      <c r="AI69" s="817"/>
      <c r="AJ69" s="817"/>
      <c r="AK69" s="817">
        <v>20</v>
      </c>
      <c r="AL69" s="817"/>
      <c r="AM69" s="817"/>
      <c r="AN69" s="817"/>
      <c r="AO69" s="817"/>
      <c r="AP69" s="817" t="s">
        <v>534</v>
      </c>
      <c r="AQ69" s="817"/>
      <c r="AR69" s="817"/>
      <c r="AS69" s="817"/>
      <c r="AT69" s="817"/>
      <c r="AU69" s="817" t="s">
        <v>534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153</v>
      </c>
      <c r="R70" s="817"/>
      <c r="S70" s="817"/>
      <c r="T70" s="817"/>
      <c r="U70" s="817"/>
      <c r="V70" s="817">
        <v>132</v>
      </c>
      <c r="W70" s="817"/>
      <c r="X70" s="817"/>
      <c r="Y70" s="817"/>
      <c r="Z70" s="817"/>
      <c r="AA70" s="817">
        <v>21</v>
      </c>
      <c r="AB70" s="817"/>
      <c r="AC70" s="817"/>
      <c r="AD70" s="817"/>
      <c r="AE70" s="817"/>
      <c r="AF70" s="817">
        <v>21</v>
      </c>
      <c r="AG70" s="817"/>
      <c r="AH70" s="817"/>
      <c r="AI70" s="817"/>
      <c r="AJ70" s="817"/>
      <c r="AK70" s="817" t="s">
        <v>534</v>
      </c>
      <c r="AL70" s="817"/>
      <c r="AM70" s="817"/>
      <c r="AN70" s="817"/>
      <c r="AO70" s="817"/>
      <c r="AP70" s="817" t="s">
        <v>534</v>
      </c>
      <c r="AQ70" s="817"/>
      <c r="AR70" s="817"/>
      <c r="AS70" s="817"/>
      <c r="AT70" s="817"/>
      <c r="AU70" s="817" t="s">
        <v>534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299</v>
      </c>
      <c r="R71" s="817"/>
      <c r="S71" s="817"/>
      <c r="T71" s="817"/>
      <c r="U71" s="817"/>
      <c r="V71" s="817">
        <v>269</v>
      </c>
      <c r="W71" s="817"/>
      <c r="X71" s="817"/>
      <c r="Y71" s="817"/>
      <c r="Z71" s="817"/>
      <c r="AA71" s="817">
        <v>30</v>
      </c>
      <c r="AB71" s="817"/>
      <c r="AC71" s="817"/>
      <c r="AD71" s="817"/>
      <c r="AE71" s="817"/>
      <c r="AF71" s="817">
        <v>30</v>
      </c>
      <c r="AG71" s="817"/>
      <c r="AH71" s="817"/>
      <c r="AI71" s="817"/>
      <c r="AJ71" s="817"/>
      <c r="AK71" s="817">
        <v>19</v>
      </c>
      <c r="AL71" s="817"/>
      <c r="AM71" s="817"/>
      <c r="AN71" s="817"/>
      <c r="AO71" s="817"/>
      <c r="AP71" s="817" t="s">
        <v>534</v>
      </c>
      <c r="AQ71" s="817"/>
      <c r="AR71" s="817"/>
      <c r="AS71" s="817"/>
      <c r="AT71" s="817"/>
      <c r="AU71" s="817" t="s">
        <v>534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v>334</v>
      </c>
      <c r="R72" s="817"/>
      <c r="S72" s="817"/>
      <c r="T72" s="817"/>
      <c r="U72" s="817"/>
      <c r="V72" s="817">
        <v>333</v>
      </c>
      <c r="W72" s="817"/>
      <c r="X72" s="817"/>
      <c r="Y72" s="817"/>
      <c r="Z72" s="817"/>
      <c r="AA72" s="817">
        <v>1</v>
      </c>
      <c r="AB72" s="817"/>
      <c r="AC72" s="817"/>
      <c r="AD72" s="817"/>
      <c r="AE72" s="817"/>
      <c r="AF72" s="817">
        <v>1</v>
      </c>
      <c r="AG72" s="817"/>
      <c r="AH72" s="817"/>
      <c r="AI72" s="817"/>
      <c r="AJ72" s="817"/>
      <c r="AK72" s="817" t="s">
        <v>534</v>
      </c>
      <c r="AL72" s="817"/>
      <c r="AM72" s="817"/>
      <c r="AN72" s="817"/>
      <c r="AO72" s="817"/>
      <c r="AP72" s="817">
        <v>336</v>
      </c>
      <c r="AQ72" s="817"/>
      <c r="AR72" s="817"/>
      <c r="AS72" s="817"/>
      <c r="AT72" s="817"/>
      <c r="AU72" s="817">
        <v>38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37</v>
      </c>
      <c r="R73" s="817"/>
      <c r="S73" s="817"/>
      <c r="T73" s="817"/>
      <c r="U73" s="817"/>
      <c r="V73" s="817">
        <v>36</v>
      </c>
      <c r="W73" s="817"/>
      <c r="X73" s="817"/>
      <c r="Y73" s="817"/>
      <c r="Z73" s="817"/>
      <c r="AA73" s="817">
        <v>1</v>
      </c>
      <c r="AB73" s="817"/>
      <c r="AC73" s="817"/>
      <c r="AD73" s="817"/>
      <c r="AE73" s="817"/>
      <c r="AF73" s="817">
        <v>1</v>
      </c>
      <c r="AG73" s="817"/>
      <c r="AH73" s="817"/>
      <c r="AI73" s="817"/>
      <c r="AJ73" s="817"/>
      <c r="AK73" s="817">
        <v>4</v>
      </c>
      <c r="AL73" s="817"/>
      <c r="AM73" s="817"/>
      <c r="AN73" s="817"/>
      <c r="AO73" s="817"/>
      <c r="AP73" s="817" t="s">
        <v>534</v>
      </c>
      <c r="AQ73" s="817"/>
      <c r="AR73" s="817"/>
      <c r="AS73" s="817"/>
      <c r="AT73" s="817"/>
      <c r="AU73" s="817" t="s">
        <v>534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141</v>
      </c>
      <c r="R74" s="817"/>
      <c r="S74" s="817"/>
      <c r="T74" s="817"/>
      <c r="U74" s="817"/>
      <c r="V74" s="817">
        <v>137</v>
      </c>
      <c r="W74" s="817"/>
      <c r="X74" s="817"/>
      <c r="Y74" s="817"/>
      <c r="Z74" s="817"/>
      <c r="AA74" s="817">
        <v>4</v>
      </c>
      <c r="AB74" s="817"/>
      <c r="AC74" s="817"/>
      <c r="AD74" s="817"/>
      <c r="AE74" s="817"/>
      <c r="AF74" s="817">
        <v>4</v>
      </c>
      <c r="AG74" s="817"/>
      <c r="AH74" s="817"/>
      <c r="AI74" s="817"/>
      <c r="AJ74" s="817"/>
      <c r="AK74" s="817" t="s">
        <v>534</v>
      </c>
      <c r="AL74" s="817"/>
      <c r="AM74" s="817"/>
      <c r="AN74" s="817"/>
      <c r="AO74" s="817"/>
      <c r="AP74" s="817" t="s">
        <v>534</v>
      </c>
      <c r="AQ74" s="817"/>
      <c r="AR74" s="817"/>
      <c r="AS74" s="817"/>
      <c r="AT74" s="817"/>
      <c r="AU74" s="817" t="s">
        <v>534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542</v>
      </c>
      <c r="C75" s="860"/>
      <c r="D75" s="860"/>
      <c r="E75" s="860"/>
      <c r="F75" s="860"/>
      <c r="G75" s="860"/>
      <c r="H75" s="860"/>
      <c r="I75" s="860"/>
      <c r="J75" s="860"/>
      <c r="K75" s="860"/>
      <c r="L75" s="860"/>
      <c r="M75" s="860"/>
      <c r="N75" s="860"/>
      <c r="O75" s="860"/>
      <c r="P75" s="861"/>
      <c r="Q75" s="865">
        <v>133401</v>
      </c>
      <c r="R75" s="866"/>
      <c r="S75" s="866"/>
      <c r="T75" s="866"/>
      <c r="U75" s="816"/>
      <c r="V75" s="867">
        <v>129433</v>
      </c>
      <c r="W75" s="866"/>
      <c r="X75" s="866"/>
      <c r="Y75" s="866"/>
      <c r="Z75" s="816"/>
      <c r="AA75" s="867">
        <v>3967</v>
      </c>
      <c r="AB75" s="866"/>
      <c r="AC75" s="866"/>
      <c r="AD75" s="866"/>
      <c r="AE75" s="816"/>
      <c r="AF75" s="867">
        <v>3967</v>
      </c>
      <c r="AG75" s="866"/>
      <c r="AH75" s="866"/>
      <c r="AI75" s="866"/>
      <c r="AJ75" s="816"/>
      <c r="AK75" s="867">
        <v>1884</v>
      </c>
      <c r="AL75" s="866"/>
      <c r="AM75" s="866"/>
      <c r="AN75" s="866"/>
      <c r="AO75" s="816"/>
      <c r="AP75" s="867" t="s">
        <v>534</v>
      </c>
      <c r="AQ75" s="866"/>
      <c r="AR75" s="866"/>
      <c r="AS75" s="866"/>
      <c r="AT75" s="816"/>
      <c r="AU75" s="867" t="s">
        <v>534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543</v>
      </c>
      <c r="C76" s="860"/>
      <c r="D76" s="860"/>
      <c r="E76" s="860"/>
      <c r="F76" s="860"/>
      <c r="G76" s="860"/>
      <c r="H76" s="860"/>
      <c r="I76" s="860"/>
      <c r="J76" s="860"/>
      <c r="K76" s="860"/>
      <c r="L76" s="860"/>
      <c r="M76" s="860"/>
      <c r="N76" s="860"/>
      <c r="O76" s="860"/>
      <c r="P76" s="861"/>
      <c r="Q76" s="865">
        <v>123</v>
      </c>
      <c r="R76" s="866"/>
      <c r="S76" s="866"/>
      <c r="T76" s="866"/>
      <c r="U76" s="816"/>
      <c r="V76" s="867">
        <v>117</v>
      </c>
      <c r="W76" s="866"/>
      <c r="X76" s="866"/>
      <c r="Y76" s="866"/>
      <c r="Z76" s="816"/>
      <c r="AA76" s="867">
        <v>7</v>
      </c>
      <c r="AB76" s="866"/>
      <c r="AC76" s="866"/>
      <c r="AD76" s="866"/>
      <c r="AE76" s="816"/>
      <c r="AF76" s="867">
        <v>7</v>
      </c>
      <c r="AG76" s="866"/>
      <c r="AH76" s="866"/>
      <c r="AI76" s="866"/>
      <c r="AJ76" s="816"/>
      <c r="AK76" s="867">
        <v>0</v>
      </c>
      <c r="AL76" s="866"/>
      <c r="AM76" s="866"/>
      <c r="AN76" s="866"/>
      <c r="AO76" s="816"/>
      <c r="AP76" s="867" t="s">
        <v>534</v>
      </c>
      <c r="AQ76" s="866"/>
      <c r="AR76" s="866"/>
      <c r="AS76" s="866"/>
      <c r="AT76" s="816"/>
      <c r="AU76" s="867" t="s">
        <v>534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544</v>
      </c>
      <c r="C77" s="860"/>
      <c r="D77" s="860"/>
      <c r="E77" s="860"/>
      <c r="F77" s="860"/>
      <c r="G77" s="860"/>
      <c r="H77" s="860"/>
      <c r="I77" s="860"/>
      <c r="J77" s="860"/>
      <c r="K77" s="860"/>
      <c r="L77" s="860"/>
      <c r="M77" s="860"/>
      <c r="N77" s="860"/>
      <c r="O77" s="860"/>
      <c r="P77" s="861"/>
      <c r="Q77" s="865">
        <v>26</v>
      </c>
      <c r="R77" s="866"/>
      <c r="S77" s="866"/>
      <c r="T77" s="866"/>
      <c r="U77" s="816"/>
      <c r="V77" s="867">
        <v>26</v>
      </c>
      <c r="W77" s="866"/>
      <c r="X77" s="866"/>
      <c r="Y77" s="866"/>
      <c r="Z77" s="816"/>
      <c r="AA77" s="867">
        <v>0</v>
      </c>
      <c r="AB77" s="866"/>
      <c r="AC77" s="866"/>
      <c r="AD77" s="866"/>
      <c r="AE77" s="816"/>
      <c r="AF77" s="867">
        <v>0</v>
      </c>
      <c r="AG77" s="866"/>
      <c r="AH77" s="866"/>
      <c r="AI77" s="866"/>
      <c r="AJ77" s="816"/>
      <c r="AK77" s="867" t="s">
        <v>534</v>
      </c>
      <c r="AL77" s="866"/>
      <c r="AM77" s="866"/>
      <c r="AN77" s="866"/>
      <c r="AO77" s="816"/>
      <c r="AP77" s="867" t="s">
        <v>534</v>
      </c>
      <c r="AQ77" s="866"/>
      <c r="AR77" s="866"/>
      <c r="AS77" s="866"/>
      <c r="AT77" s="816"/>
      <c r="AU77" s="867" t="s">
        <v>534</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5334</v>
      </c>
      <c r="AG88" s="828"/>
      <c r="AH88" s="828"/>
      <c r="AI88" s="828"/>
      <c r="AJ88" s="828"/>
      <c r="AK88" s="825"/>
      <c r="AL88" s="825"/>
      <c r="AM88" s="825"/>
      <c r="AN88" s="825"/>
      <c r="AO88" s="825"/>
      <c r="AP88" s="828">
        <v>336</v>
      </c>
      <c r="AQ88" s="828"/>
      <c r="AR88" s="828"/>
      <c r="AS88" s="828"/>
      <c r="AT88" s="828"/>
      <c r="AU88" s="828">
        <v>38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287</v>
      </c>
      <c r="AG109" s="881"/>
      <c r="AH109" s="881"/>
      <c r="AI109" s="881"/>
      <c r="AJ109" s="882"/>
      <c r="AK109" s="880" t="s">
        <v>286</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287</v>
      </c>
      <c r="BW109" s="881"/>
      <c r="BX109" s="881"/>
      <c r="BY109" s="881"/>
      <c r="BZ109" s="882"/>
      <c r="CA109" s="880" t="s">
        <v>286</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287</v>
      </c>
      <c r="DM109" s="881"/>
      <c r="DN109" s="881"/>
      <c r="DO109" s="881"/>
      <c r="DP109" s="882"/>
      <c r="DQ109" s="880" t="s">
        <v>286</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524462</v>
      </c>
      <c r="AB110" s="888"/>
      <c r="AC110" s="888"/>
      <c r="AD110" s="888"/>
      <c r="AE110" s="889"/>
      <c r="AF110" s="890">
        <v>457595</v>
      </c>
      <c r="AG110" s="888"/>
      <c r="AH110" s="888"/>
      <c r="AI110" s="888"/>
      <c r="AJ110" s="889"/>
      <c r="AK110" s="890">
        <v>490882</v>
      </c>
      <c r="AL110" s="888"/>
      <c r="AM110" s="888"/>
      <c r="AN110" s="888"/>
      <c r="AO110" s="889"/>
      <c r="AP110" s="891">
        <v>23.7</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4655099</v>
      </c>
      <c r="BR110" s="925"/>
      <c r="BS110" s="925"/>
      <c r="BT110" s="925"/>
      <c r="BU110" s="925"/>
      <c r="BV110" s="925">
        <v>4596447</v>
      </c>
      <c r="BW110" s="925"/>
      <c r="BX110" s="925"/>
      <c r="BY110" s="925"/>
      <c r="BZ110" s="925"/>
      <c r="CA110" s="925">
        <v>4409494</v>
      </c>
      <c r="CB110" s="925"/>
      <c r="CC110" s="925"/>
      <c r="CD110" s="925"/>
      <c r="CE110" s="925"/>
      <c r="CF110" s="939">
        <v>212.6</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71000</v>
      </c>
      <c r="BR112" s="918"/>
      <c r="BS112" s="918"/>
      <c r="BT112" s="918"/>
      <c r="BU112" s="918"/>
      <c r="BV112" s="918">
        <v>96998</v>
      </c>
      <c r="BW112" s="918"/>
      <c r="BX112" s="918"/>
      <c r="BY112" s="918"/>
      <c r="BZ112" s="918"/>
      <c r="CA112" s="918">
        <v>164908</v>
      </c>
      <c r="CB112" s="918"/>
      <c r="CC112" s="918"/>
      <c r="CD112" s="918"/>
      <c r="CE112" s="918"/>
      <c r="CF112" s="912">
        <v>8</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6404</v>
      </c>
      <c r="AB113" s="932"/>
      <c r="AC113" s="932"/>
      <c r="AD113" s="932"/>
      <c r="AE113" s="933"/>
      <c r="AF113" s="934">
        <v>7038</v>
      </c>
      <c r="AG113" s="932"/>
      <c r="AH113" s="932"/>
      <c r="AI113" s="932"/>
      <c r="AJ113" s="933"/>
      <c r="AK113" s="934">
        <v>3159</v>
      </c>
      <c r="AL113" s="932"/>
      <c r="AM113" s="932"/>
      <c r="AN113" s="932"/>
      <c r="AO113" s="933"/>
      <c r="AP113" s="935">
        <v>0.2</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49553</v>
      </c>
      <c r="BR113" s="918"/>
      <c r="BS113" s="918"/>
      <c r="BT113" s="918"/>
      <c r="BU113" s="918"/>
      <c r="BV113" s="918">
        <v>44551</v>
      </c>
      <c r="BW113" s="918"/>
      <c r="BX113" s="918"/>
      <c r="BY113" s="918"/>
      <c r="BZ113" s="918"/>
      <c r="CA113" s="918">
        <v>38328</v>
      </c>
      <c r="CB113" s="918"/>
      <c r="CC113" s="918"/>
      <c r="CD113" s="918"/>
      <c r="CE113" s="918"/>
      <c r="CF113" s="912">
        <v>1.8</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864</v>
      </c>
      <c r="AB114" s="957"/>
      <c r="AC114" s="957"/>
      <c r="AD114" s="957"/>
      <c r="AE114" s="958"/>
      <c r="AF114" s="959">
        <v>719</v>
      </c>
      <c r="AG114" s="957"/>
      <c r="AH114" s="957"/>
      <c r="AI114" s="957"/>
      <c r="AJ114" s="958"/>
      <c r="AK114" s="959">
        <v>1287</v>
      </c>
      <c r="AL114" s="957"/>
      <c r="AM114" s="957"/>
      <c r="AN114" s="957"/>
      <c r="AO114" s="958"/>
      <c r="AP114" s="960">
        <v>0.1</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871434</v>
      </c>
      <c r="BR114" s="918"/>
      <c r="BS114" s="918"/>
      <c r="BT114" s="918"/>
      <c r="BU114" s="918"/>
      <c r="BV114" s="918">
        <v>845429</v>
      </c>
      <c r="BW114" s="918"/>
      <c r="BX114" s="918"/>
      <c r="BY114" s="918"/>
      <c r="BZ114" s="918"/>
      <c r="CA114" s="918">
        <v>798265</v>
      </c>
      <c r="CB114" s="918"/>
      <c r="CC114" s="918"/>
      <c r="CD114" s="918"/>
      <c r="CE114" s="918"/>
      <c r="CF114" s="912">
        <v>38.5</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531730</v>
      </c>
      <c r="AB117" s="964"/>
      <c r="AC117" s="964"/>
      <c r="AD117" s="964"/>
      <c r="AE117" s="965"/>
      <c r="AF117" s="963">
        <v>465352</v>
      </c>
      <c r="AG117" s="964"/>
      <c r="AH117" s="964"/>
      <c r="AI117" s="964"/>
      <c r="AJ117" s="965"/>
      <c r="AK117" s="963">
        <v>495328</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287</v>
      </c>
      <c r="AG118" s="881"/>
      <c r="AH118" s="881"/>
      <c r="AI118" s="881"/>
      <c r="AJ118" s="882"/>
      <c r="AK118" s="880" t="s">
        <v>286</v>
      </c>
      <c r="AL118" s="881"/>
      <c r="AM118" s="881"/>
      <c r="AN118" s="881"/>
      <c r="AO118" s="882"/>
      <c r="AP118" s="988" t="s">
        <v>404</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432</v>
      </c>
      <c r="BP118" s="992"/>
      <c r="BQ118" s="983">
        <v>5647086</v>
      </c>
      <c r="BR118" s="984"/>
      <c r="BS118" s="984"/>
      <c r="BT118" s="984"/>
      <c r="BU118" s="984"/>
      <c r="BV118" s="984">
        <v>5583425</v>
      </c>
      <c r="BW118" s="984"/>
      <c r="BX118" s="984"/>
      <c r="BY118" s="984"/>
      <c r="BZ118" s="984"/>
      <c r="CA118" s="984">
        <v>5410995</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2165314</v>
      </c>
      <c r="BR119" s="925"/>
      <c r="BS119" s="925"/>
      <c r="BT119" s="925"/>
      <c r="BU119" s="925"/>
      <c r="BV119" s="925">
        <v>2572158</v>
      </c>
      <c r="BW119" s="925"/>
      <c r="BX119" s="925"/>
      <c r="BY119" s="925"/>
      <c r="BZ119" s="925"/>
      <c r="CA119" s="925">
        <v>3153963</v>
      </c>
      <c r="CB119" s="925"/>
      <c r="CC119" s="925"/>
      <c r="CD119" s="925"/>
      <c r="CE119" s="925"/>
      <c r="CF119" s="939">
        <v>152.1</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109377</v>
      </c>
      <c r="BR120" s="918"/>
      <c r="BS120" s="918"/>
      <c r="BT120" s="918"/>
      <c r="BU120" s="918"/>
      <c r="BV120" s="918">
        <v>119742</v>
      </c>
      <c r="BW120" s="918"/>
      <c r="BX120" s="918"/>
      <c r="BY120" s="918"/>
      <c r="BZ120" s="918"/>
      <c r="CA120" s="918">
        <v>112459</v>
      </c>
      <c r="CB120" s="918"/>
      <c r="CC120" s="918"/>
      <c r="CD120" s="918"/>
      <c r="CE120" s="918"/>
      <c r="CF120" s="912">
        <v>5.4</v>
      </c>
      <c r="CG120" s="913"/>
      <c r="CH120" s="913"/>
      <c r="CI120" s="913"/>
      <c r="CJ120" s="913"/>
      <c r="CK120" s="1011" t="s">
        <v>438</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33402</v>
      </c>
      <c r="DH120" s="925"/>
      <c r="DI120" s="925"/>
      <c r="DJ120" s="925"/>
      <c r="DK120" s="925"/>
      <c r="DL120" s="925">
        <v>65114</v>
      </c>
      <c r="DM120" s="925"/>
      <c r="DN120" s="925"/>
      <c r="DO120" s="925"/>
      <c r="DP120" s="925"/>
      <c r="DQ120" s="925">
        <v>141879</v>
      </c>
      <c r="DR120" s="925"/>
      <c r="DS120" s="925"/>
      <c r="DT120" s="925"/>
      <c r="DU120" s="925"/>
      <c r="DV120" s="926">
        <v>6.8</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3233828</v>
      </c>
      <c r="BR121" s="984"/>
      <c r="BS121" s="984"/>
      <c r="BT121" s="984"/>
      <c r="BU121" s="984"/>
      <c r="BV121" s="984">
        <v>3166915</v>
      </c>
      <c r="BW121" s="984"/>
      <c r="BX121" s="984"/>
      <c r="BY121" s="984"/>
      <c r="BZ121" s="984"/>
      <c r="CA121" s="984">
        <v>3225373</v>
      </c>
      <c r="CB121" s="984"/>
      <c r="CC121" s="984"/>
      <c r="CD121" s="984"/>
      <c r="CE121" s="984"/>
      <c r="CF121" s="1022">
        <v>155.5</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36200</v>
      </c>
      <c r="DH121" s="918"/>
      <c r="DI121" s="918"/>
      <c r="DJ121" s="918"/>
      <c r="DK121" s="918"/>
      <c r="DL121" s="918">
        <v>31298</v>
      </c>
      <c r="DM121" s="918"/>
      <c r="DN121" s="918"/>
      <c r="DO121" s="918"/>
      <c r="DP121" s="918"/>
      <c r="DQ121" s="918">
        <v>23029</v>
      </c>
      <c r="DR121" s="918"/>
      <c r="DS121" s="918"/>
      <c r="DT121" s="918"/>
      <c r="DU121" s="918"/>
      <c r="DV121" s="919">
        <v>1.1000000000000001</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441</v>
      </c>
      <c r="BP122" s="992"/>
      <c r="BQ122" s="1032">
        <v>5508519</v>
      </c>
      <c r="BR122" s="1033"/>
      <c r="BS122" s="1033"/>
      <c r="BT122" s="1033"/>
      <c r="BU122" s="1033"/>
      <c r="BV122" s="1033">
        <v>5858815</v>
      </c>
      <c r="BW122" s="1033"/>
      <c r="BX122" s="1033"/>
      <c r="BY122" s="1033"/>
      <c r="BZ122" s="1033"/>
      <c r="CA122" s="1033">
        <v>6491795</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1398</v>
      </c>
      <c r="DH122" s="918"/>
      <c r="DI122" s="918"/>
      <c r="DJ122" s="918"/>
      <c r="DK122" s="918"/>
      <c r="DL122" s="918">
        <v>586</v>
      </c>
      <c r="DM122" s="918"/>
      <c r="DN122" s="918"/>
      <c r="DO122" s="918"/>
      <c r="DP122" s="918"/>
      <c r="DQ122" s="918" t="s">
        <v>113</v>
      </c>
      <c r="DR122" s="918"/>
      <c r="DS122" s="918"/>
      <c r="DT122" s="918"/>
      <c r="DU122" s="918"/>
      <c r="DV122" s="919" t="s">
        <v>113</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6.5</v>
      </c>
      <c r="BR123" s="1025"/>
      <c r="BS123" s="1025"/>
      <c r="BT123" s="1025"/>
      <c r="BU123" s="1025"/>
      <c r="BV123" s="1025" t="s">
        <v>113</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452</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10654</v>
      </c>
      <c r="AB128" s="1088"/>
      <c r="AC128" s="1088"/>
      <c r="AD128" s="1088"/>
      <c r="AE128" s="1089"/>
      <c r="AF128" s="1090">
        <v>14451</v>
      </c>
      <c r="AG128" s="1088"/>
      <c r="AH128" s="1088"/>
      <c r="AI128" s="1088"/>
      <c r="AJ128" s="1089"/>
      <c r="AK128" s="1090">
        <v>15882</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2433695</v>
      </c>
      <c r="AB129" s="957"/>
      <c r="AC129" s="957"/>
      <c r="AD129" s="957"/>
      <c r="AE129" s="958"/>
      <c r="AF129" s="959">
        <v>2369786</v>
      </c>
      <c r="AG129" s="957"/>
      <c r="AH129" s="957"/>
      <c r="AI129" s="957"/>
      <c r="AJ129" s="958"/>
      <c r="AK129" s="959">
        <v>2399574</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8.4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303330</v>
      </c>
      <c r="AB130" s="957"/>
      <c r="AC130" s="957"/>
      <c r="AD130" s="957"/>
      <c r="AE130" s="958"/>
      <c r="AF130" s="959">
        <v>287119</v>
      </c>
      <c r="AG130" s="957"/>
      <c r="AH130" s="957"/>
      <c r="AI130" s="957"/>
      <c r="AJ130" s="958"/>
      <c r="AK130" s="959">
        <v>325847</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t="s">
        <v>113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2130365</v>
      </c>
      <c r="AB131" s="996"/>
      <c r="AC131" s="996"/>
      <c r="AD131" s="996"/>
      <c r="AE131" s="997"/>
      <c r="AF131" s="998">
        <v>2082667</v>
      </c>
      <c r="AG131" s="996"/>
      <c r="AH131" s="996"/>
      <c r="AI131" s="996"/>
      <c r="AJ131" s="997"/>
      <c r="AK131" s="998">
        <v>2073727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10.221065400000001</v>
      </c>
      <c r="AB132" s="1102"/>
      <c r="AC132" s="1102"/>
      <c r="AD132" s="1102"/>
      <c r="AE132" s="1103"/>
      <c r="AF132" s="1104">
        <v>7.8640512380000001</v>
      </c>
      <c r="AG132" s="1102"/>
      <c r="AH132" s="1102"/>
      <c r="AI132" s="1102"/>
      <c r="AJ132" s="1103"/>
      <c r="AK132" s="1104">
        <v>7.4069055380000002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11.1</v>
      </c>
      <c r="AB133" s="1109"/>
      <c r="AC133" s="1109"/>
      <c r="AD133" s="1109"/>
      <c r="AE133" s="1110"/>
      <c r="AF133" s="1108">
        <v>9.6</v>
      </c>
      <c r="AG133" s="1109"/>
      <c r="AH133" s="1109"/>
      <c r="AI133" s="1109"/>
      <c r="AJ133" s="1110"/>
      <c r="AK133" s="1108">
        <v>8.4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5" zoomScaleNormal="85" zoomScaleSheetLayoutView="55" workbookViewId="0">
      <selection activeCell="J74" sqref="J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616757</v>
      </c>
      <c r="L9" s="264">
        <v>133266</v>
      </c>
      <c r="M9" s="265">
        <v>192357</v>
      </c>
      <c r="N9" s="266">
        <v>-30.7</v>
      </c>
    </row>
    <row r="10" spans="1:16">
      <c r="A10" s="248"/>
      <c r="B10" s="244"/>
      <c r="C10" s="244"/>
      <c r="D10" s="244"/>
      <c r="E10" s="244"/>
      <c r="F10" s="244"/>
      <c r="G10" s="1117" t="s">
        <v>474</v>
      </c>
      <c r="H10" s="1118"/>
      <c r="I10" s="1118"/>
      <c r="J10" s="1119"/>
      <c r="K10" s="267">
        <v>69918</v>
      </c>
      <c r="L10" s="268">
        <v>15108</v>
      </c>
      <c r="M10" s="269">
        <v>21870</v>
      </c>
      <c r="N10" s="270">
        <v>-30.9</v>
      </c>
    </row>
    <row r="11" spans="1:16" ht="13.5" customHeight="1">
      <c r="A11" s="248"/>
      <c r="B11" s="244"/>
      <c r="C11" s="244"/>
      <c r="D11" s="244"/>
      <c r="E11" s="244"/>
      <c r="F11" s="244"/>
      <c r="G11" s="1117" t="s">
        <v>475</v>
      </c>
      <c r="H11" s="1118"/>
      <c r="I11" s="1118"/>
      <c r="J11" s="1119"/>
      <c r="K11" s="267">
        <v>23440</v>
      </c>
      <c r="L11" s="268">
        <v>5065</v>
      </c>
      <c r="M11" s="269">
        <v>24716</v>
      </c>
      <c r="N11" s="270">
        <v>-79.5</v>
      </c>
    </row>
    <row r="12" spans="1:16" ht="13.5" customHeight="1">
      <c r="A12" s="248"/>
      <c r="B12" s="244"/>
      <c r="C12" s="244"/>
      <c r="D12" s="244"/>
      <c r="E12" s="244"/>
      <c r="F12" s="244"/>
      <c r="G12" s="1117" t="s">
        <v>476</v>
      </c>
      <c r="H12" s="1118"/>
      <c r="I12" s="1118"/>
      <c r="J12" s="1119"/>
      <c r="K12" s="267" t="s">
        <v>477</v>
      </c>
      <c r="L12" s="268" t="s">
        <v>477</v>
      </c>
      <c r="M12" s="269">
        <v>2820</v>
      </c>
      <c r="N12" s="270" t="s">
        <v>477</v>
      </c>
    </row>
    <row r="13" spans="1:16" ht="13.5" customHeight="1">
      <c r="A13" s="248"/>
      <c r="B13" s="244"/>
      <c r="C13" s="244"/>
      <c r="D13" s="244"/>
      <c r="E13" s="244"/>
      <c r="F13" s="244"/>
      <c r="G13" s="1117" t="s">
        <v>478</v>
      </c>
      <c r="H13" s="1118"/>
      <c r="I13" s="1118"/>
      <c r="J13" s="1119"/>
      <c r="K13" s="267" t="s">
        <v>477</v>
      </c>
      <c r="L13" s="268" t="s">
        <v>477</v>
      </c>
      <c r="M13" s="269" t="s">
        <v>477</v>
      </c>
      <c r="N13" s="270" t="s">
        <v>477</v>
      </c>
    </row>
    <row r="14" spans="1:16" ht="13.5" customHeight="1">
      <c r="A14" s="248"/>
      <c r="B14" s="244"/>
      <c r="C14" s="244"/>
      <c r="D14" s="244"/>
      <c r="E14" s="244"/>
      <c r="F14" s="244"/>
      <c r="G14" s="1117" t="s">
        <v>479</v>
      </c>
      <c r="H14" s="1118"/>
      <c r="I14" s="1118"/>
      <c r="J14" s="1119"/>
      <c r="K14" s="267" t="s">
        <v>477</v>
      </c>
      <c r="L14" s="268" t="s">
        <v>477</v>
      </c>
      <c r="M14" s="269">
        <v>8559</v>
      </c>
      <c r="N14" s="270" t="s">
        <v>477</v>
      </c>
    </row>
    <row r="15" spans="1:16" ht="13.5" customHeight="1">
      <c r="A15" s="248"/>
      <c r="B15" s="244"/>
      <c r="C15" s="244"/>
      <c r="D15" s="244"/>
      <c r="E15" s="244"/>
      <c r="F15" s="244"/>
      <c r="G15" s="1117" t="s">
        <v>480</v>
      </c>
      <c r="H15" s="1118"/>
      <c r="I15" s="1118"/>
      <c r="J15" s="1119"/>
      <c r="K15" s="267">
        <v>10055</v>
      </c>
      <c r="L15" s="268">
        <v>2173</v>
      </c>
      <c r="M15" s="269">
        <v>4371</v>
      </c>
      <c r="N15" s="270">
        <v>-50.3</v>
      </c>
    </row>
    <row r="16" spans="1:16">
      <c r="A16" s="248"/>
      <c r="B16" s="244"/>
      <c r="C16" s="244"/>
      <c r="D16" s="244"/>
      <c r="E16" s="244"/>
      <c r="F16" s="244"/>
      <c r="G16" s="1120" t="s">
        <v>481</v>
      </c>
      <c r="H16" s="1121"/>
      <c r="I16" s="1121"/>
      <c r="J16" s="1122"/>
      <c r="K16" s="268">
        <v>-74348</v>
      </c>
      <c r="L16" s="268">
        <v>-16065</v>
      </c>
      <c r="M16" s="269">
        <v>-21822</v>
      </c>
      <c r="N16" s="270">
        <v>-26.4</v>
      </c>
    </row>
    <row r="17" spans="1:16">
      <c r="A17" s="248"/>
      <c r="B17" s="244"/>
      <c r="C17" s="244"/>
      <c r="D17" s="244"/>
      <c r="E17" s="244"/>
      <c r="F17" s="244"/>
      <c r="G17" s="1120" t="s">
        <v>171</v>
      </c>
      <c r="H17" s="1121"/>
      <c r="I17" s="1121"/>
      <c r="J17" s="1122"/>
      <c r="K17" s="268">
        <v>645822</v>
      </c>
      <c r="L17" s="268">
        <v>139547</v>
      </c>
      <c r="M17" s="269">
        <v>232872</v>
      </c>
      <c r="N17" s="270">
        <v>-40.1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15.77</v>
      </c>
      <c r="L21" s="281">
        <v>21.42</v>
      </c>
      <c r="M21" s="282">
        <v>-5.65</v>
      </c>
      <c r="N21" s="249"/>
      <c r="O21" s="283"/>
      <c r="P21" s="279"/>
    </row>
    <row r="22" spans="1:16" s="284" customFormat="1">
      <c r="A22" s="279"/>
      <c r="B22" s="249"/>
      <c r="C22" s="249"/>
      <c r="D22" s="249"/>
      <c r="E22" s="249"/>
      <c r="F22" s="249"/>
      <c r="G22" s="1112" t="s">
        <v>487</v>
      </c>
      <c r="H22" s="1113"/>
      <c r="I22" s="1113"/>
      <c r="J22" s="1114"/>
      <c r="K22" s="285">
        <v>94.4</v>
      </c>
      <c r="L22" s="286">
        <v>93.4</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490882</v>
      </c>
      <c r="L32" s="294">
        <v>106068</v>
      </c>
      <c r="M32" s="295">
        <v>135669</v>
      </c>
      <c r="N32" s="296">
        <v>-21.8</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v>40</v>
      </c>
      <c r="N34" s="296" t="s">
        <v>477</v>
      </c>
    </row>
    <row r="35" spans="1:16" ht="27" customHeight="1">
      <c r="A35" s="248"/>
      <c r="B35" s="244"/>
      <c r="C35" s="244"/>
      <c r="D35" s="244"/>
      <c r="E35" s="244"/>
      <c r="F35" s="244"/>
      <c r="G35" s="1128" t="s">
        <v>494</v>
      </c>
      <c r="H35" s="1129"/>
      <c r="I35" s="1129"/>
      <c r="J35" s="1130"/>
      <c r="K35" s="294">
        <v>3159</v>
      </c>
      <c r="L35" s="294">
        <v>683</v>
      </c>
      <c r="M35" s="295">
        <v>30817</v>
      </c>
      <c r="N35" s="296">
        <v>-97.8</v>
      </c>
    </row>
    <row r="36" spans="1:16" ht="27" customHeight="1">
      <c r="A36" s="248"/>
      <c r="B36" s="244"/>
      <c r="C36" s="244"/>
      <c r="D36" s="244"/>
      <c r="E36" s="244"/>
      <c r="F36" s="244"/>
      <c r="G36" s="1128" t="s">
        <v>495</v>
      </c>
      <c r="H36" s="1129"/>
      <c r="I36" s="1129"/>
      <c r="J36" s="1130"/>
      <c r="K36" s="294">
        <v>1287</v>
      </c>
      <c r="L36" s="294">
        <v>278</v>
      </c>
      <c r="M36" s="295">
        <v>6361</v>
      </c>
      <c r="N36" s="296">
        <v>-95.6</v>
      </c>
    </row>
    <row r="37" spans="1:16" ht="13.5" customHeight="1">
      <c r="A37" s="248"/>
      <c r="B37" s="244"/>
      <c r="C37" s="244"/>
      <c r="D37" s="244"/>
      <c r="E37" s="244"/>
      <c r="F37" s="244"/>
      <c r="G37" s="1128" t="s">
        <v>496</v>
      </c>
      <c r="H37" s="1129"/>
      <c r="I37" s="1129"/>
      <c r="J37" s="1130"/>
      <c r="K37" s="294" t="s">
        <v>477</v>
      </c>
      <c r="L37" s="294" t="s">
        <v>477</v>
      </c>
      <c r="M37" s="295">
        <v>2179</v>
      </c>
      <c r="N37" s="296" t="s">
        <v>477</v>
      </c>
    </row>
    <row r="38" spans="1:16" ht="27" customHeight="1">
      <c r="A38" s="248"/>
      <c r="B38" s="244"/>
      <c r="C38" s="244"/>
      <c r="D38" s="244"/>
      <c r="E38" s="244"/>
      <c r="F38" s="244"/>
      <c r="G38" s="1131" t="s">
        <v>497</v>
      </c>
      <c r="H38" s="1132"/>
      <c r="I38" s="1132"/>
      <c r="J38" s="1133"/>
      <c r="K38" s="297" t="s">
        <v>477</v>
      </c>
      <c r="L38" s="297" t="s">
        <v>477</v>
      </c>
      <c r="M38" s="298">
        <v>59</v>
      </c>
      <c r="N38" s="299" t="s">
        <v>477</v>
      </c>
      <c r="O38" s="293"/>
    </row>
    <row r="39" spans="1:16">
      <c r="A39" s="248"/>
      <c r="B39" s="244"/>
      <c r="C39" s="244"/>
      <c r="D39" s="244"/>
      <c r="E39" s="244"/>
      <c r="F39" s="244"/>
      <c r="G39" s="1131" t="s">
        <v>498</v>
      </c>
      <c r="H39" s="1132"/>
      <c r="I39" s="1132"/>
      <c r="J39" s="1133"/>
      <c r="K39" s="300">
        <v>-15882</v>
      </c>
      <c r="L39" s="300">
        <v>-3432</v>
      </c>
      <c r="M39" s="301">
        <v>-9358</v>
      </c>
      <c r="N39" s="302">
        <v>-63.3</v>
      </c>
      <c r="O39" s="293"/>
    </row>
    <row r="40" spans="1:16" ht="27" customHeight="1">
      <c r="A40" s="248"/>
      <c r="B40" s="244"/>
      <c r="C40" s="244"/>
      <c r="D40" s="244"/>
      <c r="E40" s="244"/>
      <c r="F40" s="244"/>
      <c r="G40" s="1128" t="s">
        <v>499</v>
      </c>
      <c r="H40" s="1129"/>
      <c r="I40" s="1129"/>
      <c r="J40" s="1130"/>
      <c r="K40" s="300">
        <v>-325847</v>
      </c>
      <c r="L40" s="300">
        <v>-70408</v>
      </c>
      <c r="M40" s="301">
        <v>-120971</v>
      </c>
      <c r="N40" s="302">
        <v>-41.8</v>
      </c>
      <c r="O40" s="293"/>
    </row>
    <row r="41" spans="1:16">
      <c r="A41" s="248"/>
      <c r="B41" s="244"/>
      <c r="C41" s="244"/>
      <c r="D41" s="244"/>
      <c r="E41" s="244"/>
      <c r="F41" s="244"/>
      <c r="G41" s="1134" t="s">
        <v>281</v>
      </c>
      <c r="H41" s="1135"/>
      <c r="I41" s="1135"/>
      <c r="J41" s="1136"/>
      <c r="K41" s="294">
        <v>153599</v>
      </c>
      <c r="L41" s="300">
        <v>33189</v>
      </c>
      <c r="M41" s="301">
        <v>44795</v>
      </c>
      <c r="N41" s="302">
        <v>-25.9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947373</v>
      </c>
      <c r="J51" s="320">
        <v>189892</v>
      </c>
      <c r="K51" s="321">
        <v>295.10000000000002</v>
      </c>
      <c r="L51" s="322">
        <v>109234</v>
      </c>
      <c r="M51" s="323">
        <v>32.799999999999997</v>
      </c>
      <c r="N51" s="324">
        <v>262.3</v>
      </c>
    </row>
    <row r="52" spans="1:14">
      <c r="A52" s="248"/>
      <c r="B52" s="244"/>
      <c r="C52" s="244"/>
      <c r="D52" s="244"/>
      <c r="E52" s="244"/>
      <c r="F52" s="244"/>
      <c r="G52" s="325"/>
      <c r="H52" s="326" t="s">
        <v>510</v>
      </c>
      <c r="I52" s="327">
        <v>821246</v>
      </c>
      <c r="J52" s="328">
        <v>164611</v>
      </c>
      <c r="K52" s="329">
        <v>287.89999999999998</v>
      </c>
      <c r="L52" s="330">
        <v>63976</v>
      </c>
      <c r="M52" s="331">
        <v>45.4</v>
      </c>
      <c r="N52" s="332">
        <v>242.5</v>
      </c>
    </row>
    <row r="53" spans="1:14">
      <c r="A53" s="248"/>
      <c r="B53" s="244"/>
      <c r="C53" s="244"/>
      <c r="D53" s="244"/>
      <c r="E53" s="244"/>
      <c r="F53" s="244"/>
      <c r="G53" s="310" t="s">
        <v>511</v>
      </c>
      <c r="H53" s="311"/>
      <c r="I53" s="319">
        <v>1371244</v>
      </c>
      <c r="J53" s="320">
        <v>281223</v>
      </c>
      <c r="K53" s="321">
        <v>48.1</v>
      </c>
      <c r="L53" s="322">
        <v>121932</v>
      </c>
      <c r="M53" s="323">
        <v>11.6</v>
      </c>
      <c r="N53" s="324">
        <v>36.5</v>
      </c>
    </row>
    <row r="54" spans="1:14">
      <c r="A54" s="248"/>
      <c r="B54" s="244"/>
      <c r="C54" s="244"/>
      <c r="D54" s="244"/>
      <c r="E54" s="244"/>
      <c r="F54" s="244"/>
      <c r="G54" s="325"/>
      <c r="H54" s="326" t="s">
        <v>510</v>
      </c>
      <c r="I54" s="327">
        <v>512449</v>
      </c>
      <c r="J54" s="328">
        <v>105096</v>
      </c>
      <c r="K54" s="329">
        <v>-36.200000000000003</v>
      </c>
      <c r="L54" s="330">
        <v>68430</v>
      </c>
      <c r="M54" s="331">
        <v>7</v>
      </c>
      <c r="N54" s="332">
        <v>-43.2</v>
      </c>
    </row>
    <row r="55" spans="1:14">
      <c r="A55" s="248"/>
      <c r="B55" s="244"/>
      <c r="C55" s="244"/>
      <c r="D55" s="244"/>
      <c r="E55" s="244"/>
      <c r="F55" s="244"/>
      <c r="G55" s="310" t="s">
        <v>512</v>
      </c>
      <c r="H55" s="311"/>
      <c r="I55" s="319">
        <v>261899</v>
      </c>
      <c r="J55" s="320">
        <v>54975</v>
      </c>
      <c r="K55" s="321">
        <v>-80.5</v>
      </c>
      <c r="L55" s="322">
        <v>203567</v>
      </c>
      <c r="M55" s="323">
        <v>67</v>
      </c>
      <c r="N55" s="324">
        <v>-147.5</v>
      </c>
    </row>
    <row r="56" spans="1:14">
      <c r="A56" s="248"/>
      <c r="B56" s="244"/>
      <c r="C56" s="244"/>
      <c r="D56" s="244"/>
      <c r="E56" s="244"/>
      <c r="F56" s="244"/>
      <c r="G56" s="325"/>
      <c r="H56" s="326" t="s">
        <v>510</v>
      </c>
      <c r="I56" s="327">
        <v>240633</v>
      </c>
      <c r="J56" s="328">
        <v>50511</v>
      </c>
      <c r="K56" s="329">
        <v>-51.9</v>
      </c>
      <c r="L56" s="330">
        <v>121137</v>
      </c>
      <c r="M56" s="331">
        <v>77</v>
      </c>
      <c r="N56" s="332">
        <v>-128.9</v>
      </c>
    </row>
    <row r="57" spans="1:14">
      <c r="A57" s="248"/>
      <c r="B57" s="244"/>
      <c r="C57" s="244"/>
      <c r="D57" s="244"/>
      <c r="E57" s="244"/>
      <c r="F57" s="244"/>
      <c r="G57" s="310" t="s">
        <v>513</v>
      </c>
      <c r="H57" s="311"/>
      <c r="I57" s="319">
        <v>558061</v>
      </c>
      <c r="J57" s="320">
        <v>118964</v>
      </c>
      <c r="K57" s="321">
        <v>116.4</v>
      </c>
      <c r="L57" s="322">
        <v>185018</v>
      </c>
      <c r="M57" s="323">
        <v>-9.1</v>
      </c>
      <c r="N57" s="324">
        <v>125.5</v>
      </c>
    </row>
    <row r="58" spans="1:14">
      <c r="A58" s="248"/>
      <c r="B58" s="244"/>
      <c r="C58" s="244"/>
      <c r="D58" s="244"/>
      <c r="E58" s="244"/>
      <c r="F58" s="244"/>
      <c r="G58" s="325"/>
      <c r="H58" s="326" t="s">
        <v>510</v>
      </c>
      <c r="I58" s="327">
        <v>323154</v>
      </c>
      <c r="J58" s="328">
        <v>68888</v>
      </c>
      <c r="K58" s="329">
        <v>36.4</v>
      </c>
      <c r="L58" s="330">
        <v>95064</v>
      </c>
      <c r="M58" s="331">
        <v>-21.5</v>
      </c>
      <c r="N58" s="332">
        <v>57.9</v>
      </c>
    </row>
    <row r="59" spans="1:14">
      <c r="A59" s="248"/>
      <c r="B59" s="244"/>
      <c r="C59" s="244"/>
      <c r="D59" s="244"/>
      <c r="E59" s="244"/>
      <c r="F59" s="244"/>
      <c r="G59" s="310" t="s">
        <v>514</v>
      </c>
      <c r="H59" s="311"/>
      <c r="I59" s="319">
        <v>503574</v>
      </c>
      <c r="J59" s="320">
        <v>108810</v>
      </c>
      <c r="K59" s="321">
        <v>-8.5</v>
      </c>
      <c r="L59" s="322">
        <v>238802</v>
      </c>
      <c r="M59" s="323">
        <v>29.1</v>
      </c>
      <c r="N59" s="324">
        <v>-37.6</v>
      </c>
    </row>
    <row r="60" spans="1:14">
      <c r="A60" s="248"/>
      <c r="B60" s="244"/>
      <c r="C60" s="244"/>
      <c r="D60" s="244"/>
      <c r="E60" s="244"/>
      <c r="F60" s="244"/>
      <c r="G60" s="325"/>
      <c r="H60" s="326" t="s">
        <v>510</v>
      </c>
      <c r="I60" s="333">
        <v>438062</v>
      </c>
      <c r="J60" s="328">
        <v>94655</v>
      </c>
      <c r="K60" s="329">
        <v>37.4</v>
      </c>
      <c r="L60" s="330">
        <v>128562</v>
      </c>
      <c r="M60" s="331">
        <v>35.200000000000003</v>
      </c>
      <c r="N60" s="332">
        <v>2.2000000000000002</v>
      </c>
    </row>
    <row r="61" spans="1:14">
      <c r="A61" s="248"/>
      <c r="B61" s="244"/>
      <c r="C61" s="244"/>
      <c r="D61" s="244"/>
      <c r="E61" s="244"/>
      <c r="F61" s="244"/>
      <c r="G61" s="310" t="s">
        <v>515</v>
      </c>
      <c r="H61" s="334"/>
      <c r="I61" s="335">
        <v>728430</v>
      </c>
      <c r="J61" s="336">
        <v>150773</v>
      </c>
      <c r="K61" s="337">
        <v>74.099999999999994</v>
      </c>
      <c r="L61" s="338">
        <v>171711</v>
      </c>
      <c r="M61" s="339">
        <v>26.3</v>
      </c>
      <c r="N61" s="324">
        <v>47.8</v>
      </c>
    </row>
    <row r="62" spans="1:14">
      <c r="A62" s="248"/>
      <c r="B62" s="244"/>
      <c r="C62" s="244"/>
      <c r="D62" s="244"/>
      <c r="E62" s="244"/>
      <c r="F62" s="244"/>
      <c r="G62" s="325"/>
      <c r="H62" s="326" t="s">
        <v>510</v>
      </c>
      <c r="I62" s="327">
        <v>467109</v>
      </c>
      <c r="J62" s="328">
        <v>96752</v>
      </c>
      <c r="K62" s="329">
        <v>54.7</v>
      </c>
      <c r="L62" s="330">
        <v>95434</v>
      </c>
      <c r="M62" s="331">
        <v>28.6</v>
      </c>
      <c r="N62" s="332">
        <v>26.1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35.409999999999997</v>
      </c>
      <c r="G47" s="12">
        <v>56.79</v>
      </c>
      <c r="H47" s="12">
        <v>74.44</v>
      </c>
      <c r="I47" s="12">
        <v>76.45</v>
      </c>
      <c r="J47" s="13">
        <v>75.5</v>
      </c>
    </row>
    <row r="48" spans="2:10" ht="57.75" customHeight="1">
      <c r="B48" s="14"/>
      <c r="C48" s="1139" t="s">
        <v>4</v>
      </c>
      <c r="D48" s="1139"/>
      <c r="E48" s="1140"/>
      <c r="F48" s="15">
        <v>8.5</v>
      </c>
      <c r="G48" s="16">
        <v>9.4</v>
      </c>
      <c r="H48" s="16">
        <v>4.22</v>
      </c>
      <c r="I48" s="16">
        <v>5.03</v>
      </c>
      <c r="J48" s="17">
        <v>5.58</v>
      </c>
    </row>
    <row r="49" spans="2:10" ht="57.75" customHeight="1" thickBot="1">
      <c r="B49" s="18"/>
      <c r="C49" s="1141" t="s">
        <v>5</v>
      </c>
      <c r="D49" s="1141"/>
      <c r="E49" s="1142"/>
      <c r="F49" s="19">
        <v>9</v>
      </c>
      <c r="G49" s="20">
        <v>24.5</v>
      </c>
      <c r="H49" s="20">
        <v>11.06</v>
      </c>
      <c r="I49" s="20">
        <v>0.7</v>
      </c>
      <c r="J49" s="21">
        <v>0.61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5" sqref="K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v>9.19</v>
      </c>
      <c r="G34" s="33">
        <v>9.1300000000000008</v>
      </c>
      <c r="H34" s="33">
        <v>10.1</v>
      </c>
      <c r="I34" s="33">
        <v>7.61</v>
      </c>
      <c r="J34" s="34">
        <v>9.1300000000000008</v>
      </c>
      <c r="K34" s="22"/>
      <c r="L34" s="22"/>
      <c r="M34" s="22"/>
      <c r="N34" s="22"/>
      <c r="O34" s="22"/>
      <c r="P34" s="22"/>
    </row>
    <row r="35" spans="1:16" ht="39" customHeight="1">
      <c r="A35" s="22"/>
      <c r="B35" s="35"/>
      <c r="C35" s="1143" t="s">
        <v>523</v>
      </c>
      <c r="D35" s="1144"/>
      <c r="E35" s="1145"/>
      <c r="F35" s="36">
        <v>3.17</v>
      </c>
      <c r="G35" s="37">
        <v>3.88</v>
      </c>
      <c r="H35" s="37">
        <v>4.7</v>
      </c>
      <c r="I35" s="37">
        <v>5.28</v>
      </c>
      <c r="J35" s="38">
        <v>5.68</v>
      </c>
      <c r="K35" s="22"/>
      <c r="L35" s="22"/>
      <c r="M35" s="22"/>
      <c r="N35" s="22"/>
      <c r="O35" s="22"/>
      <c r="P35" s="22"/>
    </row>
    <row r="36" spans="1:16" ht="39" customHeight="1">
      <c r="A36" s="22"/>
      <c r="B36" s="35"/>
      <c r="C36" s="1143" t="s">
        <v>524</v>
      </c>
      <c r="D36" s="1144"/>
      <c r="E36" s="1145"/>
      <c r="F36" s="36">
        <v>8.48</v>
      </c>
      <c r="G36" s="37">
        <v>9.39</v>
      </c>
      <c r="H36" s="37">
        <v>4.22</v>
      </c>
      <c r="I36" s="37">
        <v>5.03</v>
      </c>
      <c r="J36" s="38">
        <v>5.58</v>
      </c>
      <c r="K36" s="22"/>
      <c r="L36" s="22"/>
      <c r="M36" s="22"/>
      <c r="N36" s="22"/>
      <c r="O36" s="22"/>
      <c r="P36" s="22"/>
    </row>
    <row r="37" spans="1:16" ht="39" customHeight="1">
      <c r="A37" s="22"/>
      <c r="B37" s="35"/>
      <c r="C37" s="1143" t="s">
        <v>525</v>
      </c>
      <c r="D37" s="1144"/>
      <c r="E37" s="1145"/>
      <c r="F37" s="36">
        <v>1.36</v>
      </c>
      <c r="G37" s="37">
        <v>1.58</v>
      </c>
      <c r="H37" s="37">
        <v>1.22</v>
      </c>
      <c r="I37" s="37">
        <v>1.57</v>
      </c>
      <c r="J37" s="38">
        <v>2.3199999999999998</v>
      </c>
      <c r="K37" s="22"/>
      <c r="L37" s="22"/>
      <c r="M37" s="22"/>
      <c r="N37" s="22"/>
      <c r="O37" s="22"/>
      <c r="P37" s="22"/>
    </row>
    <row r="38" spans="1:16" ht="39" customHeight="1">
      <c r="A38" s="22"/>
      <c r="B38" s="35"/>
      <c r="C38" s="1143" t="s">
        <v>526</v>
      </c>
      <c r="D38" s="1144"/>
      <c r="E38" s="1145"/>
      <c r="F38" s="36">
        <v>0.84</v>
      </c>
      <c r="G38" s="37">
        <v>1.1000000000000001</v>
      </c>
      <c r="H38" s="37">
        <v>0.98</v>
      </c>
      <c r="I38" s="37">
        <v>1.3</v>
      </c>
      <c r="J38" s="38">
        <v>0.9</v>
      </c>
      <c r="K38" s="22"/>
      <c r="L38" s="22"/>
      <c r="M38" s="22"/>
      <c r="N38" s="22"/>
      <c r="O38" s="22"/>
      <c r="P38" s="22"/>
    </row>
    <row r="39" spans="1:16" ht="39" customHeight="1">
      <c r="A39" s="22"/>
      <c r="B39" s="35"/>
      <c r="C39" s="1143" t="s">
        <v>527</v>
      </c>
      <c r="D39" s="1144"/>
      <c r="E39" s="1145"/>
      <c r="F39" s="36">
        <v>0.08</v>
      </c>
      <c r="G39" s="37">
        <v>0.09</v>
      </c>
      <c r="H39" s="37">
        <v>0.11</v>
      </c>
      <c r="I39" s="37">
        <v>7.0000000000000007E-2</v>
      </c>
      <c r="J39" s="38">
        <v>0.13</v>
      </c>
      <c r="K39" s="22"/>
      <c r="L39" s="22"/>
      <c r="M39" s="22"/>
      <c r="N39" s="22"/>
      <c r="O39" s="22"/>
      <c r="P39" s="22"/>
    </row>
    <row r="40" spans="1:16" ht="39" customHeight="1">
      <c r="A40" s="22"/>
      <c r="B40" s="35"/>
      <c r="C40" s="1143" t="s">
        <v>528</v>
      </c>
      <c r="D40" s="1144"/>
      <c r="E40" s="1145"/>
      <c r="F40" s="36">
        <v>0.01</v>
      </c>
      <c r="G40" s="37">
        <v>0.02</v>
      </c>
      <c r="H40" s="37">
        <v>0.01</v>
      </c>
      <c r="I40" s="37">
        <v>0.01</v>
      </c>
      <c r="J40" s="38">
        <v>0.02</v>
      </c>
      <c r="K40" s="22"/>
      <c r="L40" s="22"/>
      <c r="M40" s="22"/>
      <c r="N40" s="22"/>
      <c r="O40" s="22"/>
      <c r="P40" s="22"/>
    </row>
    <row r="41" spans="1:16" ht="39" customHeight="1">
      <c r="A41" s="22"/>
      <c r="B41" s="35"/>
      <c r="C41" s="1143" t="s">
        <v>529</v>
      </c>
      <c r="D41" s="1144"/>
      <c r="E41" s="1145"/>
      <c r="F41" s="36">
        <v>0</v>
      </c>
      <c r="G41" s="37">
        <v>0</v>
      </c>
      <c r="H41" s="37">
        <v>0</v>
      </c>
      <c r="I41" s="37">
        <v>0</v>
      </c>
      <c r="J41" s="38">
        <v>0</v>
      </c>
      <c r="K41" s="22"/>
      <c r="L41" s="22"/>
      <c r="M41" s="22"/>
      <c r="N41" s="22"/>
      <c r="O41" s="22"/>
      <c r="P41" s="22"/>
    </row>
    <row r="42" spans="1:16" ht="39" customHeight="1">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531</v>
      </c>
      <c r="D43" s="1147"/>
      <c r="E43" s="1148"/>
      <c r="F43" s="41">
        <v>0.17</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539</v>
      </c>
      <c r="L45" s="60">
        <v>540</v>
      </c>
      <c r="M45" s="60">
        <v>524</v>
      </c>
      <c r="N45" s="60">
        <v>458</v>
      </c>
      <c r="O45" s="61">
        <v>491</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10</v>
      </c>
      <c r="L48" s="64">
        <v>9</v>
      </c>
      <c r="M48" s="64">
        <v>6</v>
      </c>
      <c r="N48" s="64">
        <v>7</v>
      </c>
      <c r="O48" s="65">
        <v>3</v>
      </c>
      <c r="P48" s="48"/>
      <c r="Q48" s="48"/>
      <c r="R48" s="48"/>
      <c r="S48" s="48"/>
      <c r="T48" s="48"/>
      <c r="U48" s="48"/>
    </row>
    <row r="49" spans="1:21" ht="30.75" customHeight="1">
      <c r="A49" s="48"/>
      <c r="B49" s="1161"/>
      <c r="C49" s="1162"/>
      <c r="D49" s="62"/>
      <c r="E49" s="1153" t="s">
        <v>16</v>
      </c>
      <c r="F49" s="1153"/>
      <c r="G49" s="1153"/>
      <c r="H49" s="1153"/>
      <c r="I49" s="1153"/>
      <c r="J49" s="1154"/>
      <c r="K49" s="63">
        <v>1</v>
      </c>
      <c r="L49" s="64">
        <v>1</v>
      </c>
      <c r="M49" s="64">
        <v>1</v>
      </c>
      <c r="N49" s="64">
        <v>1</v>
      </c>
      <c r="O49" s="65">
        <v>1</v>
      </c>
      <c r="P49" s="48"/>
      <c r="Q49" s="48"/>
      <c r="R49" s="48"/>
      <c r="S49" s="48"/>
      <c r="T49" s="48"/>
      <c r="U49" s="48"/>
    </row>
    <row r="50" spans="1:21" ht="30.75" customHeight="1">
      <c r="A50" s="48"/>
      <c r="B50" s="1161"/>
      <c r="C50" s="1162"/>
      <c r="D50" s="62"/>
      <c r="E50" s="1153" t="s">
        <v>17</v>
      </c>
      <c r="F50" s="1153"/>
      <c r="G50" s="1153"/>
      <c r="H50" s="1153"/>
      <c r="I50" s="1153"/>
      <c r="J50" s="1154"/>
      <c r="K50" s="63" t="s">
        <v>477</v>
      </c>
      <c r="L50" s="64" t="s">
        <v>477</v>
      </c>
      <c r="M50" s="64" t="s">
        <v>477</v>
      </c>
      <c r="N50" s="64" t="s">
        <v>477</v>
      </c>
      <c r="O50" s="65" t="s">
        <v>477</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295</v>
      </c>
      <c r="L52" s="64">
        <v>310</v>
      </c>
      <c r="M52" s="64">
        <v>315</v>
      </c>
      <c r="N52" s="64">
        <v>302</v>
      </c>
      <c r="O52" s="65">
        <v>342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255</v>
      </c>
      <c r="L53" s="69">
        <v>240</v>
      </c>
      <c r="M53" s="69">
        <v>216</v>
      </c>
      <c r="N53" s="69">
        <v>164</v>
      </c>
      <c r="O53" s="70">
        <v>153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126331</cp:lastModifiedBy>
  <cp:lastPrinted>2016-02-16T02:19:50Z</cp:lastPrinted>
  <dcterms:created xsi:type="dcterms:W3CDTF">2015-02-17T07:22:09Z</dcterms:created>
  <dcterms:modified xsi:type="dcterms:W3CDTF">2016-02-16T02:20:12Z</dcterms:modified>
</cp:coreProperties>
</file>