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31" i="11" l="1"/>
  <c r="AA7"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AM36" i="9"/>
  <c r="CO35" i="9"/>
  <c r="AM35" i="9"/>
  <c r="CO34" i="9"/>
  <c r="BW34" i="9"/>
  <c r="BW35" i="9" s="1"/>
  <c r="BW36" i="9" s="1"/>
  <c r="BW37" i="9" s="1"/>
  <c r="BW38" i="9" s="1"/>
  <c r="BW39" i="9" s="1"/>
  <c r="BW40" i="9" s="1"/>
  <c r="BW41" i="9" s="1"/>
  <c r="BW42" i="9" s="1"/>
  <c r="BW43" i="9" s="1"/>
  <c r="C34" i="9"/>
  <c r="C35" i="9" l="1"/>
  <c r="C36" i="9" s="1"/>
  <c r="C37" i="9" s="1"/>
  <c r="C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<sst xmlns="http://schemas.openxmlformats.org/spreadsheetml/2006/main" count="1077" uniqueCount="562">
  <si>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</si>
  <si>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</si>
  <si>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</si>
  <si>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</si>
  <si>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</si>
  <si>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</si>
  <si>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</si>
  <si>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</si>
  <si>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</si>
  <si>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</si>
  <si>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</si>
  <si>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</si>
  <si>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</si>
  <si>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</si>
  <si>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</si>
  <si>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</si>
  <si>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</si>
  <si>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</si>
  <si>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</si>
  <si>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</si>
  <si>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</si>
  <si>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</si>
  <si>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</si>
  <si>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</si>
  <si>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</si>
  <si>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</si>
  <si>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</si>
  <si>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</si>
  <si>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</si>
  <si>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</si>
  <si>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</si>
  <si>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</si>
  <si>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</si>
  <si>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</si>
  <si>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</si>
  <si>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</si>
  <si>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</si>
  <si>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</si>
  <si>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</si>
  <si>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</si>
  <si>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</si>
  <si>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</si>
  <si>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</si>
  <si>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</si>
  <si>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</si>
  <si>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</si>
  <si>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</si>
  <si>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</si>
  <si>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</si>
  <si>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</si>
  <si>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</si>
  <si>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</si>
  <si>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</si>
  <si>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</si>
  <si>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</si>
  <si>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</si>
  <si>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</si>
  <si>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</si>
  <si>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</si>
  <si>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</si>
  <si>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</si>
  <si>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</si>
  <si>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</si>
  <si>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</si>
  <si>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</si>
  <si>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</si>
  <si>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</si>
  <si>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</si>
  <si>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</si>
  <si>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</si>
  <si>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</si>
  <si>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</si>
  <si>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</si>
  <si>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</si>
  <si>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</si>
  <si>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</si>
  <si>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</si>
  <si>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</si>
  <si>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</si>
  <si>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</si>
  <si>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</si>
  <si>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</si>
  <si>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上富田町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</si>
  <si>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</si>
  <si>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</si>
  <si>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</si>
  <si>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</si>
  <si>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</si>
  <si>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</si>
  <si>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</si>
  <si>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</si>
  <si>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</si>
  <si>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</si>
  <si>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</si>
  <si>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</si>
  <si>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</si>
  <si>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</si>
  <si>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</si>
  <si>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</si>
  <si>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</si>
  <si>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</si>
  <si>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</si>
  <si>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</si>
  <si>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</si>
  <si>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</si>
  <si>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</si>
  <si>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</si>
  <si>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</si>
  <si>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</si>
  <si>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</si>
  <si>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</si>
  <si>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</si>
  <si>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</si>
  <si>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</si>
  <si>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</si>
  <si>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</si>
  <si>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</si>
  <si>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</si>
  <si>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</si>
  <si>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</si>
  <si>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</si>
  <si>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</si>
  <si>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</si>
  <si>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</si>
  <si>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</si>
  <si>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</si>
  <si>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</si>
  <si>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</si>
  <si>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</si>
  <si>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</si>
  <si>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</si>
  <si>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</si>
  <si>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</si>
  <si>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</si>
  <si>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</si>
  <si>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</si>
  <si>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</si>
  <si>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</si>
  <si>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</si>
  <si>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</si>
  <si>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</si>
  <si>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</si>
  <si>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</si>
  <si>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</si>
  <si>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</si>
  <si>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</si>
  <si>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</si>
  <si>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</si>
  <si>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</si>
  <si>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</si>
  <si>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</si>
  <si>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</si>
  <si>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</si>
  <si>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</si>
  <si>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</si>
  <si>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</si>
  <si>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</si>
  <si>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</si>
  <si>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</si>
  <si>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</si>
  <si>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</si>
  <si>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</si>
  <si>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</si>
  <si>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</si>
  <si>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</si>
  <si>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</si>
  <si>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</si>
  <si>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</si>
  <si>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</si>
  <si>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</si>
  <si>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</si>
  <si>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</si>
  <si>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</si>
  <si>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</si>
  <si>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</si>
  <si>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</si>
  <si>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</si>
  <si>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</si>
  <si>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</si>
  <si>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</si>
  <si>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</si>
  <si>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</si>
  <si>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</si>
  <si>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</si>
  <si>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</si>
  <si>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</si>
  <si>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</si>
  <si>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</si>
  <si>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</si>
  <si>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</si>
  <si>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</si>
  <si>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</si>
  <si>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</si>
  <si>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</si>
  <si>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</si>
  <si>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和歌山県上富田町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</si>
  <si>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</si>
  <si>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</si>
  <si>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</si>
  <si>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</si>
  <si>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</si>
  <si>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</si>
  <si>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</si>
  <si>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</si>
  <si>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</si>
  <si>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</si>
  <si>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</si>
  <si>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</si>
  <si>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</si>
  <si>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</si>
  <si>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</si>
  <si>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</si>
  <si>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</si>
  <si>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</si>
  <si>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</si>
  <si>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</si>
  <si>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</si>
  <si>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</si>
  <si>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</si>
  <si>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</si>
  <si>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</si>
  <si>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</si>
  <si>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</si>
  <si>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</si>
  <si>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</si>
  <si>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</si>
  <si>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</si>
  <si>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</si>
  <si>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</si>
  <si>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</si>
  <si>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</si>
  <si>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</si>
  <si>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</si>
  <si>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</si>
  <si>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</si>
  <si>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</si>
  <si>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</si>
  <si>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</si>
  <si>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</si>
  <si>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</si>
  <si>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</si>
  <si>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</si>
  <si>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</si>
  <si>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</si>
  <si>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</si>
  <si>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</si>
  <si>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</si>
  <si>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</si>
  <si>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</si>
  <si>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</si>
  <si>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</si>
  <si>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</si>
  <si>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</si>
  <si>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</si>
  <si>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</si>
  <si>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</si>
  <si>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</si>
  <si>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</si>
  <si>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</si>
  <si>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</si>
  <si>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</si>
  <si>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</si>
  <si>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</si>
  <si>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</si>
  <si>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</si>
  <si>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</si>
  <si>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</si>
  <si>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</si>
  <si>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</si>
  <si>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</si>
  <si>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</si>
  <si>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</si>
  <si>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</si>
  <si>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</si>
  <si>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</si>
  <si>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</si>
  <si>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</si>
  <si>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</si>
  <si>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</si>
  <si>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</si>
  <si>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</si>
  <si>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</si>
  <si>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</si>
  <si>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</si>
  <si>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</si>
  <si>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</si>
  <si>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</si>
  <si>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</si>
  <si>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</si>
  <si>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</si>
  <si>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</si>
  <si>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</si>
  <si>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</si>
  <si>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</si>
  <si>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</si>
  <si>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</si>
  <si>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</si>
  <si>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</si>
  <si>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</si>
  <si>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</si>
  <si>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</si>
  <si>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</si>
  <si>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</si>
  <si>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</si>
  <si>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</si>
  <si>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</si>
  <si>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</si>
  <si>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</si>
  <si>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</si>
  <si>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</si>
  <si>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</si>
  <si>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</si>
  <si>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</si>
  <si>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</si>
  <si>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</si>
  <si>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</si>
  <si>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</si>
  <si>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</si>
  <si>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</si>
  <si>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</si>
  <si>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</si>
  <si>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</si>
  <si>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</si>
  <si>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</si>
  <si>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</si>
  <si>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</si>
  <si>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</si>
  <si>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</si>
  <si>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</si>
  <si>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</si>
  <si>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</si>
  <si>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</si>
  <si>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</si>
  <si>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</si>
  <si>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</si>
  <si>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</si>
  <si>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</si>
  <si>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</si>
  <si>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</si>
  <si>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</si>
  <si>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</si>
  <si>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</si>
  <si>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</si>
  <si>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</si>
  <si>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</si>
  <si>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和歌山県上富田町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</si>
  <si>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</si>
  <si>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</si>
  <si>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</si>
  <si>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</si>
  <si>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</si>
  <si>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</si>
  <si>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</si>
  <si>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</si>
  <si>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</si>
  <si>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</si>
  <si>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</si>
  <si>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</si>
  <si>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</si>
  <si>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</si>
  <si>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</si>
  <si>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</si>
  <si>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</si>
  <si>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</si>
  <si>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</si>
  <si>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</si>
  <si>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宅地取得資金貸付事業</t>
    <phoneticPr fontId="5"/>
  </si>
  <si>
    <t>住宅新築資金貸付事業</t>
    <phoneticPr fontId="5"/>
  </si>
  <si>
    <t>奨学事業</t>
    <phoneticPr fontId="5"/>
  </si>
  <si>
    <t>診療所事業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</si>
  <si>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</si>
  <si>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</si>
  <si>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</si>
  <si>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</si>
  <si>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</si>
  <si>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</si>
  <si>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</si>
  <si>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</si>
  <si>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</si>
  <si>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</si>
  <si>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</si>
  <si>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</si>
  <si>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</si>
  <si>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</si>
  <si>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t>
    <phoneticPr fontId="5"/>
  </si>
  <si>
    <t>後期高齢者医療</t>
    <phoneticPr fontId="5"/>
  </si>
  <si>
    <t>水道事業</t>
    <phoneticPr fontId="5"/>
  </si>
  <si>
    <t>法適用企業</t>
    <phoneticPr fontId="5"/>
  </si>
  <si>
    <t>公共下水道事業</t>
    <phoneticPr fontId="5"/>
  </si>
  <si>
    <t>法非適用企業</t>
    <phoneticPr fontId="5"/>
  </si>
  <si>
    <t>農業集落排水事業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</si>
  <si>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</si>
  <si>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</si>
  <si>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</si>
  <si>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</si>
  <si>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</si>
  <si>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</si>
  <si>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</si>
  <si>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</si>
  <si>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</si>
  <si>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</si>
  <si>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</si>
  <si>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</si>
  <si>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</si>
  <si>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</si>
  <si>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</si>
  <si>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</si>
  <si>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</si>
  <si>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</si>
  <si>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</si>
  <si>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</si>
  <si>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</si>
  <si>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</si>
  <si>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</si>
  <si>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</si>
  <si>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</si>
  <si>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</si>
  <si>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</si>
  <si>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</si>
  <si>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</si>
  <si>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</si>
  <si>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</si>
  <si>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</si>
  <si>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</si>
  <si>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</si>
  <si>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</si>
  <si>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</si>
  <si>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</si>
  <si>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</si>
  <si>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</si>
  <si>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</si>
  <si>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</si>
  <si>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</si>
  <si>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</si>
  <si>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</si>
  <si>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</si>
  <si>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</si>
  <si>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</si>
  <si>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</si>
  <si>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</si>
  <si>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</si>
  <si>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</si>
  <si>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</si>
  <si>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</si>
  <si>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</si>
  <si>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</si>
  <si>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</si>
  <si>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</si>
  <si>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</si>
  <si>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</si>
  <si>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</si>
  <si>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</si>
  <si>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</si>
  <si>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</si>
  <si>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</si>
  <si>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</si>
  <si>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</si>
  <si>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</si>
  <si>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</si>
  <si>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</si>
  <si>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</si>
  <si>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</si>
  <si>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</si>
  <si>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</si>
  <si>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</si>
  <si>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</si>
  <si>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</si>
  <si>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</si>
  <si>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</si>
  <si>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</si>
  <si>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</si>
  <si>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</si>
  <si>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</si>
  <si>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</si>
  <si>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</si>
  <si>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</si>
  <si>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</si>
  <si>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</si>
  <si>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</si>
  <si>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</si>
  <si>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</si>
  <si>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</si>
  <si>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</si>
  <si>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</si>
  <si>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</si>
  <si>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</si>
  <si>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</si>
  <si>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</si>
  <si>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</si>
  <si>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</si>
  <si>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</si>
  <si>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</si>
  <si>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</si>
  <si>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</si>
  <si>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</si>
  <si>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</si>
  <si>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</si>
  <si>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</si>
  <si>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</si>
  <si>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</si>
  <si>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</si>
  <si>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</si>
  <si>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</si>
  <si>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</si>
  <si>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</si>
  <si>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</si>
  <si>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</si>
  <si>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</si>
  <si>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</si>
  <si>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</si>
  <si>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</si>
  <si>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</si>
  <si>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</si>
  <si>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</si>
  <si>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</si>
  <si>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</si>
  <si>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</si>
  <si>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</si>
  <si>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</si>
  <si>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</si>
  <si>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</si>
  <si>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</si>
  <si>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</si>
  <si>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</si>
  <si>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</si>
  <si>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0.02</t>
  </si>
  <si>
    <t>▲ 1.35</t>
  </si>
  <si>
    <t>住宅新築資金貸付事業</t>
  </si>
  <si>
    <t>▲ 1.26</t>
  </si>
  <si>
    <t>▲ 1.20</t>
  </si>
  <si>
    <t>▲ 1.18</t>
  </si>
  <si>
    <t>▲ 1.19</t>
  </si>
  <si>
    <t>▲ 1.13</t>
  </si>
  <si>
    <t>宅地取得資金貸付事業</t>
  </si>
  <si>
    <t>▲ 0.15</t>
  </si>
  <si>
    <t>▲ 0.16</t>
  </si>
  <si>
    <t>▲ 0.17</t>
  </si>
  <si>
    <t>水道事業</t>
  </si>
  <si>
    <t>一般会計</t>
  </si>
  <si>
    <t>国民健康保険事業</t>
  </si>
  <si>
    <t>▲ 0.73</t>
  </si>
  <si>
    <t>宅地造成事業</t>
  </si>
  <si>
    <t>後期高齢者医療</t>
  </si>
  <si>
    <t>介護保険</t>
  </si>
  <si>
    <t>その他会計（赤字）</t>
  </si>
  <si>
    <t>その他会計（黒字）</t>
  </si>
  <si>
    <t>-</t>
    <phoneticPr fontId="2"/>
  </si>
  <si>
    <t>和歌山県市町村総合事務組合</t>
  </si>
  <si>
    <t>-</t>
    <phoneticPr fontId="5"/>
  </si>
  <si>
    <t>紀南地方老人福祉施設組合（普通会計）</t>
  </si>
  <si>
    <t>紀南地方老人福祉施設組合（公営企業会計）</t>
  </si>
  <si>
    <t>富田川治水組合</t>
  </si>
  <si>
    <t>紀南地方児童福祉施設組合</t>
  </si>
  <si>
    <t>田辺周辺広域市町村圏組合</t>
  </si>
  <si>
    <t>上大中清掃施設組合</t>
  </si>
  <si>
    <t>富田川衛生施設組合</t>
  </si>
  <si>
    <t>和歌山地方税回収機構</t>
  </si>
  <si>
    <t>和歌山県後期高齢者医療広域連合（普通会計）</t>
  </si>
  <si>
    <t>和歌山県後期高齢者医療広域連合（特別会計）</t>
  </si>
  <si>
    <t>和歌山県住宅新築資金等貸付金回収管理組合</t>
  </si>
  <si>
    <t>公立紀南病院組合</t>
  </si>
  <si>
    <t>紀南環境広域施設組合</t>
    <rPh sb="0" eb="2">
      <t>キナン</t>
    </rPh>
    <rPh sb="2" eb="4">
      <t>カンキョウ</t>
    </rPh>
    <rPh sb="4" eb="6">
      <t>コウイキ</t>
    </rPh>
    <rPh sb="6" eb="8">
      <t>シセツ</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</si>
</sst>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54257</c:v>
                </c:pt>
                <c:pt idx="1">
                  <c:v>67194</c:v>
                </c:pt>
                <c:pt idx="2">
                  <c:v>48405</c:v>
                </c:pt>
                <c:pt idx="3">
                  <c:v>46284</c:v>
                </c:pt>
                <c:pt idx="4">
                  <c:v>63391</c:v>
                </c:pt>
              </c:numCache>
            </c:numRef>
          </c:val>
          <c:smooth val="0"/>
        </c:ser>
        <c:dLbls>
          <c:showLegendKey val="0"/>
          <c:showVal val="0"/>
          <c:showCatName val="0"/>
          <c:showSerName val="0"/>
          <c:showPercent val="0"/>
          <c:showBubbleSize val="0"/>
        </c:dLbls>
        <c:marker val="1"/>
        <c:smooth val="0"/>
        <c:axId val="127044224"/>
        <c:axId val="127046400"/>
      </c:lineChart>
      <c:catAx>
        <c:axId val="12704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46400"/>
        <c:crosses val="autoZero"/>
        <c:auto val="1"/>
        <c:lblAlgn val="ctr"/>
        <c:lblOffset val="100"/>
        <c:tickLblSkip val="1"/>
        <c:tickMarkSkip val="1"/>
        <c:noMultiLvlLbl val="0"/>
      </c:catAx>
      <c:valAx>
        <c:axId val="1270464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4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1.03</c:v>
                </c:pt>
                <c:pt idx="1">
                  <c:v>1.35</c:v>
                </c:pt>
                <c:pt idx="2">
                  <c:v>1.34</c:v>
                </c:pt>
                <c:pt idx="3">
                  <c:v>1.59</c:v>
                </c:pt>
                <c:pt idx="4">
                  <c:v>4.4400000000000004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6.35</c:v>
                </c:pt>
                <c:pt idx="1">
                  <c:v>11.32</c:v>
                </c:pt>
                <c:pt idx="2">
                  <c:v>11.36</c:v>
                </c:pt>
                <c:pt idx="3">
                  <c:v>9.75</c:v>
                </c:pt>
                <c:pt idx="4">
                  <c:v>8.33</c:v>
                </c:pt>
              </c:numCache>
            </c:numRef>
          </c:val>
        </c:ser>
        <c:dLbls>
          <c:showLegendKey val="0"/>
          <c:showVal val="0"/>
          <c:showCatName val="0"/>
          <c:showSerName val="0"/>
          <c:showPercent val="0"/>
          <c:showBubbleSize val="0"/>
        </c:dLbls>
        <c:gapWidth val="250"/>
        <c:overlap val="100"/>
        <c:axId val="131332736"/>
        <c:axId val="13133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0.48</c:v>
                </c:pt>
                <c:pt idx="1">
                  <c:v>5.56</c:v>
                </c:pt>
                <c:pt idx="2">
                  <c:v>-0.02</c:v>
                </c:pt>
                <c:pt idx="3">
                  <c:v>-1.35</c:v>
                </c:pt>
                <c:pt idx="4">
                  <c:v>1.55</c:v>
                </c:pt>
              </c:numCache>
            </c:numRef>
          </c:val>
          <c:smooth val="0"/>
        </c:ser>
        <c:dLbls>
          <c:showLegendKey val="0"/>
          <c:showVal val="0"/>
          <c:showCatName val="0"/>
          <c:showSerName val="0"/>
          <c:showPercent val="0"/>
          <c:showBubbleSize val="0"/>
        </c:dLbls>
        <c:marker val="1"/>
        <c:smooth val="0"/>
        <c:axId val="131332736"/>
        <c:axId val="131331968"/>
      </c:lineChart>
      <c:catAx>
        <c:axId val="1313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331968"/>
        <c:crosses val="autoZero"/>
        <c:auto val="1"/>
        <c:lblAlgn val="ctr"/>
        <c:lblOffset val="100"/>
        <c:tickLblSkip val="1"/>
        <c:tickMarkSkip val="1"/>
        <c:noMultiLvlLbl val="0"/>
      </c:catAx>
      <c:valAx>
        <c:axId val="13133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0.02</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0.03</c:v>
                </c:pt>
                <c:pt idx="6">
                  <c:v>#N/A</c:v>
                </c:pt>
                <c:pt idx="7">
                  <c:v>0.31</c:v>
                </c:pt>
                <c:pt idx="8">
                  <c:v>#N/A</c:v>
                </c:pt>
                <c:pt idx="9">
                  <c:v>0.02</c:v>
                </c:pt>
              </c:numCache>
            </c:numRef>
          </c:val>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0.04</c:v>
                </c:pt>
                <c:pt idx="6">
                  <c:v>#N/A</c:v>
                </c:pt>
                <c:pt idx="7">
                  <c:v>0.04</c:v>
                </c:pt>
                <c:pt idx="8">
                  <c:v>#N/A</c:v>
                </c:pt>
                <c:pt idx="9">
                  <c:v>0.04</c:v>
                </c:pt>
              </c:numCache>
            </c:numRef>
          </c:val>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1.24</c:v>
                </c:pt>
                <c:pt idx="2">
                  <c:v>#N/A</c:v>
                </c:pt>
                <c:pt idx="3">
                  <c:v>1.67</c:v>
                </c:pt>
                <c:pt idx="4">
                  <c:v>#N/A</c:v>
                </c:pt>
                <c:pt idx="5">
                  <c:v>0.45</c:v>
                </c:pt>
                <c:pt idx="6">
                  <c:v>#N/A</c:v>
                </c:pt>
                <c:pt idx="7">
                  <c:v>0.86</c:v>
                </c:pt>
                <c:pt idx="8">
                  <c:v>#N/A</c:v>
                </c:pt>
                <c:pt idx="9">
                  <c:v>0.92</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0.73</c:v>
                </c:pt>
                <c:pt idx="1">
                  <c:v>#N/A</c:v>
                </c:pt>
                <c:pt idx="2">
                  <c:v>#N/A</c:v>
                </c:pt>
                <c:pt idx="3">
                  <c:v>0.61</c:v>
                </c:pt>
                <c:pt idx="4">
                  <c:v>#N/A</c:v>
                </c:pt>
                <c:pt idx="5">
                  <c:v>1.53</c:v>
                </c:pt>
                <c:pt idx="6">
                  <c:v>#N/A</c:v>
                </c:pt>
                <c:pt idx="7">
                  <c:v>1.88</c:v>
                </c:pt>
                <c:pt idx="8">
                  <c:v>#N/A</c:v>
                </c:pt>
                <c:pt idx="9">
                  <c:v>1.9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2.41</c:v>
                </c:pt>
                <c:pt idx="2">
                  <c:v>#N/A</c:v>
                </c:pt>
                <c:pt idx="3">
                  <c:v>2.71</c:v>
                </c:pt>
                <c:pt idx="4">
                  <c:v>#N/A</c:v>
                </c:pt>
                <c:pt idx="5">
                  <c:v>2.74</c:v>
                </c:pt>
                <c:pt idx="6">
                  <c:v>#N/A</c:v>
                </c:pt>
                <c:pt idx="7">
                  <c:v>2.75</c:v>
                </c:pt>
                <c:pt idx="8">
                  <c:v>#N/A</c:v>
                </c:pt>
                <c:pt idx="9">
                  <c:v>2.71</c:v>
                </c:pt>
              </c:numCache>
            </c:numRef>
          </c:val>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13.53</c:v>
                </c:pt>
                <c:pt idx="2">
                  <c:v>#N/A</c:v>
                </c:pt>
                <c:pt idx="3">
                  <c:v>13.62</c:v>
                </c:pt>
                <c:pt idx="4">
                  <c:v>#N/A</c:v>
                </c:pt>
                <c:pt idx="5">
                  <c:v>13.28</c:v>
                </c:pt>
                <c:pt idx="6">
                  <c:v>#N/A</c:v>
                </c:pt>
                <c:pt idx="7">
                  <c:v>14.23</c:v>
                </c:pt>
                <c:pt idx="8">
                  <c:v>#N/A</c:v>
                </c:pt>
                <c:pt idx="9">
                  <c:v>15.12</c:v>
                </c:pt>
              </c:numCache>
            </c:numRef>
          </c:val>
        </c:ser>
        <c:ser>
          <c:idx val="8"/>
          <c:order val="8"/>
          <c:tx>
            <c:strRef>
              <c:f>データシート!$A$35</c:f>
              <c:strCache>
                <c:ptCount val="1"/>
                <c:pt idx="0">
                  <c:v>宅地取得資金貸付事業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0.15</c:v>
                </c:pt>
                <c:pt idx="1">
                  <c:v>#N/A</c:v>
                </c:pt>
                <c:pt idx="2">
                  <c:v>0.16</c:v>
                </c:pt>
                <c:pt idx="3">
                  <c:v>#N/A</c:v>
                </c:pt>
                <c:pt idx="4">
                  <c:v>0.16</c:v>
                </c:pt>
                <c:pt idx="5">
                  <c:v>#N/A</c:v>
                </c:pt>
                <c:pt idx="6">
                  <c:v>0.17</c:v>
                </c:pt>
                <c:pt idx="7">
                  <c:v>#N/A</c:v>
                </c:pt>
                <c:pt idx="8">
                  <c:v>0.15</c:v>
                </c:pt>
                <c:pt idx="9">
                  <c:v>#N/A</c:v>
                </c:pt>
              </c:numCache>
            </c:numRef>
          </c:val>
        </c:ser>
        <c:ser>
          <c:idx val="9"/>
          <c:order val="9"/>
          <c:tx>
            <c:strRef>
              <c:f>データシート!$A$36</c:f>
              <c:strCache>
                <c:ptCount val="1"/>
                <c:pt idx="0">
                  <c:v>住宅新築資金貸付事業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1.26</c:v>
                </c:pt>
                <c:pt idx="1">
                  <c:v>#N/A</c:v>
                </c:pt>
                <c:pt idx="2">
                  <c:v>1.2</c:v>
                </c:pt>
                <c:pt idx="3">
                  <c:v>#N/A</c:v>
                </c:pt>
                <c:pt idx="4">
                  <c:v>1.18</c:v>
                </c:pt>
                <c:pt idx="5">
                  <c:v>#N/A</c:v>
                </c:pt>
                <c:pt idx="6">
                  <c:v>1.19</c:v>
                </c:pt>
                <c:pt idx="7">
                  <c:v>#N/A</c:v>
                </c:pt>
                <c:pt idx="8">
                  <c:v>1.1299999999999999</c:v>
                </c:pt>
                <c:pt idx="9">
                  <c:v>#N/A</c:v>
                </c:pt>
              </c:numCache>
            </c:numRef>
          </c:val>
        </c:ser>
        <c:dLbls>
          <c:showLegendKey val="0"/>
          <c:showVal val="0"/>
          <c:showCatName val="0"/>
          <c:showSerName val="0"/>
          <c:showPercent val="0"/>
          <c:showBubbleSize val="0"/>
        </c:dLbls>
        <c:gapWidth val="150"/>
        <c:overlap val="100"/>
        <c:axId val="131441024"/>
        <c:axId val="131442560"/>
      </c:barChart>
      <c:catAx>
        <c:axId val="13144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42560"/>
        <c:crosses val="autoZero"/>
        <c:auto val="1"/>
        <c:lblAlgn val="ctr"/>
        <c:lblOffset val="100"/>
        <c:tickLblSkip val="1"/>
        <c:tickMarkSkip val="1"/>
        <c:noMultiLvlLbl val="0"/>
      </c:catAx>
      <c:valAx>
        <c:axId val="13144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4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523</c:v>
                </c:pt>
                <c:pt idx="5">
                  <c:v>556</c:v>
                </c:pt>
                <c:pt idx="8">
                  <c:v>516</c:v>
                </c:pt>
                <c:pt idx="11">
                  <c:v>527</c:v>
                </c:pt>
                <c:pt idx="14">
                  <c:v>514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184</c:v>
                </c:pt>
                <c:pt idx="3">
                  <c:v>123</c:v>
                </c:pt>
                <c:pt idx="6">
                  <c:v>122</c:v>
                </c:pt>
                <c:pt idx="9">
                  <c:v>100</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189</c:v>
                </c:pt>
                <c:pt idx="3">
                  <c:v>183</c:v>
                </c:pt>
                <c:pt idx="6">
                  <c:v>181</c:v>
                </c:pt>
                <c:pt idx="9">
                  <c:v>175</c:v>
                </c:pt>
                <c:pt idx="12">
                  <c:v>180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798</c:v>
                </c:pt>
                <c:pt idx="3">
                  <c:v>783</c:v>
                </c:pt>
                <c:pt idx="6">
                  <c:v>731</c:v>
                </c:pt>
                <c:pt idx="9">
                  <c:v>691</c:v>
                </c:pt>
                <c:pt idx="12">
                  <c:v>684</c:v>
                </c:pt>
              </c:numCache>
            </c:numRef>
          </c:val>
        </c:ser>
        <c:dLbls>
          <c:showLegendKey val="0"/>
          <c:showVal val="0"/>
          <c:showCatName val="0"/>
          <c:showSerName val="0"/>
          <c:showPercent val="0"/>
          <c:showBubbleSize val="0"/>
        </c:dLbls>
        <c:gapWidth val="100"/>
        <c:overlap val="100"/>
        <c:axId val="133451136"/>
        <c:axId val="13346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648</c:v>
                </c:pt>
                <c:pt idx="2">
                  <c:v>#N/A</c:v>
                </c:pt>
                <c:pt idx="3">
                  <c:v>#N/A</c:v>
                </c:pt>
                <c:pt idx="4">
                  <c:v>533</c:v>
                </c:pt>
                <c:pt idx="5">
                  <c:v>#N/A</c:v>
                </c:pt>
                <c:pt idx="6">
                  <c:v>#N/A</c:v>
                </c:pt>
                <c:pt idx="7">
                  <c:v>518</c:v>
                </c:pt>
                <c:pt idx="8">
                  <c:v>#N/A</c:v>
                </c:pt>
                <c:pt idx="9">
                  <c:v>#N/A</c:v>
                </c:pt>
                <c:pt idx="10">
                  <c:v>439</c:v>
                </c:pt>
                <c:pt idx="11">
                  <c:v>#N/A</c:v>
                </c:pt>
                <c:pt idx="12">
                  <c:v>#N/A</c:v>
                </c:pt>
                <c:pt idx="13">
                  <c:v>419</c:v>
                </c:pt>
                <c:pt idx="14">
                  <c:v>#N/A</c:v>
                </c:pt>
              </c:numCache>
            </c:numRef>
          </c:val>
          <c:smooth val="0"/>
        </c:ser>
        <c:dLbls>
          <c:showLegendKey val="0"/>
          <c:showVal val="0"/>
          <c:showCatName val="0"/>
          <c:showSerName val="0"/>
          <c:showPercent val="0"/>
          <c:showBubbleSize val="0"/>
        </c:dLbls>
        <c:marker val="1"/>
        <c:smooth val="0"/>
        <c:axId val="133451136"/>
        <c:axId val="133461504"/>
      </c:lineChart>
      <c:catAx>
        <c:axId val="13345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461504"/>
        <c:crosses val="autoZero"/>
        <c:auto val="1"/>
        <c:lblAlgn val="ctr"/>
        <c:lblOffset val="100"/>
        <c:tickLblSkip val="1"/>
        <c:tickMarkSkip val="1"/>
        <c:noMultiLvlLbl val="0"/>
      </c:catAx>
      <c:valAx>
        <c:axId val="13346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5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4964</c:v>
                </c:pt>
                <c:pt idx="5">
                  <c:v>5485</c:v>
                </c:pt>
                <c:pt idx="8">
                  <c:v>5421</c:v>
                </c:pt>
                <c:pt idx="11">
                  <c:v>5430</c:v>
                </c:pt>
                <c:pt idx="14">
                  <c:v>5729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530</c:v>
                </c:pt>
                <c:pt idx="5">
                  <c:v>468</c:v>
                </c:pt>
                <c:pt idx="8">
                  <c:v>386</c:v>
                </c:pt>
                <c:pt idx="11">
                  <c:v>322</c:v>
                </c:pt>
                <c:pt idx="14">
                  <c:v>341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1393</c:v>
                </c:pt>
                <c:pt idx="5">
                  <c:v>1402</c:v>
                </c:pt>
                <c:pt idx="8">
                  <c:v>1366</c:v>
                </c:pt>
                <c:pt idx="11">
                  <c:v>1332</c:v>
                </c:pt>
                <c:pt idx="14">
                  <c:v>1252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5</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1258</c:v>
                </c:pt>
                <c:pt idx="3">
                  <c:v>1225</c:v>
                </c:pt>
                <c:pt idx="6">
                  <c:v>1190</c:v>
                </c:pt>
                <c:pt idx="9">
                  <c:v>1127</c:v>
                </c:pt>
                <c:pt idx="12">
                  <c:v>1030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1307</c:v>
                </c:pt>
                <c:pt idx="3">
                  <c:v>1165</c:v>
                </c:pt>
                <c:pt idx="6">
                  <c:v>1018</c:v>
                </c:pt>
                <c:pt idx="9">
                  <c:v>904</c:v>
                </c:pt>
                <c:pt idx="12">
                  <c:v>920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3558</c:v>
                </c:pt>
                <c:pt idx="3">
                  <c:v>3353</c:v>
                </c:pt>
                <c:pt idx="6">
                  <c:v>3188</c:v>
                </c:pt>
                <c:pt idx="9">
                  <c:v>3000</c:v>
                </c:pt>
                <c:pt idx="12">
                  <c:v>2904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6176</c:v>
                </c:pt>
                <c:pt idx="3">
                  <c:v>6101</c:v>
                </c:pt>
                <c:pt idx="6">
                  <c:v>6129</c:v>
                </c:pt>
                <c:pt idx="9">
                  <c:v>6242</c:v>
                </c:pt>
                <c:pt idx="12">
                  <c:v>6452</c:v>
                </c:pt>
              </c:numCache>
            </c:numRef>
          </c:val>
        </c:ser>
        <c:dLbls>
          <c:showLegendKey val="0"/>
          <c:showVal val="0"/>
          <c:showCatName val="0"/>
          <c:showSerName val="0"/>
          <c:showPercent val="0"/>
          <c:showBubbleSize val="0"/>
        </c:dLbls>
        <c:gapWidth val="100"/>
        <c:overlap val="100"/>
        <c:axId val="131362176"/>
        <c:axId val="13137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5416</c:v>
                </c:pt>
                <c:pt idx="2">
                  <c:v>#N/A</c:v>
                </c:pt>
                <c:pt idx="3">
                  <c:v>#N/A</c:v>
                </c:pt>
                <c:pt idx="4">
                  <c:v>4489</c:v>
                </c:pt>
                <c:pt idx="5">
                  <c:v>#N/A</c:v>
                </c:pt>
                <c:pt idx="6">
                  <c:v>#N/A</c:v>
                </c:pt>
                <c:pt idx="7">
                  <c:v>4352</c:v>
                </c:pt>
                <c:pt idx="8">
                  <c:v>#N/A</c:v>
                </c:pt>
                <c:pt idx="9">
                  <c:v>#N/A</c:v>
                </c:pt>
                <c:pt idx="10">
                  <c:v>4189</c:v>
                </c:pt>
                <c:pt idx="11">
                  <c:v>#N/A</c:v>
                </c:pt>
                <c:pt idx="12">
                  <c:v>#N/A</c:v>
                </c:pt>
                <c:pt idx="13">
                  <c:v>3984</c:v>
                </c:pt>
                <c:pt idx="14">
                  <c:v>#N/A</c:v>
                </c:pt>
              </c:numCache>
            </c:numRef>
          </c:val>
          <c:smooth val="0"/>
        </c:ser>
        <c:dLbls>
          <c:showLegendKey val="0"/>
          <c:showVal val="0"/>
          <c:showCatName val="0"/>
          <c:showSerName val="0"/>
          <c:showPercent val="0"/>
          <c:showBubbleSize val="0"/>
        </c:dLbls>
        <c:marker val="1"/>
        <c:smooth val="0"/>
        <c:axId val="131362176"/>
        <c:axId val="131372544"/>
      </c:lineChart>
      <c:catAx>
        <c:axId val="1313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372544"/>
        <c:crosses val="autoZero"/>
        <c:auto val="1"/>
        <c:lblAlgn val="ctr"/>
        <c:lblOffset val="100"/>
        <c:tickLblSkip val="1"/>
        <c:tickMarkSkip val="1"/>
        <c:noMultiLvlLbl val="0"/>
      </c:catAx>
      <c:valAx>
        <c:axId val="13137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6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15,358
15,312
57.49
6,272,526
5,946,289
161,197
3,634,262
6,451,514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前年度と同じ数値であるが、全国的に数値が減少しており、類似団体内平均値</a:t>
          </a:r>
          <a:r>
            <a:rPr lang="ja-JP" altLang="en-US" sz="1400" b="0" i="0" baseline="0">
              <a:solidFill>
                <a:schemeClr val="dk1"/>
              </a:solidFill>
              <a:effectLst/>
              <a:latin typeface="+mn-lt"/>
              <a:ea typeface="+mn-ea"/>
              <a:cs typeface="+mn-cs"/>
            </a:rPr>
            <a:t>より上回った</a:t>
          </a:r>
          <a:r>
            <a:rPr lang="ja-JP" altLang="ja-JP" sz="1400" b="0" i="0" baseline="0">
              <a:solidFill>
                <a:schemeClr val="dk1"/>
              </a:solidFill>
              <a:effectLst/>
              <a:latin typeface="+mn-lt"/>
              <a:ea typeface="+mn-ea"/>
              <a:cs typeface="+mn-cs"/>
            </a:rPr>
            <a:t>。和歌山県平均値と比較</a:t>
          </a:r>
          <a:r>
            <a:rPr lang="ja-JP" altLang="en-US" sz="1400" b="0" i="0" baseline="0">
              <a:solidFill>
                <a:schemeClr val="dk1"/>
              </a:solidFill>
              <a:effectLst/>
              <a:latin typeface="+mn-lt"/>
              <a:ea typeface="+mn-ea"/>
              <a:cs typeface="+mn-cs"/>
            </a:rPr>
            <a:t>しても</a:t>
          </a:r>
          <a:r>
            <a:rPr lang="ja-JP" altLang="ja-JP" sz="1400" b="0" i="0" baseline="0">
              <a:solidFill>
                <a:schemeClr val="dk1"/>
              </a:solidFill>
              <a:effectLst/>
              <a:latin typeface="+mn-lt"/>
              <a:ea typeface="+mn-ea"/>
              <a:cs typeface="+mn-cs"/>
            </a:rPr>
            <a:t>上回っているが、依然として全国平均値</a:t>
          </a:r>
          <a:r>
            <a:rPr lang="ja-JP" altLang="en-US" sz="1400" b="0" i="0" baseline="0">
              <a:solidFill>
                <a:schemeClr val="dk1"/>
              </a:solidFill>
              <a:effectLst/>
              <a:latin typeface="+mn-lt"/>
              <a:ea typeface="+mn-ea"/>
              <a:cs typeface="+mn-cs"/>
            </a:rPr>
            <a:t>よりは</a:t>
          </a:r>
          <a:r>
            <a:rPr lang="ja-JP" altLang="ja-JP" sz="1400" b="0" i="0" baseline="0">
              <a:solidFill>
                <a:schemeClr val="dk1"/>
              </a:solidFill>
              <a:effectLst/>
              <a:latin typeface="+mn-lt"/>
              <a:ea typeface="+mn-ea"/>
              <a:cs typeface="+mn-cs"/>
            </a:rPr>
            <a:t>下回っている。</a:t>
          </a:r>
          <a:endParaRPr lang="ja-JP" altLang="ja-JP" sz="1400">
            <a:effectLst/>
          </a:endParaRPr>
        </a:p>
        <a:p>
          <a:pPr rtl="0"/>
          <a:r>
            <a:rPr lang="ja-JP" altLang="ja-JP" sz="1400" b="0" i="0" baseline="0">
              <a:solidFill>
                <a:schemeClr val="dk1"/>
              </a:solidFill>
              <a:effectLst/>
              <a:latin typeface="+mn-lt"/>
              <a:ea typeface="+mn-ea"/>
              <a:cs typeface="+mn-cs"/>
            </a:rPr>
            <a:t>今後も税収等の歳入において安易に増を見込むことができないため、事業の優先度を見極め、経費削減を徹底することで歳出を抑えつつ、継続して安定した歳入確保を図れるかが課題となる。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117324</xdr:rowOff>
    </xdr:from>
    <xdr:to>
      <xdr:col>7</xdr:col>
      <xdr:colOff>152400</xdr:colOff>
      <xdr:row>42</xdr:row>
      <xdr:rowOff>117324</xdr:rowOff>
    </xdr:to>
    <xdr:cxnSp macro="">
      <xdr:nvCxnSpPr>
        <xdr:cNvPr id="69" name="直線コネクタ 68"/>
        <xdr:cNvCxnSpPr/>
      </xdr:nvCxnSpPr>
      <xdr:spPr>
        <a:xfrm>
          <a:off x="4114800" y="731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117324</xdr:rowOff>
    </xdr:to>
    <xdr:cxnSp macro="">
      <xdr:nvCxnSpPr>
        <xdr:cNvPr id="72" name="直線コネクタ 71"/>
        <xdr:cNvCxnSpPr/>
      </xdr:nvCxnSpPr>
      <xdr:spPr>
        <a:xfrm>
          <a:off x="3225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117324</xdr:rowOff>
    </xdr:to>
    <xdr:cxnSp macro="">
      <xdr:nvCxnSpPr>
        <xdr:cNvPr id="75" name="直線コネクタ 74"/>
        <xdr:cNvCxnSpPr/>
      </xdr:nvCxnSpPr>
      <xdr:spPr>
        <a:xfrm>
          <a:off x="2336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94343</xdr:rowOff>
    </xdr:to>
    <xdr:cxnSp macro="">
      <xdr:nvCxnSpPr>
        <xdr:cNvPr id="78" name="直線コネクタ 77"/>
        <xdr:cNvCxnSpPr/>
      </xdr:nvCxnSpPr>
      <xdr:spPr>
        <a:xfrm>
          <a:off x="1447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88" name="円/楕円 87"/>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83051</xdr:rowOff>
    </xdr:from>
    <xdr:ext cx="762000" cy="259045"/>
    <xdr:sp macro="" textlink="">
      <xdr:nvSpPr>
        <xdr:cNvPr id="89" name="財政力該当値テキスト"/>
        <xdr:cNvSpPr txBox="1"/>
      </xdr:nvSpPr>
      <xdr:spPr>
        <a:xfrm>
          <a:off x="50419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66524</xdr:rowOff>
    </xdr:from>
    <xdr:to>
      <xdr:col>6</xdr:col>
      <xdr:colOff>50800</xdr:colOff>
      <xdr:row>42</xdr:row>
      <xdr:rowOff>168124</xdr:rowOff>
    </xdr:to>
    <xdr:sp macro="" textlink="">
      <xdr:nvSpPr>
        <xdr:cNvPr id="90" name="円/楕円 89"/>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91" name="テキスト ボックス 90"/>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2" name="円/楕円 91"/>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93" name="テキスト ボックス 92"/>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6" name="円/楕円 95"/>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106939</xdr:rowOff>
    </xdr:from>
    <xdr:ext cx="762000" cy="259045"/>
    <xdr:sp macro="" textlink="">
      <xdr:nvSpPr>
        <xdr:cNvPr id="97" name="テキスト ボックス 96"/>
        <xdr:cNvSpPr txBox="1"/>
      </xdr:nvSpPr>
      <xdr:spPr>
        <a:xfrm>
          <a:off x="1066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前年度と比較して０．</a:t>
          </a:r>
          <a:r>
            <a:rPr lang="ja-JP" altLang="en-US" sz="1200" b="0" i="0" baseline="0">
              <a:solidFill>
                <a:schemeClr val="dk1"/>
              </a:solidFill>
              <a:effectLst/>
              <a:latin typeface="+mn-lt"/>
              <a:ea typeface="+mn-ea"/>
              <a:cs typeface="+mn-cs"/>
            </a:rPr>
            <a:t>１</a:t>
          </a:r>
          <a:r>
            <a:rPr lang="ja-JP" altLang="ja-JP" sz="1200" b="0" i="0" baseline="0">
              <a:solidFill>
                <a:schemeClr val="dk1"/>
              </a:solidFill>
              <a:effectLst/>
              <a:latin typeface="+mn-lt"/>
              <a:ea typeface="+mn-ea"/>
              <a:cs typeface="+mn-cs"/>
            </a:rPr>
            <a:t>％の上昇となっており、依然として類似団体の平均値を上回った状態にある。平成23・</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で実施した高利率の地方債の借換等により公債費の削減（効果額3,650,954円）を図ったが、主な要因としては、扶助費や一部事務組合等への負担金、特別会計・公営企業会計等への繰出金の増が考えられる。人件費、物件費については行財政改革等の遂行により抑制の効果が現れているが、歳出全体での抑制に加え、</a:t>
          </a:r>
          <a:r>
            <a:rPr lang="ja-JP" altLang="en-US" sz="1200" b="0" i="0" baseline="0">
              <a:solidFill>
                <a:schemeClr val="dk1"/>
              </a:solidFill>
              <a:effectLst/>
              <a:latin typeface="+mn-lt"/>
              <a:ea typeface="+mn-ea"/>
              <a:cs typeface="+mn-cs"/>
            </a:rPr>
            <a:t>経常的に支出している補助金等の抜本的な</a:t>
          </a:r>
          <a:r>
            <a:rPr lang="ja-JP" altLang="ja-JP" sz="1200" b="0" i="0" baseline="0">
              <a:solidFill>
                <a:schemeClr val="dk1"/>
              </a:solidFill>
              <a:effectLst/>
              <a:latin typeface="+mn-lt"/>
              <a:ea typeface="+mn-ea"/>
              <a:cs typeface="+mn-cs"/>
            </a:rPr>
            <a:t>見直しも必要となる。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65</xdr:row>
      <xdr:rowOff>64981</xdr:rowOff>
    </xdr:to>
    <xdr:cxnSp macro="">
      <xdr:nvCxnSpPr>
        <xdr:cNvPr id="132" name="直線コネクタ 131"/>
        <xdr:cNvCxnSpPr/>
      </xdr:nvCxnSpPr>
      <xdr:spPr>
        <a:xfrm>
          <a:off x="4114800" y="1120521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32808</xdr:rowOff>
    </xdr:from>
    <xdr:to>
      <xdr:col>6</xdr:col>
      <xdr:colOff>0</xdr:colOff>
      <xdr:row>65</xdr:row>
      <xdr:rowOff>60960</xdr:rowOff>
    </xdr:to>
    <xdr:cxnSp macro="">
      <xdr:nvCxnSpPr>
        <xdr:cNvPr id="135" name="直線コネクタ 134"/>
        <xdr:cNvCxnSpPr/>
      </xdr:nvCxnSpPr>
      <xdr:spPr>
        <a:xfrm>
          <a:off x="3225800" y="1117705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164042</xdr:rowOff>
    </xdr:from>
    <xdr:to>
      <xdr:col>4</xdr:col>
      <xdr:colOff>482600</xdr:colOff>
      <xdr:row>65</xdr:row>
      <xdr:rowOff>32808</xdr:rowOff>
    </xdr:to>
    <xdr:cxnSp macro="">
      <xdr:nvCxnSpPr>
        <xdr:cNvPr id="138" name="直線コネクタ 137"/>
        <xdr:cNvCxnSpPr/>
      </xdr:nvCxnSpPr>
      <xdr:spPr>
        <a:xfrm>
          <a:off x="2336800" y="1113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164042</xdr:rowOff>
    </xdr:from>
    <xdr:to>
      <xdr:col>3</xdr:col>
      <xdr:colOff>279400</xdr:colOff>
      <xdr:row>65</xdr:row>
      <xdr:rowOff>121285</xdr:rowOff>
    </xdr:to>
    <xdr:cxnSp macro="">
      <xdr:nvCxnSpPr>
        <xdr:cNvPr id="141" name="直線コネクタ 140"/>
        <xdr:cNvCxnSpPr/>
      </xdr:nvCxnSpPr>
      <xdr:spPr>
        <a:xfrm flipV="1">
          <a:off x="1447800" y="1113684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14181</xdr:rowOff>
    </xdr:from>
    <xdr:to>
      <xdr:col>7</xdr:col>
      <xdr:colOff>203200</xdr:colOff>
      <xdr:row>65</xdr:row>
      <xdr:rowOff>115781</xdr:rowOff>
    </xdr:to>
    <xdr:sp macro="" textlink="">
      <xdr:nvSpPr>
        <xdr:cNvPr id="151" name="円/楕円 150"/>
        <xdr:cNvSpPr/>
      </xdr:nvSpPr>
      <xdr:spPr>
        <a:xfrm>
          <a:off x="4902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157708</xdr:rowOff>
    </xdr:from>
    <xdr:ext cx="762000" cy="259045"/>
    <xdr:sp macro="" textlink="">
      <xdr:nvSpPr>
        <xdr:cNvPr id="152" name="財政構造の弾力性該当値テキスト"/>
        <xdr:cNvSpPr txBox="1"/>
      </xdr:nvSpPr>
      <xdr:spPr>
        <a:xfrm>
          <a:off x="5041900" y="1113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3" name="円/楕円 152"/>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4" name="テキスト ボックス 153"/>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153458</xdr:rowOff>
    </xdr:from>
    <xdr:to>
      <xdr:col>4</xdr:col>
      <xdr:colOff>533400</xdr:colOff>
      <xdr:row>65</xdr:row>
      <xdr:rowOff>83608</xdr:rowOff>
    </xdr:to>
    <xdr:sp macro="" textlink="">
      <xdr:nvSpPr>
        <xdr:cNvPr id="155" name="円/楕円 154"/>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68385</xdr:rowOff>
    </xdr:from>
    <xdr:ext cx="762000" cy="259045"/>
    <xdr:sp macro="" textlink="">
      <xdr:nvSpPr>
        <xdr:cNvPr id="156" name="テキスト ボックス 155"/>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113242</xdr:rowOff>
    </xdr:from>
    <xdr:to>
      <xdr:col>3</xdr:col>
      <xdr:colOff>330200</xdr:colOff>
      <xdr:row>65</xdr:row>
      <xdr:rowOff>43392</xdr:rowOff>
    </xdr:to>
    <xdr:sp macro="" textlink="">
      <xdr:nvSpPr>
        <xdr:cNvPr id="157" name="円/楕円 156"/>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28169</xdr:rowOff>
    </xdr:from>
    <xdr:ext cx="762000" cy="259045"/>
    <xdr:sp macro="" textlink="">
      <xdr:nvSpPr>
        <xdr:cNvPr id="158" name="テキスト ボックス 157"/>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70485</xdr:rowOff>
    </xdr:from>
    <xdr:to>
      <xdr:col>2</xdr:col>
      <xdr:colOff>127000</xdr:colOff>
      <xdr:row>66</xdr:row>
      <xdr:rowOff>635</xdr:rowOff>
    </xdr:to>
    <xdr:sp macro="" textlink="">
      <xdr:nvSpPr>
        <xdr:cNvPr id="159" name="円/楕円 158"/>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156862</xdr:rowOff>
    </xdr:from>
    <xdr:ext cx="762000" cy="259045"/>
    <xdr:sp macro="" textlink="">
      <xdr:nvSpPr>
        <xdr:cNvPr id="160" name="テキスト ボックス 159"/>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行財政改革による定員管理の適正化や各種手当等の廃止、見直し、及び各歳出削減の継続した取り組みのため、類似団体、全国、県の各平均を大きく下回っている。今後も行政運営の効率化とサービス向上のバランスを測りながら、引き続き改善に向けて取り組むことが必要となる</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8973</xdr:rowOff>
    </xdr:from>
    <xdr:to>
      <xdr:col>7</xdr:col>
      <xdr:colOff>152400</xdr:colOff>
      <xdr:row>81</xdr:row>
      <xdr:rowOff>20560</xdr:rowOff>
    </xdr:to>
    <xdr:cxnSp macro="">
      <xdr:nvCxnSpPr>
        <xdr:cNvPr id="193" name="直線コネクタ 192"/>
        <xdr:cNvCxnSpPr/>
      </xdr:nvCxnSpPr>
      <xdr:spPr>
        <a:xfrm flipV="1">
          <a:off x="4114800" y="13896423"/>
          <a:ext cx="8382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162485</xdr:rowOff>
    </xdr:from>
    <xdr:to>
      <xdr:col>6</xdr:col>
      <xdr:colOff>0</xdr:colOff>
      <xdr:row>81</xdr:row>
      <xdr:rowOff>20560</xdr:rowOff>
    </xdr:to>
    <xdr:cxnSp macro="">
      <xdr:nvCxnSpPr>
        <xdr:cNvPr id="196" name="直線コネクタ 195"/>
        <xdr:cNvCxnSpPr/>
      </xdr:nvCxnSpPr>
      <xdr:spPr>
        <a:xfrm>
          <a:off x="3225800" y="13878485"/>
          <a:ext cx="889000" cy="2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152707</xdr:rowOff>
    </xdr:from>
    <xdr:to>
      <xdr:col>4</xdr:col>
      <xdr:colOff>482600</xdr:colOff>
      <xdr:row>80</xdr:row>
      <xdr:rowOff>162485</xdr:rowOff>
    </xdr:to>
    <xdr:cxnSp macro="">
      <xdr:nvCxnSpPr>
        <xdr:cNvPr id="199" name="直線コネクタ 198"/>
        <xdr:cNvCxnSpPr/>
      </xdr:nvCxnSpPr>
      <xdr:spPr>
        <a:xfrm>
          <a:off x="2336800" y="13868707"/>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152707</xdr:rowOff>
    </xdr:from>
    <xdr:to>
      <xdr:col>3</xdr:col>
      <xdr:colOff>279400</xdr:colOff>
      <xdr:row>80</xdr:row>
      <xdr:rowOff>156857</xdr:rowOff>
    </xdr:to>
    <xdr:cxnSp macro="">
      <xdr:nvCxnSpPr>
        <xdr:cNvPr id="202" name="直線コネクタ 201"/>
        <xdr:cNvCxnSpPr/>
      </xdr:nvCxnSpPr>
      <xdr:spPr>
        <a:xfrm flipV="1">
          <a:off x="1447800" y="13868707"/>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129623</xdr:rowOff>
    </xdr:from>
    <xdr:to>
      <xdr:col>7</xdr:col>
      <xdr:colOff>203200</xdr:colOff>
      <xdr:row>81</xdr:row>
      <xdr:rowOff>59773</xdr:rowOff>
    </xdr:to>
    <xdr:sp macro="" textlink="">
      <xdr:nvSpPr>
        <xdr:cNvPr id="212" name="円/楕円 211"/>
        <xdr:cNvSpPr/>
      </xdr:nvSpPr>
      <xdr:spPr>
        <a:xfrm>
          <a:off x="4902200" y="138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50900</xdr:rowOff>
    </xdr:from>
    <xdr:ext cx="762000" cy="259045"/>
    <xdr:sp macro="" textlink="">
      <xdr:nvSpPr>
        <xdr:cNvPr id="213" name="人件費・物件費等の状況該当値テキスト"/>
        <xdr:cNvSpPr txBox="1"/>
      </xdr:nvSpPr>
      <xdr:spPr>
        <a:xfrm>
          <a:off x="5041900" y="1376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103,175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141210</xdr:rowOff>
    </xdr:from>
    <xdr:to>
      <xdr:col>6</xdr:col>
      <xdr:colOff>50800</xdr:colOff>
      <xdr:row>81</xdr:row>
      <xdr:rowOff>71360</xdr:rowOff>
    </xdr:to>
    <xdr:sp macro="" textlink="">
      <xdr:nvSpPr>
        <xdr:cNvPr id="214" name="円/楕円 213"/>
        <xdr:cNvSpPr/>
      </xdr:nvSpPr>
      <xdr:spPr>
        <a:xfrm>
          <a:off x="4064000" y="138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81537</xdr:rowOff>
    </xdr:from>
    <xdr:ext cx="736600" cy="259045"/>
    <xdr:sp macro="" textlink="">
      <xdr:nvSpPr>
        <xdr:cNvPr id="215" name="テキスト ボックス 214"/>
        <xdr:cNvSpPr txBox="1"/>
      </xdr:nvSpPr>
      <xdr:spPr>
        <a:xfrm>
          <a:off x="3733800" y="1362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105,576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111685</xdr:rowOff>
    </xdr:from>
    <xdr:to>
      <xdr:col>4</xdr:col>
      <xdr:colOff>533400</xdr:colOff>
      <xdr:row>81</xdr:row>
      <xdr:rowOff>41835</xdr:rowOff>
    </xdr:to>
    <xdr:sp macro="" textlink="">
      <xdr:nvSpPr>
        <xdr:cNvPr id="216" name="円/楕円 215"/>
        <xdr:cNvSpPr/>
      </xdr:nvSpPr>
      <xdr:spPr>
        <a:xfrm>
          <a:off x="3175000" y="138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52012</xdr:rowOff>
    </xdr:from>
    <xdr:ext cx="762000" cy="259045"/>
    <xdr:sp macro="" textlink="">
      <xdr:nvSpPr>
        <xdr:cNvPr id="217" name="テキスト ボックス 216"/>
        <xdr:cNvSpPr txBox="1"/>
      </xdr:nvSpPr>
      <xdr:spPr>
        <a:xfrm>
          <a:off x="2844800" y="1359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99,458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101907</xdr:rowOff>
    </xdr:from>
    <xdr:to>
      <xdr:col>3</xdr:col>
      <xdr:colOff>330200</xdr:colOff>
      <xdr:row>81</xdr:row>
      <xdr:rowOff>32057</xdr:rowOff>
    </xdr:to>
    <xdr:sp macro="" textlink="">
      <xdr:nvSpPr>
        <xdr:cNvPr id="218" name="円/楕円 217"/>
        <xdr:cNvSpPr/>
      </xdr:nvSpPr>
      <xdr:spPr>
        <a:xfrm>
          <a:off x="2286000" y="138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42234</xdr:rowOff>
    </xdr:from>
    <xdr:ext cx="762000" cy="259045"/>
    <xdr:sp macro="" textlink="">
      <xdr:nvSpPr>
        <xdr:cNvPr id="219" name="テキスト ボックス 218"/>
        <xdr:cNvSpPr txBox="1"/>
      </xdr:nvSpPr>
      <xdr:spPr>
        <a:xfrm>
          <a:off x="1955800" y="1358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106057</xdr:rowOff>
    </xdr:from>
    <xdr:to>
      <xdr:col>2</xdr:col>
      <xdr:colOff>127000</xdr:colOff>
      <xdr:row>81</xdr:row>
      <xdr:rowOff>36207</xdr:rowOff>
    </xdr:to>
    <xdr:sp macro="" textlink="">
      <xdr:nvSpPr>
        <xdr:cNvPr id="220" name="円/楕円 219"/>
        <xdr:cNvSpPr/>
      </xdr:nvSpPr>
      <xdr:spPr>
        <a:xfrm>
          <a:off x="1397000" y="138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46384</xdr:rowOff>
    </xdr:from>
    <xdr:ext cx="762000" cy="259045"/>
    <xdr:sp macro="" textlink="">
      <xdr:nvSpPr>
        <xdr:cNvPr id="221" name="テキスト ボックス 220"/>
        <xdr:cNvSpPr txBox="1"/>
      </xdr:nvSpPr>
      <xdr:spPr>
        <a:xfrm>
          <a:off x="1066800" y="135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平成２３・２４年度において、国家公務員が東日本大震災の復興財源を確保するために平均７．８％の給与減額支給措置を行ったことにより、指数が１００ポイントを超え</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当町でも給与を３．６％減額し</a:t>
          </a:r>
          <a:r>
            <a:rPr lang="ja-JP" altLang="en-US" sz="1200" b="0" i="0" baseline="0">
              <a:solidFill>
                <a:schemeClr val="dk1"/>
              </a:solidFill>
              <a:effectLst/>
              <a:latin typeface="+mn-lt"/>
              <a:ea typeface="+mn-ea"/>
              <a:cs typeface="+mn-cs"/>
            </a:rPr>
            <a:t>たが</a:t>
          </a:r>
          <a:r>
            <a:rPr lang="ja-JP" altLang="ja-JP" sz="1200" b="0" i="0" baseline="0">
              <a:solidFill>
                <a:schemeClr val="dk1"/>
              </a:solidFill>
              <a:effectLst/>
              <a:latin typeface="+mn-lt"/>
              <a:ea typeface="+mn-ea"/>
              <a:cs typeface="+mn-cs"/>
            </a:rPr>
            <a:t>、平成２５年度において</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給与の高い職員の退職</a:t>
          </a:r>
          <a:r>
            <a:rPr lang="ja-JP" altLang="en-US" sz="1200" b="0" i="0" baseline="0">
              <a:solidFill>
                <a:schemeClr val="dk1"/>
              </a:solidFill>
              <a:effectLst/>
              <a:latin typeface="+mn-lt"/>
              <a:ea typeface="+mn-ea"/>
              <a:cs typeface="+mn-cs"/>
            </a:rPr>
            <a:t>もあり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数値が改善し、類似団体の平均値からも下回った。</a:t>
          </a:r>
          <a:endParaRPr lang="en-US" altLang="ja-JP" sz="1200" b="0" i="0" baseline="0">
            <a:solidFill>
              <a:schemeClr val="dk1"/>
            </a:solidFill>
            <a:effectLst/>
            <a:latin typeface="+mn-lt"/>
            <a:ea typeface="+mn-ea"/>
            <a:cs typeface="+mn-cs"/>
          </a:endParaRPr>
        </a:p>
        <a:p>
          <a:pPr rtl="0"/>
          <a:r>
            <a:rPr lang="ja-JP" altLang="ja-JP" sz="1200" b="0" i="0" baseline="0">
              <a:solidFill>
                <a:schemeClr val="dk1"/>
              </a:solidFill>
              <a:effectLst/>
              <a:latin typeface="+mn-lt"/>
              <a:ea typeface="+mn-ea"/>
              <a:cs typeface="+mn-cs"/>
            </a:rPr>
            <a:t>既に各種手当等の廃止や見直しを実施しているが、更なる効率化を進め、行政サービスの確保を考慮しながら、今後も引き続き抑制に努め</a:t>
          </a:r>
          <a:r>
            <a:rPr lang="ja-JP" altLang="en-US" sz="1200" b="0" i="0" baseline="0">
              <a:solidFill>
                <a:schemeClr val="dk1"/>
              </a:solidFill>
              <a:effectLst/>
              <a:latin typeface="+mn-lt"/>
              <a:ea typeface="+mn-ea"/>
              <a:cs typeface="+mn-cs"/>
            </a:rPr>
            <a:t>ていく</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88</xdr:row>
      <xdr:rowOff>160866</xdr:rowOff>
    </xdr:to>
    <xdr:cxnSp macro="">
      <xdr:nvCxnSpPr>
        <xdr:cNvPr id="255" name="直線コネクタ 254"/>
        <xdr:cNvCxnSpPr/>
      </xdr:nvCxnSpPr>
      <xdr:spPr>
        <a:xfrm flipV="1">
          <a:off x="16179800" y="14605000"/>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37677</xdr:rowOff>
    </xdr:to>
    <xdr:cxnSp macro="">
      <xdr:nvCxnSpPr>
        <xdr:cNvPr id="258" name="直線コネクタ 257"/>
        <xdr:cNvCxnSpPr/>
      </xdr:nvCxnSpPr>
      <xdr:spPr>
        <a:xfrm flipV="1">
          <a:off x="15290800" y="152484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37677</xdr:rowOff>
    </xdr:to>
    <xdr:cxnSp macro="">
      <xdr:nvCxnSpPr>
        <xdr:cNvPr id="261" name="直線コネクタ 260"/>
        <xdr:cNvCxnSpPr/>
      </xdr:nvCxnSpPr>
      <xdr:spPr>
        <a:xfrm>
          <a:off x="14401800" y="1469347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85</xdr:row>
      <xdr:rowOff>120227</xdr:rowOff>
    </xdr:to>
    <xdr:cxnSp macro="">
      <xdr:nvCxnSpPr>
        <xdr:cNvPr id="264" name="直線コネクタ 263"/>
        <xdr:cNvCxnSpPr/>
      </xdr:nvCxnSpPr>
      <xdr:spPr>
        <a:xfrm>
          <a:off x="13512800" y="145889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6" name="テキスト ボックス 265"/>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8" name="テキスト ボックス 267"/>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4" name="円/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6" name="円/楕円 275"/>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77" name="テキスト ボックス 276"/>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78" name="円/楕円 277"/>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73254</xdr:rowOff>
    </xdr:from>
    <xdr:ext cx="762000" cy="259045"/>
    <xdr:sp macro="" textlink="">
      <xdr:nvSpPr>
        <xdr:cNvPr id="279" name="テキスト ボックス 278"/>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0" name="円/楕円 279"/>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81" name="テキスト ボックス 280"/>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2" name="円/楕円 281"/>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51240</xdr:rowOff>
    </xdr:from>
    <xdr:ext cx="762000" cy="259045"/>
    <xdr:sp macro="" textlink="">
      <xdr:nvSpPr>
        <xdr:cNvPr id="283" name="テキスト ボックス 282"/>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職員が</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名増となったため、前年度と比較して数値は増加したが、行財政改革による定員管理の適正化の継続により、類似団体、全国、県の各平均を大きく下回っている。</a:t>
          </a:r>
          <a:endParaRPr lang="ja-JP" altLang="ja-JP" sz="1400">
            <a:effectLst/>
          </a:endParaRPr>
        </a:p>
        <a:p>
          <a:pPr rtl="0"/>
          <a:r>
            <a:rPr lang="ja-JP" altLang="ja-JP" sz="1400" b="0" i="0" baseline="0">
              <a:solidFill>
                <a:schemeClr val="dk1"/>
              </a:solidFill>
              <a:effectLst/>
              <a:latin typeface="+mn-lt"/>
              <a:ea typeface="+mn-ea"/>
              <a:cs typeface="+mn-cs"/>
            </a:rPr>
            <a:t>過度の人員削減は各業務に支障をきたすことも考えられるため、今後も行政運営の効率化とサービス向上のバランスを測りながら、引き続き定員管理の適正化を継続していく。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102616</xdr:rowOff>
    </xdr:from>
    <xdr:to>
      <xdr:col>24</xdr:col>
      <xdr:colOff>558800</xdr:colOff>
      <xdr:row>60</xdr:row>
      <xdr:rowOff>114198</xdr:rowOff>
    </xdr:to>
    <xdr:cxnSp macro="">
      <xdr:nvCxnSpPr>
        <xdr:cNvPr id="315" name="直線コネクタ 314"/>
        <xdr:cNvCxnSpPr/>
      </xdr:nvCxnSpPr>
      <xdr:spPr>
        <a:xfrm>
          <a:off x="16179800" y="10389616"/>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91999</xdr:rowOff>
    </xdr:from>
    <xdr:to>
      <xdr:col>23</xdr:col>
      <xdr:colOff>406400</xdr:colOff>
      <xdr:row>60</xdr:row>
      <xdr:rowOff>102616</xdr:rowOff>
    </xdr:to>
    <xdr:cxnSp macro="">
      <xdr:nvCxnSpPr>
        <xdr:cNvPr id="318" name="直線コネクタ 317"/>
        <xdr:cNvCxnSpPr/>
      </xdr:nvCxnSpPr>
      <xdr:spPr>
        <a:xfrm>
          <a:off x="15290800" y="10378999"/>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91999</xdr:rowOff>
    </xdr:from>
    <xdr:to>
      <xdr:col>22</xdr:col>
      <xdr:colOff>203200</xdr:colOff>
      <xdr:row>60</xdr:row>
      <xdr:rowOff>91999</xdr:rowOff>
    </xdr:to>
    <xdr:cxnSp macro="">
      <xdr:nvCxnSpPr>
        <xdr:cNvPr id="321" name="直線コネクタ 320"/>
        <xdr:cNvCxnSpPr/>
      </xdr:nvCxnSpPr>
      <xdr:spPr>
        <a:xfrm>
          <a:off x="14401800" y="10378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91999</xdr:rowOff>
    </xdr:from>
    <xdr:to>
      <xdr:col>21</xdr:col>
      <xdr:colOff>0</xdr:colOff>
      <xdr:row>60</xdr:row>
      <xdr:rowOff>104063</xdr:rowOff>
    </xdr:to>
    <xdr:cxnSp macro="">
      <xdr:nvCxnSpPr>
        <xdr:cNvPr id="324" name="直線コネクタ 323"/>
        <xdr:cNvCxnSpPr/>
      </xdr:nvCxnSpPr>
      <xdr:spPr>
        <a:xfrm flipV="1">
          <a:off x="13512800" y="1037899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63398</xdr:rowOff>
    </xdr:from>
    <xdr:to>
      <xdr:col>24</xdr:col>
      <xdr:colOff>609600</xdr:colOff>
      <xdr:row>60</xdr:row>
      <xdr:rowOff>164998</xdr:rowOff>
    </xdr:to>
    <xdr:sp macro="" textlink="">
      <xdr:nvSpPr>
        <xdr:cNvPr id="334" name="円/楕円 333"/>
        <xdr:cNvSpPr/>
      </xdr:nvSpPr>
      <xdr:spPr>
        <a:xfrm>
          <a:off x="16967200" y="10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156125</xdr:rowOff>
    </xdr:from>
    <xdr:ext cx="762000" cy="259045"/>
    <xdr:sp macro="" textlink="">
      <xdr:nvSpPr>
        <xdr:cNvPr id="335" name="定員管理の状況該当値テキスト"/>
        <xdr:cNvSpPr txBox="1"/>
      </xdr:nvSpPr>
      <xdr:spPr>
        <a:xfrm>
          <a:off x="17106900" y="102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51816</xdr:rowOff>
    </xdr:from>
    <xdr:to>
      <xdr:col>23</xdr:col>
      <xdr:colOff>457200</xdr:colOff>
      <xdr:row>60</xdr:row>
      <xdr:rowOff>153416</xdr:rowOff>
    </xdr:to>
    <xdr:sp macro="" textlink="">
      <xdr:nvSpPr>
        <xdr:cNvPr id="336" name="円/楕円 335"/>
        <xdr:cNvSpPr/>
      </xdr:nvSpPr>
      <xdr:spPr>
        <a:xfrm>
          <a:off x="16129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163593</xdr:rowOff>
    </xdr:from>
    <xdr:ext cx="736600" cy="259045"/>
    <xdr:sp macro="" textlink="">
      <xdr:nvSpPr>
        <xdr:cNvPr id="337" name="テキスト ボックス 336"/>
        <xdr:cNvSpPr txBox="1"/>
      </xdr:nvSpPr>
      <xdr:spPr>
        <a:xfrm>
          <a:off x="15798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41199</xdr:rowOff>
    </xdr:from>
    <xdr:to>
      <xdr:col>22</xdr:col>
      <xdr:colOff>254000</xdr:colOff>
      <xdr:row>60</xdr:row>
      <xdr:rowOff>142799</xdr:rowOff>
    </xdr:to>
    <xdr:sp macro="" textlink="">
      <xdr:nvSpPr>
        <xdr:cNvPr id="338" name="円/楕円 337"/>
        <xdr:cNvSpPr/>
      </xdr:nvSpPr>
      <xdr:spPr>
        <a:xfrm>
          <a:off x="15240000" y="103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152976</xdr:rowOff>
    </xdr:from>
    <xdr:ext cx="762000" cy="259045"/>
    <xdr:sp macro="" textlink="">
      <xdr:nvSpPr>
        <xdr:cNvPr id="339" name="テキスト ボックス 338"/>
        <xdr:cNvSpPr txBox="1"/>
      </xdr:nvSpPr>
      <xdr:spPr>
        <a:xfrm>
          <a:off x="14909800" y="100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41199</xdr:rowOff>
    </xdr:from>
    <xdr:to>
      <xdr:col>21</xdr:col>
      <xdr:colOff>50800</xdr:colOff>
      <xdr:row>60</xdr:row>
      <xdr:rowOff>142799</xdr:rowOff>
    </xdr:to>
    <xdr:sp macro="" textlink="">
      <xdr:nvSpPr>
        <xdr:cNvPr id="340" name="円/楕円 339"/>
        <xdr:cNvSpPr/>
      </xdr:nvSpPr>
      <xdr:spPr>
        <a:xfrm>
          <a:off x="14351000" y="103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152976</xdr:rowOff>
    </xdr:from>
    <xdr:ext cx="762000" cy="259045"/>
    <xdr:sp macro="" textlink="">
      <xdr:nvSpPr>
        <xdr:cNvPr id="341" name="テキスト ボックス 340"/>
        <xdr:cNvSpPr txBox="1"/>
      </xdr:nvSpPr>
      <xdr:spPr>
        <a:xfrm>
          <a:off x="14020800" y="100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53263</xdr:rowOff>
    </xdr:from>
    <xdr:to>
      <xdr:col>19</xdr:col>
      <xdr:colOff>533400</xdr:colOff>
      <xdr:row>60</xdr:row>
      <xdr:rowOff>154863</xdr:rowOff>
    </xdr:to>
    <xdr:sp macro="" textlink="">
      <xdr:nvSpPr>
        <xdr:cNvPr id="342" name="円/楕円 341"/>
        <xdr:cNvSpPr/>
      </xdr:nvSpPr>
      <xdr:spPr>
        <a:xfrm>
          <a:off x="13462000" y="103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165040</xdr:rowOff>
    </xdr:from>
    <xdr:ext cx="762000" cy="259045"/>
    <xdr:sp macro="" textlink="">
      <xdr:nvSpPr>
        <xdr:cNvPr id="343" name="テキスト ボックス 342"/>
        <xdr:cNvSpPr txBox="1"/>
      </xdr:nvSpPr>
      <xdr:spPr>
        <a:xfrm>
          <a:off x="13131800" y="10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普通建設事業費等に係る起債の償還に伴い、類似団体、全国市町村の各平均をともに上回っているが、主な要因の一つとなっていた一部事務組合等への公債費分としての負担金が抑えられたこともあり、前年度より</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の改善とな</a:t>
          </a:r>
          <a:r>
            <a:rPr lang="ja-JP" altLang="en-US" sz="1400" b="0" i="0" baseline="0">
              <a:solidFill>
                <a:schemeClr val="dk1"/>
              </a:solidFill>
              <a:effectLst/>
              <a:latin typeface="+mn-lt"/>
              <a:ea typeface="+mn-ea"/>
              <a:cs typeface="+mn-cs"/>
            </a:rPr>
            <a:t>った</a:t>
          </a:r>
          <a:r>
            <a:rPr lang="ja-JP"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しかしながら、今後も起債の対象となる普通建設事業が控えていることから、引き続き財政健全化を図ることが優先事項となる。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67628</xdr:rowOff>
    </xdr:from>
    <xdr:to>
      <xdr:col>24</xdr:col>
      <xdr:colOff>558800</xdr:colOff>
      <xdr:row>42</xdr:row>
      <xdr:rowOff>140018</xdr:rowOff>
    </xdr:to>
    <xdr:cxnSp macro="">
      <xdr:nvCxnSpPr>
        <xdr:cNvPr id="373" name="直線コネクタ 372"/>
        <xdr:cNvCxnSpPr/>
      </xdr:nvCxnSpPr>
      <xdr:spPr>
        <a:xfrm flipV="1">
          <a:off x="16179800" y="726852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140018</xdr:rowOff>
    </xdr:from>
    <xdr:to>
      <xdr:col>23</xdr:col>
      <xdr:colOff>406400</xdr:colOff>
      <xdr:row>43</xdr:row>
      <xdr:rowOff>113347</xdr:rowOff>
    </xdr:to>
    <xdr:cxnSp macro="">
      <xdr:nvCxnSpPr>
        <xdr:cNvPr id="376" name="直線コネクタ 375"/>
        <xdr:cNvCxnSpPr/>
      </xdr:nvCxnSpPr>
      <xdr:spPr>
        <a:xfrm flipV="1">
          <a:off x="15290800" y="734091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113347</xdr:rowOff>
    </xdr:from>
    <xdr:to>
      <xdr:col>22</xdr:col>
      <xdr:colOff>203200</xdr:colOff>
      <xdr:row>44</xdr:row>
      <xdr:rowOff>32385</xdr:rowOff>
    </xdr:to>
    <xdr:cxnSp macro="">
      <xdr:nvCxnSpPr>
        <xdr:cNvPr id="379" name="直線コネクタ 378"/>
        <xdr:cNvCxnSpPr/>
      </xdr:nvCxnSpPr>
      <xdr:spPr>
        <a:xfrm flipV="1">
          <a:off x="14401800" y="748569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32385</xdr:rowOff>
    </xdr:from>
    <xdr:to>
      <xdr:col>21</xdr:col>
      <xdr:colOff>0</xdr:colOff>
      <xdr:row>44</xdr:row>
      <xdr:rowOff>80645</xdr:rowOff>
    </xdr:to>
    <xdr:cxnSp macro="">
      <xdr:nvCxnSpPr>
        <xdr:cNvPr id="382" name="直線コネクタ 381"/>
        <xdr:cNvCxnSpPr/>
      </xdr:nvCxnSpPr>
      <xdr:spPr>
        <a:xfrm flipV="1">
          <a:off x="13512800" y="75761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16828</xdr:rowOff>
    </xdr:from>
    <xdr:to>
      <xdr:col>24</xdr:col>
      <xdr:colOff>609600</xdr:colOff>
      <xdr:row>42</xdr:row>
      <xdr:rowOff>118428</xdr:rowOff>
    </xdr:to>
    <xdr:sp macro="" textlink="">
      <xdr:nvSpPr>
        <xdr:cNvPr id="392" name="円/楕円 391"/>
        <xdr:cNvSpPr/>
      </xdr:nvSpPr>
      <xdr:spPr>
        <a:xfrm>
          <a:off x="169672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160355</xdr:rowOff>
    </xdr:from>
    <xdr:ext cx="762000" cy="259045"/>
    <xdr:sp macro="" textlink="">
      <xdr:nvSpPr>
        <xdr:cNvPr id="393" name="公債費負担の状況該当値テキスト"/>
        <xdr:cNvSpPr txBox="1"/>
      </xdr:nvSpPr>
      <xdr:spPr>
        <a:xfrm>
          <a:off x="17106900" y="71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89218</xdr:rowOff>
    </xdr:from>
    <xdr:to>
      <xdr:col>23</xdr:col>
      <xdr:colOff>457200</xdr:colOff>
      <xdr:row>43</xdr:row>
      <xdr:rowOff>19368</xdr:rowOff>
    </xdr:to>
    <xdr:sp macro="" textlink="">
      <xdr:nvSpPr>
        <xdr:cNvPr id="394" name="円/楕円 393"/>
        <xdr:cNvSpPr/>
      </xdr:nvSpPr>
      <xdr:spPr>
        <a:xfrm>
          <a:off x="16129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4145</xdr:rowOff>
    </xdr:from>
    <xdr:ext cx="736600" cy="259045"/>
    <xdr:sp macro="" textlink="">
      <xdr:nvSpPr>
        <xdr:cNvPr id="395" name="テキスト ボックス 394"/>
        <xdr:cNvSpPr txBox="1"/>
      </xdr:nvSpPr>
      <xdr:spPr>
        <a:xfrm>
          <a:off x="15798800" y="737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62547</xdr:rowOff>
    </xdr:from>
    <xdr:to>
      <xdr:col>22</xdr:col>
      <xdr:colOff>254000</xdr:colOff>
      <xdr:row>43</xdr:row>
      <xdr:rowOff>164147</xdr:rowOff>
    </xdr:to>
    <xdr:sp macro="" textlink="">
      <xdr:nvSpPr>
        <xdr:cNvPr id="396" name="円/楕円 395"/>
        <xdr:cNvSpPr/>
      </xdr:nvSpPr>
      <xdr:spPr>
        <a:xfrm>
          <a:off x="15240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148924</xdr:rowOff>
    </xdr:from>
    <xdr:ext cx="762000" cy="259045"/>
    <xdr:sp macro="" textlink="">
      <xdr:nvSpPr>
        <xdr:cNvPr id="397" name="テキスト ボックス 396"/>
        <xdr:cNvSpPr txBox="1"/>
      </xdr:nvSpPr>
      <xdr:spPr>
        <a:xfrm>
          <a:off x="14909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153035</xdr:rowOff>
    </xdr:from>
    <xdr:to>
      <xdr:col>21</xdr:col>
      <xdr:colOff>50800</xdr:colOff>
      <xdr:row>44</xdr:row>
      <xdr:rowOff>83185</xdr:rowOff>
    </xdr:to>
    <xdr:sp macro="" textlink="">
      <xdr:nvSpPr>
        <xdr:cNvPr id="398" name="円/楕円 397"/>
        <xdr:cNvSpPr/>
      </xdr:nvSpPr>
      <xdr:spPr>
        <a:xfrm>
          <a:off x="14351000" y="75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67962</xdr:rowOff>
    </xdr:from>
    <xdr:ext cx="762000" cy="259045"/>
    <xdr:sp macro="" textlink="">
      <xdr:nvSpPr>
        <xdr:cNvPr id="399" name="テキスト ボックス 398"/>
        <xdr:cNvSpPr txBox="1"/>
      </xdr:nvSpPr>
      <xdr:spPr>
        <a:xfrm>
          <a:off x="14020800" y="761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29845</xdr:rowOff>
    </xdr:from>
    <xdr:to>
      <xdr:col>19</xdr:col>
      <xdr:colOff>533400</xdr:colOff>
      <xdr:row>44</xdr:row>
      <xdr:rowOff>131445</xdr:rowOff>
    </xdr:to>
    <xdr:sp macro="" textlink="">
      <xdr:nvSpPr>
        <xdr:cNvPr id="400" name="円/楕円 399"/>
        <xdr:cNvSpPr/>
      </xdr:nvSpPr>
      <xdr:spPr>
        <a:xfrm>
          <a:off x="13462000" y="75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116222</xdr:rowOff>
    </xdr:from>
    <xdr:ext cx="762000" cy="259045"/>
    <xdr:sp macro="" textlink="">
      <xdr:nvSpPr>
        <xdr:cNvPr id="401" name="テキスト ボックス 400"/>
        <xdr:cNvSpPr txBox="1"/>
      </xdr:nvSpPr>
      <xdr:spPr>
        <a:xfrm>
          <a:off x="13131800" y="766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公共下水道事業会計と農業集落排水事業会計の地方債残高が標準財政規模と</a:t>
          </a:r>
          <a:r>
            <a:rPr lang="ja-JP" altLang="en-US" sz="1100" b="0" i="0" baseline="0">
              <a:solidFill>
                <a:schemeClr val="dk1"/>
              </a:solidFill>
              <a:effectLst/>
              <a:latin typeface="+mn-lt"/>
              <a:ea typeface="+mn-ea"/>
              <a:cs typeface="+mn-cs"/>
            </a:rPr>
            <a:t>比較して多額の</a:t>
          </a:r>
          <a:r>
            <a:rPr lang="ja-JP" altLang="ja-JP" sz="1100" b="0" i="0" baseline="0">
              <a:solidFill>
                <a:schemeClr val="dk1"/>
              </a:solidFill>
              <a:effectLst/>
              <a:latin typeface="+mn-lt"/>
              <a:ea typeface="+mn-ea"/>
              <a:cs typeface="+mn-cs"/>
            </a:rPr>
            <a:t>ため、類似団体と比較すると高水準で推移している。</a:t>
          </a:r>
          <a:endParaRPr lang="ja-JP" altLang="ja-JP" sz="1100">
            <a:effectLst/>
          </a:endParaRPr>
        </a:p>
        <a:p>
          <a:pPr rtl="0"/>
          <a:r>
            <a:rPr lang="ja-JP" altLang="ja-JP" sz="1100" b="0" i="0" baseline="0">
              <a:solidFill>
                <a:schemeClr val="dk1"/>
              </a:solidFill>
              <a:effectLst/>
              <a:latin typeface="+mn-lt"/>
              <a:ea typeface="+mn-ea"/>
              <a:cs typeface="+mn-cs"/>
            </a:rPr>
            <a:t>一部事務組合の普通建設事業費に係る負担金が抑えられたため、前々年度から前年度は４．</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％、前年度から本年度は</a:t>
          </a:r>
          <a:r>
            <a:rPr lang="ja-JP" altLang="en-US" sz="1100" b="0" i="0" baseline="0">
              <a:solidFill>
                <a:schemeClr val="dk1"/>
              </a:solidFill>
              <a:effectLst/>
              <a:latin typeface="+mn-lt"/>
              <a:ea typeface="+mn-ea"/>
              <a:cs typeface="+mn-cs"/>
            </a:rPr>
            <a:t>８．９</a:t>
          </a:r>
          <a:r>
            <a:rPr lang="ja-JP" altLang="ja-JP" sz="1100" b="0" i="0" baseline="0">
              <a:solidFill>
                <a:schemeClr val="dk1"/>
              </a:solidFill>
              <a:effectLst/>
              <a:latin typeface="+mn-lt"/>
              <a:ea typeface="+mn-ea"/>
              <a:cs typeface="+mn-cs"/>
            </a:rPr>
            <a:t>％の改善となっているが、耐震化を目的とした学校施設の整備や公営住宅の建て替え事業を優先して実施したこともあり、依然として各平均を上回る数値となっている。一部事務組合への経常的な負担も引き続き必要</a:t>
          </a:r>
          <a:r>
            <a:rPr lang="ja-JP" altLang="en-US" sz="1100" b="0" i="0" baseline="0">
              <a:solidFill>
                <a:schemeClr val="dk1"/>
              </a:solidFill>
              <a:effectLst/>
              <a:latin typeface="+mn-lt"/>
              <a:ea typeface="+mn-ea"/>
              <a:cs typeface="+mn-cs"/>
            </a:rPr>
            <a:t>となる</a:t>
          </a:r>
          <a:r>
            <a:rPr lang="ja-JP" altLang="ja-JP" sz="1100" b="0" i="0" baseline="0">
              <a:solidFill>
                <a:schemeClr val="dk1"/>
              </a:solidFill>
              <a:effectLst/>
              <a:latin typeface="+mn-lt"/>
              <a:ea typeface="+mn-ea"/>
              <a:cs typeface="+mn-cs"/>
            </a:rPr>
            <a:t>見込みであり、今後は各種事業の見直しや、財政状況、新規事業についての優先順位を見極めながら財政の健全化を図る必要がある。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124164</xdr:rowOff>
    </xdr:from>
    <xdr:to>
      <xdr:col>24</xdr:col>
      <xdr:colOff>558800</xdr:colOff>
      <xdr:row>20</xdr:row>
      <xdr:rowOff>24299</xdr:rowOff>
    </xdr:to>
    <xdr:cxnSp macro="">
      <xdr:nvCxnSpPr>
        <xdr:cNvPr id="435" name="直線コネクタ 434"/>
        <xdr:cNvCxnSpPr/>
      </xdr:nvCxnSpPr>
      <xdr:spPr>
        <a:xfrm flipV="1">
          <a:off x="16179800" y="3381714"/>
          <a:ext cx="8382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24299</xdr:rowOff>
    </xdr:from>
    <xdr:to>
      <xdr:col>23</xdr:col>
      <xdr:colOff>406400</xdr:colOff>
      <xdr:row>20</xdr:row>
      <xdr:rowOff>62103</xdr:rowOff>
    </xdr:to>
    <xdr:cxnSp macro="">
      <xdr:nvCxnSpPr>
        <xdr:cNvPr id="438" name="直線コネクタ 437"/>
        <xdr:cNvCxnSpPr/>
      </xdr:nvCxnSpPr>
      <xdr:spPr>
        <a:xfrm flipV="1">
          <a:off x="15290800" y="3453299"/>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62103</xdr:rowOff>
    </xdr:from>
    <xdr:to>
      <xdr:col>22</xdr:col>
      <xdr:colOff>203200</xdr:colOff>
      <xdr:row>20</xdr:row>
      <xdr:rowOff>100711</xdr:rowOff>
    </xdr:to>
    <xdr:cxnSp macro="">
      <xdr:nvCxnSpPr>
        <xdr:cNvPr id="441" name="直線コネクタ 440"/>
        <xdr:cNvCxnSpPr/>
      </xdr:nvCxnSpPr>
      <xdr:spPr>
        <a:xfrm flipV="1">
          <a:off x="14401800" y="349110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100711</xdr:rowOff>
    </xdr:from>
    <xdr:to>
      <xdr:col>21</xdr:col>
      <xdr:colOff>0</xdr:colOff>
      <xdr:row>22</xdr:row>
      <xdr:rowOff>48175</xdr:rowOff>
    </xdr:to>
    <xdr:cxnSp macro="">
      <xdr:nvCxnSpPr>
        <xdr:cNvPr id="444" name="直線コネクタ 443"/>
        <xdr:cNvCxnSpPr/>
      </xdr:nvCxnSpPr>
      <xdr:spPr>
        <a:xfrm flipV="1">
          <a:off x="13512800" y="3529711"/>
          <a:ext cx="889000" cy="29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73364</xdr:rowOff>
    </xdr:from>
    <xdr:to>
      <xdr:col>24</xdr:col>
      <xdr:colOff>609600</xdr:colOff>
      <xdr:row>20</xdr:row>
      <xdr:rowOff>3514</xdr:rowOff>
    </xdr:to>
    <xdr:sp macro="" textlink="">
      <xdr:nvSpPr>
        <xdr:cNvPr id="454" name="円/楕円 453"/>
        <xdr:cNvSpPr/>
      </xdr:nvSpPr>
      <xdr:spPr>
        <a:xfrm>
          <a:off x="16967200" y="3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45441</xdr:rowOff>
    </xdr:from>
    <xdr:ext cx="762000" cy="259045"/>
    <xdr:sp macro="" textlink="">
      <xdr:nvSpPr>
        <xdr:cNvPr id="455" name="将来負担の状況該当値テキスト"/>
        <xdr:cNvSpPr txBox="1"/>
      </xdr:nvSpPr>
      <xdr:spPr>
        <a:xfrm>
          <a:off x="17106900" y="330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144949</xdr:rowOff>
    </xdr:from>
    <xdr:to>
      <xdr:col>23</xdr:col>
      <xdr:colOff>457200</xdr:colOff>
      <xdr:row>20</xdr:row>
      <xdr:rowOff>75099</xdr:rowOff>
    </xdr:to>
    <xdr:sp macro="" textlink="">
      <xdr:nvSpPr>
        <xdr:cNvPr id="456" name="円/楕円 455"/>
        <xdr:cNvSpPr/>
      </xdr:nvSpPr>
      <xdr:spPr>
        <a:xfrm>
          <a:off x="16129000" y="34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59876</xdr:rowOff>
    </xdr:from>
    <xdr:ext cx="736600" cy="259045"/>
    <xdr:sp macro="" textlink="">
      <xdr:nvSpPr>
        <xdr:cNvPr id="457" name="テキスト ボックス 456"/>
        <xdr:cNvSpPr txBox="1"/>
      </xdr:nvSpPr>
      <xdr:spPr>
        <a:xfrm>
          <a:off x="15798800" y="348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11303</xdr:rowOff>
    </xdr:from>
    <xdr:to>
      <xdr:col>22</xdr:col>
      <xdr:colOff>254000</xdr:colOff>
      <xdr:row>20</xdr:row>
      <xdr:rowOff>112903</xdr:rowOff>
    </xdr:to>
    <xdr:sp macro="" textlink="">
      <xdr:nvSpPr>
        <xdr:cNvPr id="458" name="円/楕円 457"/>
        <xdr:cNvSpPr/>
      </xdr:nvSpPr>
      <xdr:spPr>
        <a:xfrm>
          <a:off x="15240000" y="34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97680</xdr:rowOff>
    </xdr:from>
    <xdr:ext cx="762000" cy="259045"/>
    <xdr:sp macro="" textlink="">
      <xdr:nvSpPr>
        <xdr:cNvPr id="459" name="テキスト ボックス 458"/>
        <xdr:cNvSpPr txBox="1"/>
      </xdr:nvSpPr>
      <xdr:spPr>
        <a:xfrm>
          <a:off x="14909800" y="352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49911</xdr:rowOff>
    </xdr:from>
    <xdr:to>
      <xdr:col>21</xdr:col>
      <xdr:colOff>50800</xdr:colOff>
      <xdr:row>20</xdr:row>
      <xdr:rowOff>151511</xdr:rowOff>
    </xdr:to>
    <xdr:sp macro="" textlink="">
      <xdr:nvSpPr>
        <xdr:cNvPr id="460" name="円/楕円 459"/>
        <xdr:cNvSpPr/>
      </xdr:nvSpPr>
      <xdr:spPr>
        <a:xfrm>
          <a:off x="14351000" y="34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136288</xdr:rowOff>
    </xdr:from>
    <xdr:ext cx="762000" cy="259045"/>
    <xdr:sp macro="" textlink="">
      <xdr:nvSpPr>
        <xdr:cNvPr id="461" name="テキスト ボックス 460"/>
        <xdr:cNvSpPr txBox="1"/>
      </xdr:nvSpPr>
      <xdr:spPr>
        <a:xfrm>
          <a:off x="14020800" y="356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168825</xdr:rowOff>
    </xdr:from>
    <xdr:to>
      <xdr:col>19</xdr:col>
      <xdr:colOff>533400</xdr:colOff>
      <xdr:row>22</xdr:row>
      <xdr:rowOff>98975</xdr:rowOff>
    </xdr:to>
    <xdr:sp macro="" textlink="">
      <xdr:nvSpPr>
        <xdr:cNvPr id="462" name="円/楕円 461"/>
        <xdr:cNvSpPr/>
      </xdr:nvSpPr>
      <xdr:spPr>
        <a:xfrm>
          <a:off x="13462000" y="37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83752</xdr:rowOff>
    </xdr:from>
    <xdr:ext cx="762000" cy="259045"/>
    <xdr:sp macro="" textlink="">
      <xdr:nvSpPr>
        <xdr:cNvPr id="463" name="テキスト ボックス 462"/>
        <xdr:cNvSpPr txBox="1"/>
      </xdr:nvSpPr>
      <xdr:spPr>
        <a:xfrm>
          <a:off x="13131800" y="385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15,358
15,312
57.49
6,272,526
5,946,289
161,197
3,634,262
6,451,514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定員適正化により、</a:t>
          </a:r>
          <a:r>
            <a:rPr lang="ja-JP" altLang="en-US" sz="1400" b="0" i="0" baseline="0">
              <a:solidFill>
                <a:schemeClr val="dk1"/>
              </a:solidFill>
              <a:effectLst/>
              <a:latin typeface="+mn-lt"/>
              <a:ea typeface="+mn-ea"/>
              <a:cs typeface="+mn-cs"/>
            </a:rPr>
            <a:t>職員数を</a:t>
          </a:r>
          <a:r>
            <a:rPr lang="ja-JP" altLang="ja-JP" sz="1400" b="0" i="0" baseline="0">
              <a:solidFill>
                <a:schemeClr val="dk1"/>
              </a:solidFill>
              <a:effectLst/>
              <a:latin typeface="+mn-lt"/>
              <a:ea typeface="+mn-ea"/>
              <a:cs typeface="+mn-cs"/>
            </a:rPr>
            <a:t>町独自</a:t>
          </a:r>
          <a:r>
            <a:rPr lang="ja-JP" altLang="en-US" sz="1400" b="0" i="0" baseline="0">
              <a:solidFill>
                <a:schemeClr val="dk1"/>
              </a:solidFill>
              <a:effectLst/>
              <a:latin typeface="+mn-lt"/>
              <a:ea typeface="+mn-ea"/>
              <a:cs typeface="+mn-cs"/>
            </a:rPr>
            <a:t>の基準</a:t>
          </a:r>
          <a:r>
            <a:rPr lang="ja-JP" altLang="ja-JP" sz="1400" b="0" i="0" baseline="0">
              <a:solidFill>
                <a:schemeClr val="dk1"/>
              </a:solidFill>
              <a:effectLst/>
              <a:latin typeface="+mn-lt"/>
              <a:ea typeface="+mn-ea"/>
              <a:cs typeface="+mn-cs"/>
            </a:rPr>
            <a:t>としている120人</a:t>
          </a:r>
          <a:r>
            <a:rPr lang="ja-JP" altLang="en-US" sz="1400" b="0" i="0" baseline="0">
              <a:solidFill>
                <a:schemeClr val="dk1"/>
              </a:solidFill>
              <a:effectLst/>
              <a:latin typeface="+mn-lt"/>
              <a:ea typeface="+mn-ea"/>
              <a:cs typeface="+mn-cs"/>
            </a:rPr>
            <a:t>とし</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給与の高い職員の退職があったことから前年度より０．２％減少している。</a:t>
          </a:r>
          <a:r>
            <a:rPr lang="ja-JP" altLang="ja-JP" sz="1400" b="0" i="0" baseline="0">
              <a:solidFill>
                <a:schemeClr val="dk1"/>
              </a:solidFill>
              <a:effectLst/>
              <a:latin typeface="+mn-lt"/>
              <a:ea typeface="+mn-ea"/>
              <a:cs typeface="+mn-cs"/>
            </a:rPr>
            <a:t>既に各種手当等の廃止や見直しを実施しており、全国平均や県平均と比較して非常に低い割合であ</a:t>
          </a:r>
          <a:r>
            <a:rPr lang="ja-JP" altLang="en-US" sz="1400" b="0" i="0" baseline="0">
              <a:solidFill>
                <a:schemeClr val="dk1"/>
              </a:solidFill>
              <a:effectLst/>
              <a:latin typeface="+mn-lt"/>
              <a:ea typeface="+mn-ea"/>
              <a:cs typeface="+mn-cs"/>
            </a:rPr>
            <a:t>ることから</a:t>
          </a:r>
          <a:r>
            <a:rPr lang="ja-JP" altLang="ja-JP" sz="1400" b="0" i="0" baseline="0">
              <a:solidFill>
                <a:schemeClr val="dk1"/>
              </a:solidFill>
              <a:effectLst/>
              <a:latin typeface="+mn-lt"/>
              <a:ea typeface="+mn-ea"/>
              <a:cs typeface="+mn-cs"/>
            </a:rPr>
            <a:t>、今後も行政運営の効率化とサービス向上のバランスを測りながら、引き続き定員管理の適正化等を継続していく。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35</xdr:row>
      <xdr:rowOff>165862</xdr:rowOff>
    </xdr:to>
    <xdr:cxnSp macro="">
      <xdr:nvCxnSpPr>
        <xdr:cNvPr id="63" name="直線コネクタ 62"/>
        <xdr:cNvCxnSpPr/>
      </xdr:nvCxnSpPr>
      <xdr:spPr>
        <a:xfrm flipV="1">
          <a:off x="3987800" y="6157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35</xdr:row>
      <xdr:rowOff>165862</xdr:rowOff>
    </xdr:to>
    <xdr:cxnSp macro="">
      <xdr:nvCxnSpPr>
        <xdr:cNvPr id="66" name="直線コネクタ 65"/>
        <xdr:cNvCxnSpPr/>
      </xdr:nvCxnSpPr>
      <xdr:spPr>
        <a:xfrm>
          <a:off x="3098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152146</xdr:rowOff>
    </xdr:from>
    <xdr:to>
      <xdr:col>4</xdr:col>
      <xdr:colOff>346075</xdr:colOff>
      <xdr:row>35</xdr:row>
      <xdr:rowOff>165862</xdr:rowOff>
    </xdr:to>
    <xdr:cxnSp macro="">
      <xdr:nvCxnSpPr>
        <xdr:cNvPr id="69" name="直線コネクタ 68"/>
        <xdr:cNvCxnSpPr/>
      </xdr:nvCxnSpPr>
      <xdr:spPr>
        <a:xfrm>
          <a:off x="2209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152146</xdr:rowOff>
    </xdr:from>
    <xdr:to>
      <xdr:col>3</xdr:col>
      <xdr:colOff>142875</xdr:colOff>
      <xdr:row>36</xdr:row>
      <xdr:rowOff>58420</xdr:rowOff>
    </xdr:to>
    <xdr:cxnSp macro="">
      <xdr:nvCxnSpPr>
        <xdr:cNvPr id="72" name="直線コネクタ 71"/>
        <xdr:cNvCxnSpPr/>
      </xdr:nvCxnSpPr>
      <xdr:spPr>
        <a:xfrm flipV="1">
          <a:off x="1320800" y="61528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105918</xdr:rowOff>
    </xdr:from>
    <xdr:to>
      <xdr:col>7</xdr:col>
      <xdr:colOff>66675</xdr:colOff>
      <xdr:row>36</xdr:row>
      <xdr:rowOff>36068</xdr:rowOff>
    </xdr:to>
    <xdr:sp macro="" textlink="">
      <xdr:nvSpPr>
        <xdr:cNvPr id="82" name="円/楕円 81"/>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122445</xdr:rowOff>
    </xdr:from>
    <xdr:ext cx="762000" cy="259045"/>
    <xdr:sp macro="" textlink="">
      <xdr:nvSpPr>
        <xdr:cNvPr id="83"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4" name="円/楕円 83"/>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55389</xdr:rowOff>
    </xdr:from>
    <xdr:ext cx="736600" cy="259045"/>
    <xdr:sp macro="" textlink="">
      <xdr:nvSpPr>
        <xdr:cNvPr id="85" name="テキスト ボックス 84"/>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6" name="円/楕円 85"/>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7" name="テキスト ボックス 86"/>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101346</xdr:rowOff>
    </xdr:from>
    <xdr:to>
      <xdr:col>3</xdr:col>
      <xdr:colOff>193675</xdr:colOff>
      <xdr:row>36</xdr:row>
      <xdr:rowOff>31496</xdr:rowOff>
    </xdr:to>
    <xdr:sp macro="" textlink="">
      <xdr:nvSpPr>
        <xdr:cNvPr id="88" name="円/楕円 87"/>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41673</xdr:rowOff>
    </xdr:from>
    <xdr:ext cx="762000" cy="259045"/>
    <xdr:sp macro="" textlink="">
      <xdr:nvSpPr>
        <xdr:cNvPr id="89" name="テキスト ボックス 88"/>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0" name="円/楕円 89"/>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1" name="テキスト ボックス 90"/>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前年度と比較して</a:t>
          </a:r>
          <a:r>
            <a:rPr lang="ja-JP" altLang="en-US" sz="1200" b="0" i="0" baseline="0">
              <a:solidFill>
                <a:schemeClr val="dk1"/>
              </a:solidFill>
              <a:effectLst/>
              <a:latin typeface="+mn-lt"/>
              <a:ea typeface="+mn-ea"/>
              <a:cs typeface="+mn-cs"/>
            </a:rPr>
            <a:t>１．８</a:t>
          </a:r>
          <a:r>
            <a:rPr lang="ja-JP" altLang="ja-JP" sz="1200" b="0" i="0" baseline="0">
              <a:solidFill>
                <a:schemeClr val="dk1"/>
              </a:solidFill>
              <a:effectLst/>
              <a:latin typeface="+mn-lt"/>
              <a:ea typeface="+mn-ea"/>
              <a:cs typeface="+mn-cs"/>
            </a:rPr>
            <a:t>％上昇し、類似団体平均</a:t>
          </a:r>
          <a:r>
            <a:rPr lang="ja-JP" altLang="en-US" sz="1200" b="0" i="0" baseline="0">
              <a:solidFill>
                <a:schemeClr val="dk1"/>
              </a:solidFill>
              <a:effectLst/>
              <a:latin typeface="+mn-lt"/>
              <a:ea typeface="+mn-ea"/>
              <a:cs typeface="+mn-cs"/>
            </a:rPr>
            <a:t>からも</a:t>
          </a:r>
          <a:r>
            <a:rPr lang="ja-JP" altLang="ja-JP" sz="1200" b="0" i="0" baseline="0">
              <a:solidFill>
                <a:schemeClr val="dk1"/>
              </a:solidFill>
              <a:effectLst/>
              <a:latin typeface="+mn-lt"/>
              <a:ea typeface="+mn-ea"/>
              <a:cs typeface="+mn-cs"/>
            </a:rPr>
            <a:t>上回っ</a:t>
          </a:r>
          <a:r>
            <a:rPr lang="ja-JP" altLang="en-US" sz="1200" b="0" i="0" baseline="0">
              <a:solidFill>
                <a:schemeClr val="dk1"/>
              </a:solidFill>
              <a:effectLst/>
              <a:latin typeface="+mn-lt"/>
              <a:ea typeface="+mn-ea"/>
              <a:cs typeface="+mn-cs"/>
            </a:rPr>
            <a:t>ている</a:t>
          </a:r>
          <a:r>
            <a:rPr lang="ja-JP" altLang="ja-JP" sz="1200" b="0" i="0" baseline="0">
              <a:solidFill>
                <a:schemeClr val="dk1"/>
              </a:solidFill>
              <a:effectLst/>
              <a:latin typeface="+mn-lt"/>
              <a:ea typeface="+mn-ea"/>
              <a:cs typeface="+mn-cs"/>
            </a:rPr>
            <a:t>。要因としては、平成２４年度より市ノ瀬診療所を開設した</a:t>
          </a:r>
          <a:r>
            <a:rPr lang="ja-JP" altLang="en-US" sz="1200" b="0" i="0" baseline="0">
              <a:solidFill>
                <a:schemeClr val="dk1"/>
              </a:solidFill>
              <a:effectLst/>
              <a:latin typeface="+mn-lt"/>
              <a:ea typeface="+mn-ea"/>
              <a:cs typeface="+mn-cs"/>
            </a:rPr>
            <a:t>ことによるものや、指定管理者制度によって町有施設を指定管理したことによる委託料の</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等が</a:t>
          </a:r>
          <a:r>
            <a:rPr lang="ja-JP" altLang="ja-JP" sz="1200" b="0" i="0" baseline="0">
              <a:solidFill>
                <a:schemeClr val="dk1"/>
              </a:solidFill>
              <a:effectLst/>
              <a:latin typeface="+mn-lt"/>
              <a:ea typeface="+mn-ea"/>
              <a:cs typeface="+mn-cs"/>
            </a:rPr>
            <a:t>挙げられる。</a:t>
          </a:r>
          <a:endParaRPr lang="ja-JP" altLang="ja-JP" sz="1200">
            <a:effectLst/>
          </a:endParaRPr>
        </a:p>
        <a:p>
          <a:pPr rtl="0"/>
          <a:r>
            <a:rPr lang="ja-JP" altLang="ja-JP" sz="1200" b="0" i="0" baseline="0">
              <a:solidFill>
                <a:schemeClr val="dk1"/>
              </a:solidFill>
              <a:effectLst/>
              <a:latin typeface="+mn-lt"/>
              <a:ea typeface="+mn-ea"/>
              <a:cs typeface="+mn-cs"/>
            </a:rPr>
            <a:t>既に行財政改革の一環として、経費の削減や委託事業等の見直しに着手しており、物件費に係る経常収支比率について顕著な減額効果を生むことは容易ではないが、更なる改善に向けての継続した取り組みは必須の課題であ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17</xdr:row>
      <xdr:rowOff>31750</xdr:rowOff>
    </xdr:to>
    <xdr:cxnSp macro="">
      <xdr:nvCxnSpPr>
        <xdr:cNvPr id="124" name="直線コネクタ 123"/>
        <xdr:cNvCxnSpPr/>
      </xdr:nvCxnSpPr>
      <xdr:spPr>
        <a:xfrm>
          <a:off x="15671800" y="28092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66040</xdr:rowOff>
    </xdr:to>
    <xdr:cxnSp macro="">
      <xdr:nvCxnSpPr>
        <xdr:cNvPr id="127" name="直線コネクタ 126"/>
        <xdr:cNvCxnSpPr/>
      </xdr:nvCxnSpPr>
      <xdr:spPr>
        <a:xfrm>
          <a:off x="14782800" y="2771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27940</xdr:rowOff>
    </xdr:to>
    <xdr:cxnSp macro="">
      <xdr:nvCxnSpPr>
        <xdr:cNvPr id="130" name="直線コネクタ 129"/>
        <xdr:cNvCxnSpPr/>
      </xdr:nvCxnSpPr>
      <xdr:spPr>
        <a:xfrm>
          <a:off x="13893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27940</xdr:rowOff>
    </xdr:to>
    <xdr:cxnSp macro="">
      <xdr:nvCxnSpPr>
        <xdr:cNvPr id="133" name="直線コネクタ 132"/>
        <xdr:cNvCxnSpPr/>
      </xdr:nvCxnSpPr>
      <xdr:spPr>
        <a:xfrm flipV="1">
          <a:off x="13004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3" name="円/楕円 142"/>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4"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5" name="円/楕円 144"/>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46" name="テキスト ボックス 145"/>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7" name="円/楕円 146"/>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48" name="テキスト ボックス 147"/>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9" name="円/楕円 148"/>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0" name="テキスト ボックス 149"/>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1" name="円/楕円 150"/>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2" name="テキスト ボックス 151"/>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前年度と比較して０．</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％の増加となり、全国、県の各平均は下回っているものの、類似団体内においては依然として高い水準で推移しており、ここ数年において増加傾向にある</a:t>
          </a:r>
          <a:r>
            <a:rPr lang="ja-JP" altLang="en-US" sz="1400" b="0" i="0" baseline="0">
              <a:solidFill>
                <a:schemeClr val="dk1"/>
              </a:solidFill>
              <a:effectLst/>
              <a:latin typeface="+mn-lt"/>
              <a:ea typeface="+mn-ea"/>
              <a:cs typeface="+mn-cs"/>
            </a:rPr>
            <a:t>。主な</a:t>
          </a:r>
          <a:r>
            <a:rPr lang="ja-JP" altLang="ja-JP" sz="1400" b="0" i="0" baseline="0">
              <a:solidFill>
                <a:schemeClr val="dk1"/>
              </a:solidFill>
              <a:effectLst/>
              <a:latin typeface="+mn-lt"/>
              <a:ea typeface="+mn-ea"/>
              <a:cs typeface="+mn-cs"/>
            </a:rPr>
            <a:t>要因としては社会福祉費の増が挙げられるが、障害福祉サービス費</a:t>
          </a:r>
          <a:r>
            <a:rPr lang="ja-JP" altLang="en-US" sz="1400" b="0" i="0" baseline="0">
              <a:solidFill>
                <a:schemeClr val="dk1"/>
              </a:solidFill>
              <a:effectLst/>
              <a:latin typeface="+mn-lt"/>
              <a:ea typeface="+mn-ea"/>
              <a:cs typeface="+mn-cs"/>
            </a:rPr>
            <a:t>が年々増加している事が</a:t>
          </a:r>
          <a:r>
            <a:rPr lang="ja-JP" altLang="ja-JP" sz="1400" b="0" i="0" baseline="0">
              <a:solidFill>
                <a:schemeClr val="dk1"/>
              </a:solidFill>
              <a:effectLst/>
              <a:latin typeface="+mn-lt"/>
              <a:ea typeface="+mn-ea"/>
              <a:cs typeface="+mn-cs"/>
            </a:rPr>
            <a:t>挙げられる。今後の見通しとしても社会福祉費は増加していくことが予想され、扶助費の抑制が大きな課題となる。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165100</xdr:rowOff>
    </xdr:from>
    <xdr:to>
      <xdr:col>7</xdr:col>
      <xdr:colOff>15875</xdr:colOff>
      <xdr:row>60</xdr:row>
      <xdr:rowOff>88900</xdr:rowOff>
    </xdr:to>
    <xdr:cxnSp macro="">
      <xdr:nvCxnSpPr>
        <xdr:cNvPr id="185" name="直線コネクタ 184"/>
        <xdr:cNvCxnSpPr/>
      </xdr:nvCxnSpPr>
      <xdr:spPr>
        <a:xfrm>
          <a:off x="3987800" y="10280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88900</xdr:rowOff>
    </xdr:from>
    <xdr:to>
      <xdr:col>5</xdr:col>
      <xdr:colOff>549275</xdr:colOff>
      <xdr:row>59</xdr:row>
      <xdr:rowOff>165100</xdr:rowOff>
    </xdr:to>
    <xdr:cxnSp macro="">
      <xdr:nvCxnSpPr>
        <xdr:cNvPr id="188" name="直線コネクタ 187"/>
        <xdr:cNvCxnSpPr/>
      </xdr:nvCxnSpPr>
      <xdr:spPr>
        <a:xfrm>
          <a:off x="3098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50800</xdr:rowOff>
    </xdr:from>
    <xdr:to>
      <xdr:col>4</xdr:col>
      <xdr:colOff>346075</xdr:colOff>
      <xdr:row>59</xdr:row>
      <xdr:rowOff>88900</xdr:rowOff>
    </xdr:to>
    <xdr:cxnSp macro="">
      <xdr:nvCxnSpPr>
        <xdr:cNvPr id="191" name="直線コネクタ 190"/>
        <xdr:cNvCxnSpPr/>
      </xdr:nvCxnSpPr>
      <xdr:spPr>
        <a:xfrm>
          <a:off x="2209800" y="1016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xdr:rowOff>
    </xdr:from>
    <xdr:to>
      <xdr:col>3</xdr:col>
      <xdr:colOff>142875</xdr:colOff>
      <xdr:row>59</xdr:row>
      <xdr:rowOff>50800</xdr:rowOff>
    </xdr:to>
    <xdr:cxnSp macro="">
      <xdr:nvCxnSpPr>
        <xdr:cNvPr id="194" name="直線コネクタ 193"/>
        <xdr:cNvCxnSpPr/>
      </xdr:nvCxnSpPr>
      <xdr:spPr>
        <a:xfrm>
          <a:off x="1320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4" name="円/楕円 203"/>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05"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114300</xdr:rowOff>
    </xdr:from>
    <xdr:to>
      <xdr:col>5</xdr:col>
      <xdr:colOff>600075</xdr:colOff>
      <xdr:row>60</xdr:row>
      <xdr:rowOff>44450</xdr:rowOff>
    </xdr:to>
    <xdr:sp macro="" textlink="">
      <xdr:nvSpPr>
        <xdr:cNvPr id="206" name="円/楕円 205"/>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29227</xdr:rowOff>
    </xdr:from>
    <xdr:ext cx="736600" cy="259045"/>
    <xdr:sp macro="" textlink="">
      <xdr:nvSpPr>
        <xdr:cNvPr id="207" name="テキスト ボックス 206"/>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38100</xdr:rowOff>
    </xdr:from>
    <xdr:to>
      <xdr:col>4</xdr:col>
      <xdr:colOff>396875</xdr:colOff>
      <xdr:row>59</xdr:row>
      <xdr:rowOff>139700</xdr:rowOff>
    </xdr:to>
    <xdr:sp macro="" textlink="">
      <xdr:nvSpPr>
        <xdr:cNvPr id="208" name="円/楕円 207"/>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124477</xdr:rowOff>
    </xdr:from>
    <xdr:ext cx="762000" cy="259045"/>
    <xdr:sp macro="" textlink="">
      <xdr:nvSpPr>
        <xdr:cNvPr id="209" name="テキスト ボックス 208"/>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10" name="円/楕円 209"/>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11" name="テキスト ボックス 210"/>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133350</xdr:rowOff>
    </xdr:from>
    <xdr:to>
      <xdr:col>1</xdr:col>
      <xdr:colOff>676275</xdr:colOff>
      <xdr:row>59</xdr:row>
      <xdr:rowOff>63500</xdr:rowOff>
    </xdr:to>
    <xdr:sp macro="" textlink="">
      <xdr:nvSpPr>
        <xdr:cNvPr id="212" name="円/楕円 211"/>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48277</xdr:rowOff>
    </xdr:from>
    <xdr:ext cx="762000" cy="259045"/>
    <xdr:sp macro="" textlink="">
      <xdr:nvSpPr>
        <xdr:cNvPr id="213" name="テキスト ボックス 212"/>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前年度と比較して０．</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の上昇となっている。維持補修費、投資及び出資金・貸付金については横ばいとなったが、繰出金に係る経常収支比率が増加したことが主な要因である。引き続き、集中改革プラン・中期健全化計画と繰出先となる事業の経営計画とのバランスを見極めながら歳出の抑制を図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127000</xdr:rowOff>
    </xdr:to>
    <xdr:cxnSp macro="">
      <xdr:nvCxnSpPr>
        <xdr:cNvPr id="246" name="直線コネクタ 245"/>
        <xdr:cNvCxnSpPr/>
      </xdr:nvCxnSpPr>
      <xdr:spPr>
        <a:xfrm>
          <a:off x="15671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127000</xdr:rowOff>
    </xdr:to>
    <xdr:cxnSp macro="">
      <xdr:nvCxnSpPr>
        <xdr:cNvPr id="249" name="直線コネクタ 248"/>
        <xdr:cNvCxnSpPr/>
      </xdr:nvCxnSpPr>
      <xdr:spPr>
        <a:xfrm>
          <a:off x="14782800" y="967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73660</xdr:rowOff>
    </xdr:to>
    <xdr:cxnSp macro="">
      <xdr:nvCxnSpPr>
        <xdr:cNvPr id="252" name="直線コネクタ 251"/>
        <xdr:cNvCxnSpPr/>
      </xdr:nvCxnSpPr>
      <xdr:spPr>
        <a:xfrm>
          <a:off x="13893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96520</xdr:rowOff>
    </xdr:to>
    <xdr:cxnSp macro="">
      <xdr:nvCxnSpPr>
        <xdr:cNvPr id="255" name="直線コネクタ 254"/>
        <xdr:cNvCxnSpPr/>
      </xdr:nvCxnSpPr>
      <xdr:spPr>
        <a:xfrm flipV="1">
          <a:off x="13004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5" name="円/楕円 264"/>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6"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7" name="円/楕円 266"/>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8" name="テキスト ボックス 26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69" name="円/楕円 268"/>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0" name="テキスト ボックス 269"/>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1" name="円/楕円 270"/>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2" name="テキスト ボックス 271"/>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3" name="円/楕円 272"/>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4" name="テキスト ボックス 273"/>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前年度と比較して</a:t>
          </a:r>
          <a:r>
            <a:rPr lang="ja-JP" altLang="en-US" sz="1400" b="0" i="0" baseline="0">
              <a:solidFill>
                <a:schemeClr val="dk1"/>
              </a:solidFill>
              <a:effectLst/>
              <a:latin typeface="+mn-lt"/>
              <a:ea typeface="+mn-ea"/>
              <a:cs typeface="+mn-cs"/>
            </a:rPr>
            <a:t>１．５</a:t>
          </a:r>
          <a:r>
            <a:rPr lang="ja-JP" altLang="ja-JP" sz="1400" b="0" i="0" baseline="0">
              <a:solidFill>
                <a:schemeClr val="dk1"/>
              </a:solidFill>
              <a:effectLst/>
              <a:latin typeface="+mn-lt"/>
              <a:ea typeface="+mn-ea"/>
              <a:cs typeface="+mn-cs"/>
            </a:rPr>
            <a:t>％の減少となっている。経常化していた補助費等を査定により見直しており、一定の効果が出ている。</a:t>
          </a:r>
          <a:endParaRPr lang="ja-JP" altLang="ja-JP" sz="1400">
            <a:effectLst/>
          </a:endParaRPr>
        </a:p>
        <a:p>
          <a:pPr rtl="0"/>
          <a:r>
            <a:rPr lang="ja-JP" altLang="ja-JP" sz="1400" b="0" i="0" baseline="0">
              <a:solidFill>
                <a:schemeClr val="dk1"/>
              </a:solidFill>
              <a:effectLst/>
              <a:latin typeface="+mn-lt"/>
              <a:ea typeface="+mn-ea"/>
              <a:cs typeface="+mn-cs"/>
            </a:rPr>
            <a:t>今後も、補助費等の全体費用を抑制しつつ、財政状況、優先事業等を見極めながら、経常化した補助費等の対象事業を見直していく必要がある。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38</xdr:row>
      <xdr:rowOff>30988</xdr:rowOff>
    </xdr:to>
    <xdr:cxnSp macro="">
      <xdr:nvCxnSpPr>
        <xdr:cNvPr id="304" name="直線コネクタ 303"/>
        <xdr:cNvCxnSpPr/>
      </xdr:nvCxnSpPr>
      <xdr:spPr>
        <a:xfrm flipV="1">
          <a:off x="15671800" y="6477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30988</xdr:rowOff>
    </xdr:from>
    <xdr:to>
      <xdr:col>22</xdr:col>
      <xdr:colOff>565150</xdr:colOff>
      <xdr:row>38</xdr:row>
      <xdr:rowOff>44704</xdr:rowOff>
    </xdr:to>
    <xdr:cxnSp macro="">
      <xdr:nvCxnSpPr>
        <xdr:cNvPr id="307" name="直線コネクタ 306"/>
        <xdr:cNvCxnSpPr/>
      </xdr:nvCxnSpPr>
      <xdr:spPr>
        <a:xfrm flipV="1">
          <a:off x="14782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21844</xdr:rowOff>
    </xdr:from>
    <xdr:to>
      <xdr:col>21</xdr:col>
      <xdr:colOff>361950</xdr:colOff>
      <xdr:row>38</xdr:row>
      <xdr:rowOff>44704</xdr:rowOff>
    </xdr:to>
    <xdr:cxnSp macro="">
      <xdr:nvCxnSpPr>
        <xdr:cNvPr id="310" name="直線コネクタ 309"/>
        <xdr:cNvCxnSpPr/>
      </xdr:nvCxnSpPr>
      <xdr:spPr>
        <a:xfrm>
          <a:off x="13893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38</xdr:row>
      <xdr:rowOff>21844</xdr:rowOff>
    </xdr:to>
    <xdr:cxnSp macro="">
      <xdr:nvCxnSpPr>
        <xdr:cNvPr id="313" name="直線コネクタ 312"/>
        <xdr:cNvCxnSpPr/>
      </xdr:nvCxnSpPr>
      <xdr:spPr>
        <a:xfrm>
          <a:off x="13004800" y="6482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3" name="円/楕円 322"/>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4"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25" name="円/楕円 324"/>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26" name="テキスト ボックス 325"/>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27" name="円/楕円 326"/>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28" name="テキスト ボックス 327"/>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142494</xdr:rowOff>
    </xdr:from>
    <xdr:to>
      <xdr:col>20</xdr:col>
      <xdr:colOff>209550</xdr:colOff>
      <xdr:row>38</xdr:row>
      <xdr:rowOff>72644</xdr:rowOff>
    </xdr:to>
    <xdr:sp macro="" textlink="">
      <xdr:nvSpPr>
        <xdr:cNvPr id="329" name="円/楕円 328"/>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57421</xdr:rowOff>
    </xdr:from>
    <xdr:ext cx="762000" cy="259045"/>
    <xdr:sp macro="" textlink="">
      <xdr:nvSpPr>
        <xdr:cNvPr id="330" name="テキスト ボックス 329"/>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1" name="円/楕円 330"/>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2" name="テキスト ボックス 331"/>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前年度と比較すると０．</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％の改善となっている。要因としては、ここ数年続いた一部事務組合等への公債費分としての負担金が抑えられたことが挙げられる。</a:t>
          </a:r>
          <a:endParaRPr lang="ja-JP" altLang="ja-JP" sz="1200">
            <a:effectLst/>
          </a:endParaRPr>
        </a:p>
        <a:p>
          <a:pPr rtl="0"/>
          <a:r>
            <a:rPr lang="ja-JP" altLang="ja-JP" sz="1200" b="0" i="0" baseline="0">
              <a:solidFill>
                <a:schemeClr val="dk1"/>
              </a:solidFill>
              <a:effectLst/>
              <a:latin typeface="+mn-lt"/>
              <a:ea typeface="+mn-ea"/>
              <a:cs typeface="+mn-cs"/>
            </a:rPr>
            <a:t>ただし、これまで進めてきた公営住宅建設事業や、優先事業として実施した教育施設の耐震化事業が今後の公債費に影響してくることが見込まれており、引き続き各種事業の見直しや、新規事業についての優先順位を見極めながら財政の健全化を遂行し、更なる公債費の抑制に努める必要があ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44704</xdr:rowOff>
    </xdr:to>
    <xdr:cxnSp macro="">
      <xdr:nvCxnSpPr>
        <xdr:cNvPr id="362" name="直線コネクタ 361"/>
        <xdr:cNvCxnSpPr/>
      </xdr:nvCxnSpPr>
      <xdr:spPr>
        <a:xfrm flipV="1">
          <a:off x="3987800" y="13394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72137</xdr:rowOff>
    </xdr:to>
    <xdr:cxnSp macro="">
      <xdr:nvCxnSpPr>
        <xdr:cNvPr id="365" name="直線コネクタ 364"/>
        <xdr:cNvCxnSpPr/>
      </xdr:nvCxnSpPr>
      <xdr:spPr>
        <a:xfrm flipV="1">
          <a:off x="3098800" y="134178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99568</xdr:rowOff>
    </xdr:to>
    <xdr:cxnSp macro="">
      <xdr:nvCxnSpPr>
        <xdr:cNvPr id="368" name="直線コネクタ 367"/>
        <xdr:cNvCxnSpPr/>
      </xdr:nvCxnSpPr>
      <xdr:spPr>
        <a:xfrm flipV="1">
          <a:off x="2209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79</xdr:row>
      <xdr:rowOff>19558</xdr:rowOff>
    </xdr:to>
    <xdr:cxnSp macro="">
      <xdr:nvCxnSpPr>
        <xdr:cNvPr id="371" name="直線コネクタ 370"/>
        <xdr:cNvCxnSpPr/>
      </xdr:nvCxnSpPr>
      <xdr:spPr>
        <a:xfrm flipV="1">
          <a:off x="1320800" y="13472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1" name="円/楕円 380"/>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2"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3" name="円/楕円 382"/>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4" name="テキスト ボックス 383"/>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5" name="円/楕円 384"/>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6" name="テキスト ボックス 385"/>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87" name="円/楕円 386"/>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88" name="テキスト ボックス 387"/>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89" name="円/楕円 388"/>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0" name="テキスト ボックス 389"/>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物件費、扶助費に係る経常収支比率が上昇したことにより、前年度と比較して</a:t>
          </a:r>
          <a:r>
            <a:rPr lang="ja-JP" altLang="en-US" sz="1400" b="0" i="0" baseline="0">
              <a:solidFill>
                <a:schemeClr val="dk1"/>
              </a:solidFill>
              <a:effectLst/>
              <a:latin typeface="+mn-lt"/>
              <a:ea typeface="+mn-ea"/>
              <a:cs typeface="+mn-cs"/>
            </a:rPr>
            <a:t>０．６</a:t>
          </a:r>
          <a:r>
            <a:rPr lang="ja-JP" altLang="ja-JP" sz="1400" b="0" i="0" baseline="0">
              <a:solidFill>
                <a:schemeClr val="dk1"/>
              </a:solidFill>
              <a:effectLst/>
              <a:latin typeface="+mn-lt"/>
              <a:ea typeface="+mn-ea"/>
              <a:cs typeface="+mn-cs"/>
            </a:rPr>
            <a:t>％の増加となった。人件費等の更なる抑制は容易ではない状態であり、今後は増加傾向にある繰出金、物件費、扶助費等に係る経常収支比率をいかに抑制していけるかが課題となる。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77</xdr:row>
      <xdr:rowOff>168911</xdr:rowOff>
    </xdr:to>
    <xdr:cxnSp macro="">
      <xdr:nvCxnSpPr>
        <xdr:cNvPr id="423" name="直線コネクタ 422"/>
        <xdr:cNvCxnSpPr/>
      </xdr:nvCxnSpPr>
      <xdr:spPr>
        <a:xfrm>
          <a:off x="15671800" y="13347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77</xdr:row>
      <xdr:rowOff>146050</xdr:rowOff>
    </xdr:to>
    <xdr:cxnSp macro="">
      <xdr:nvCxnSpPr>
        <xdr:cNvPr id="426" name="直線コネクタ 425"/>
        <xdr:cNvCxnSpPr/>
      </xdr:nvCxnSpPr>
      <xdr:spPr>
        <a:xfrm>
          <a:off x="14782800" y="13298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96520</xdr:rowOff>
    </xdr:to>
    <xdr:cxnSp macro="">
      <xdr:nvCxnSpPr>
        <xdr:cNvPr id="429" name="直線コネクタ 428"/>
        <xdr:cNvCxnSpPr/>
      </xdr:nvCxnSpPr>
      <xdr:spPr>
        <a:xfrm>
          <a:off x="13893800" y="13237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81280</xdr:rowOff>
    </xdr:to>
    <xdr:cxnSp macro="">
      <xdr:nvCxnSpPr>
        <xdr:cNvPr id="432" name="直線コネクタ 431"/>
        <xdr:cNvCxnSpPr/>
      </xdr:nvCxnSpPr>
      <xdr:spPr>
        <a:xfrm flipV="1">
          <a:off x="13004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2" name="円/楕円 441"/>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3"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4" name="円/楕円 443"/>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45" name="テキスト ボックス 44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6" name="円/楕円 445"/>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47" name="テキスト ボックス 44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8" name="円/楕円 447"/>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49" name="テキスト ボックス 448"/>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0" name="円/楕円 449"/>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142257</xdr:rowOff>
    </xdr:from>
    <xdr:ext cx="762000" cy="259045"/>
    <xdr:sp macro="" textlink="">
      <xdr:nvSpPr>
        <xdr:cNvPr id="451" name="テキスト ボックス 450"/>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和歌山県上富田町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138140</xdr:rowOff>
    </xdr:from>
    <xdr:to>
      <xdr:col>4</xdr:col>
      <xdr:colOff>1117600</xdr:colOff>
      <xdr:row>19</xdr:row>
      <xdr:rowOff>141920</xdr:rowOff>
    </xdr:to>
    <xdr:cxnSp macro="">
      <xdr:nvCxnSpPr>
        <xdr:cNvPr id="50" name="直線コネクタ 49"/>
        <xdr:cNvCxnSpPr/>
      </xdr:nvCxnSpPr>
      <xdr:spPr bwMode="auto">
        <a:xfrm flipV="1">
          <a:off x="5003800" y="3443315"/>
          <a:ext cx="647700" cy="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141470</xdr:rowOff>
    </xdr:from>
    <xdr:to>
      <xdr:col>4</xdr:col>
      <xdr:colOff>469900</xdr:colOff>
      <xdr:row>19</xdr:row>
      <xdr:rowOff>141920</xdr:rowOff>
    </xdr:to>
    <xdr:cxnSp macro="">
      <xdr:nvCxnSpPr>
        <xdr:cNvPr id="53" name="直線コネクタ 52"/>
        <xdr:cNvCxnSpPr/>
      </xdr:nvCxnSpPr>
      <xdr:spPr bwMode="auto">
        <a:xfrm>
          <a:off x="4305300" y="3446645"/>
          <a:ext cx="698500" cy="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141470</xdr:rowOff>
    </xdr:from>
    <xdr:to>
      <xdr:col>3</xdr:col>
      <xdr:colOff>904875</xdr:colOff>
      <xdr:row>19</xdr:row>
      <xdr:rowOff>141668</xdr:rowOff>
    </xdr:to>
    <xdr:cxnSp macro="">
      <xdr:nvCxnSpPr>
        <xdr:cNvPr id="56" name="直線コネクタ 55"/>
        <xdr:cNvCxnSpPr/>
      </xdr:nvCxnSpPr>
      <xdr:spPr bwMode="auto">
        <a:xfrm flipV="1">
          <a:off x="3606800" y="3446645"/>
          <a:ext cx="698500" cy="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138140</xdr:rowOff>
    </xdr:from>
    <xdr:to>
      <xdr:col>3</xdr:col>
      <xdr:colOff>206375</xdr:colOff>
      <xdr:row>19</xdr:row>
      <xdr:rowOff>141668</xdr:rowOff>
    </xdr:to>
    <xdr:cxnSp macro="">
      <xdr:nvCxnSpPr>
        <xdr:cNvPr id="59" name="直線コネクタ 58"/>
        <xdr:cNvCxnSpPr/>
      </xdr:nvCxnSpPr>
      <xdr:spPr bwMode="auto">
        <a:xfrm>
          <a:off x="2908300" y="3443315"/>
          <a:ext cx="698500" cy="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87340</xdr:rowOff>
    </xdr:from>
    <xdr:to>
      <xdr:col>5</xdr:col>
      <xdr:colOff>34925</xdr:colOff>
      <xdr:row>20</xdr:row>
      <xdr:rowOff>17490</xdr:rowOff>
    </xdr:to>
    <xdr:sp macro="" textlink="">
      <xdr:nvSpPr>
        <xdr:cNvPr id="69" name="円/楕円 68"/>
        <xdr:cNvSpPr/>
      </xdr:nvSpPr>
      <xdr:spPr bwMode="auto">
        <a:xfrm>
          <a:off x="5600700" y="3392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167367</xdr:rowOff>
    </xdr:from>
    <xdr:ext cx="762000" cy="259045"/>
    <xdr:sp macro="" textlink="">
      <xdr:nvSpPr>
        <xdr:cNvPr id="70" name="人口1人当たり決算額の推移該当値テキスト130"/>
        <xdr:cNvSpPr txBox="1"/>
      </xdr:nvSpPr>
      <xdr:spPr>
        <a:xfrm>
          <a:off x="5740400" y="330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64,788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91120</xdr:rowOff>
    </xdr:from>
    <xdr:to>
      <xdr:col>4</xdr:col>
      <xdr:colOff>520700</xdr:colOff>
      <xdr:row>20</xdr:row>
      <xdr:rowOff>21270</xdr:rowOff>
    </xdr:to>
    <xdr:sp macro="" textlink="">
      <xdr:nvSpPr>
        <xdr:cNvPr id="71" name="円/楕円 70"/>
        <xdr:cNvSpPr/>
      </xdr:nvSpPr>
      <xdr:spPr bwMode="auto">
        <a:xfrm>
          <a:off x="4953000" y="339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6047</xdr:rowOff>
    </xdr:from>
    <xdr:ext cx="736600" cy="259045"/>
    <xdr:sp macro="" textlink="">
      <xdr:nvSpPr>
        <xdr:cNvPr id="72" name="テキスト ボックス 71"/>
        <xdr:cNvSpPr txBox="1"/>
      </xdr:nvSpPr>
      <xdr:spPr>
        <a:xfrm>
          <a:off x="4622800" y="348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64,292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90670</xdr:rowOff>
    </xdr:from>
    <xdr:to>
      <xdr:col>3</xdr:col>
      <xdr:colOff>955675</xdr:colOff>
      <xdr:row>20</xdr:row>
      <xdr:rowOff>20820</xdr:rowOff>
    </xdr:to>
    <xdr:sp macro="" textlink="">
      <xdr:nvSpPr>
        <xdr:cNvPr id="73" name="円/楕円 72"/>
        <xdr:cNvSpPr/>
      </xdr:nvSpPr>
      <xdr:spPr bwMode="auto">
        <a:xfrm>
          <a:off x="4254500" y="339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5597</xdr:rowOff>
    </xdr:from>
    <xdr:ext cx="762000" cy="259045"/>
    <xdr:sp macro="" textlink="">
      <xdr:nvSpPr>
        <xdr:cNvPr id="74" name="テキスト ボックス 73"/>
        <xdr:cNvSpPr txBox="1"/>
      </xdr:nvSpPr>
      <xdr:spPr>
        <a:xfrm>
          <a:off x="3924300" y="348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64,351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90868</xdr:rowOff>
    </xdr:from>
    <xdr:to>
      <xdr:col>3</xdr:col>
      <xdr:colOff>257175</xdr:colOff>
      <xdr:row>20</xdr:row>
      <xdr:rowOff>21018</xdr:rowOff>
    </xdr:to>
    <xdr:sp macro="" textlink="">
      <xdr:nvSpPr>
        <xdr:cNvPr id="75" name="円/楕円 74"/>
        <xdr:cNvSpPr/>
      </xdr:nvSpPr>
      <xdr:spPr bwMode="auto">
        <a:xfrm>
          <a:off x="3556000" y="339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5795</xdr:rowOff>
    </xdr:from>
    <xdr:ext cx="762000" cy="259045"/>
    <xdr:sp macro="" textlink="">
      <xdr:nvSpPr>
        <xdr:cNvPr id="76" name="テキスト ボックス 75"/>
        <xdr:cNvSpPr txBox="1"/>
      </xdr:nvSpPr>
      <xdr:spPr>
        <a:xfrm>
          <a:off x="3225800" y="34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64,325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87340</xdr:rowOff>
    </xdr:from>
    <xdr:to>
      <xdr:col>2</xdr:col>
      <xdr:colOff>692150</xdr:colOff>
      <xdr:row>20</xdr:row>
      <xdr:rowOff>17490</xdr:rowOff>
    </xdr:to>
    <xdr:sp macro="" textlink="">
      <xdr:nvSpPr>
        <xdr:cNvPr id="77" name="円/楕円 76"/>
        <xdr:cNvSpPr/>
      </xdr:nvSpPr>
      <xdr:spPr bwMode="auto">
        <a:xfrm>
          <a:off x="2857500" y="3392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2267</xdr:rowOff>
    </xdr:from>
    <xdr:ext cx="762000" cy="259045"/>
    <xdr:sp macro="" textlink="">
      <xdr:nvSpPr>
        <xdr:cNvPr id="78" name="テキスト ボックス 77"/>
        <xdr:cNvSpPr txBox="1"/>
      </xdr:nvSpPr>
      <xdr:spPr>
        <a:xfrm>
          <a:off x="2527300" y="347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199644</xdr:rowOff>
    </xdr:from>
    <xdr:to>
      <xdr:col>4</xdr:col>
      <xdr:colOff>1117600</xdr:colOff>
      <xdr:row>35</xdr:row>
      <xdr:rowOff>215964</xdr:rowOff>
    </xdr:to>
    <xdr:cxnSp macro="">
      <xdr:nvCxnSpPr>
        <xdr:cNvPr id="111" name="直線コネクタ 110"/>
        <xdr:cNvCxnSpPr/>
      </xdr:nvCxnSpPr>
      <xdr:spPr bwMode="auto">
        <a:xfrm>
          <a:off x="5003800" y="6809994"/>
          <a:ext cx="647700" cy="1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200740</xdr:rowOff>
    </xdr:from>
    <xdr:ext cx="762000" cy="259045"/>
    <xdr:sp macro="" textlink="">
      <xdr:nvSpPr>
        <xdr:cNvPr id="112" name="人口1人当たり決算額の推移平均値テキスト445"/>
        <xdr:cNvSpPr txBox="1"/>
      </xdr:nvSpPr>
      <xdr:spPr>
        <a:xfrm>
          <a:off x="5740400" y="6811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131369</xdr:rowOff>
    </xdr:from>
    <xdr:to>
      <xdr:col>4</xdr:col>
      <xdr:colOff>469900</xdr:colOff>
      <xdr:row>35</xdr:row>
      <xdr:rowOff>199644</xdr:rowOff>
    </xdr:to>
    <xdr:cxnSp macro="">
      <xdr:nvCxnSpPr>
        <xdr:cNvPr id="114" name="直線コネクタ 113"/>
        <xdr:cNvCxnSpPr/>
      </xdr:nvCxnSpPr>
      <xdr:spPr bwMode="auto">
        <a:xfrm>
          <a:off x="4305300" y="6741719"/>
          <a:ext cx="698500" cy="68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118999</xdr:rowOff>
    </xdr:from>
    <xdr:to>
      <xdr:col>3</xdr:col>
      <xdr:colOff>904875</xdr:colOff>
      <xdr:row>35</xdr:row>
      <xdr:rowOff>131369</xdr:rowOff>
    </xdr:to>
    <xdr:cxnSp macro="">
      <xdr:nvCxnSpPr>
        <xdr:cNvPr id="117" name="直線コネクタ 116"/>
        <xdr:cNvCxnSpPr/>
      </xdr:nvCxnSpPr>
      <xdr:spPr bwMode="auto">
        <a:xfrm>
          <a:off x="3606800" y="6729349"/>
          <a:ext cx="698500" cy="1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25806</xdr:rowOff>
    </xdr:from>
    <xdr:to>
      <xdr:col>3</xdr:col>
      <xdr:colOff>206375</xdr:colOff>
      <xdr:row>35</xdr:row>
      <xdr:rowOff>118999</xdr:rowOff>
    </xdr:to>
    <xdr:cxnSp macro="">
      <xdr:nvCxnSpPr>
        <xdr:cNvPr id="120" name="直線コネクタ 119"/>
        <xdr:cNvCxnSpPr/>
      </xdr:nvCxnSpPr>
      <xdr:spPr bwMode="auto">
        <a:xfrm>
          <a:off x="2908300" y="6636156"/>
          <a:ext cx="698500" cy="9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165164</xdr:rowOff>
    </xdr:from>
    <xdr:to>
      <xdr:col>5</xdr:col>
      <xdr:colOff>34925</xdr:colOff>
      <xdr:row>35</xdr:row>
      <xdr:rowOff>266764</xdr:rowOff>
    </xdr:to>
    <xdr:sp macro="" textlink="">
      <xdr:nvSpPr>
        <xdr:cNvPr id="130" name="円/楕円 129"/>
        <xdr:cNvSpPr/>
      </xdr:nvSpPr>
      <xdr:spPr bwMode="auto">
        <a:xfrm>
          <a:off x="5600700" y="6775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10241</xdr:rowOff>
    </xdr:from>
    <xdr:ext cx="762000" cy="259045"/>
    <xdr:sp macro="" textlink="">
      <xdr:nvSpPr>
        <xdr:cNvPr id="131" name="人口1人当たり決算額の推移該当値テキスト445"/>
        <xdr:cNvSpPr txBox="1"/>
      </xdr:nvSpPr>
      <xdr:spPr>
        <a:xfrm>
          <a:off x="57404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148844</xdr:rowOff>
    </xdr:from>
    <xdr:to>
      <xdr:col>4</xdr:col>
      <xdr:colOff>520700</xdr:colOff>
      <xdr:row>35</xdr:row>
      <xdr:rowOff>250444</xdr:rowOff>
    </xdr:to>
    <xdr:sp macro="" textlink="">
      <xdr:nvSpPr>
        <xdr:cNvPr id="132" name="円/楕円 131"/>
        <xdr:cNvSpPr/>
      </xdr:nvSpPr>
      <xdr:spPr bwMode="auto">
        <a:xfrm>
          <a:off x="4953000" y="675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260621</xdr:rowOff>
    </xdr:from>
    <xdr:ext cx="736600" cy="259045"/>
    <xdr:sp macro="" textlink="">
      <xdr:nvSpPr>
        <xdr:cNvPr id="133" name="テキスト ボックス 132"/>
        <xdr:cNvSpPr txBox="1"/>
      </xdr:nvSpPr>
      <xdr:spPr>
        <a:xfrm>
          <a:off x="4622800" y="652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80569</xdr:rowOff>
    </xdr:from>
    <xdr:to>
      <xdr:col>3</xdr:col>
      <xdr:colOff>955675</xdr:colOff>
      <xdr:row>35</xdr:row>
      <xdr:rowOff>182169</xdr:rowOff>
    </xdr:to>
    <xdr:sp macro="" textlink="">
      <xdr:nvSpPr>
        <xdr:cNvPr id="134" name="円/楕円 133"/>
        <xdr:cNvSpPr/>
      </xdr:nvSpPr>
      <xdr:spPr bwMode="auto">
        <a:xfrm>
          <a:off x="4254500" y="669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192346</xdr:rowOff>
    </xdr:from>
    <xdr:ext cx="762000" cy="259045"/>
    <xdr:sp macro="" textlink="">
      <xdr:nvSpPr>
        <xdr:cNvPr id="135" name="テキスト ボックス 134"/>
        <xdr:cNvSpPr txBox="1"/>
      </xdr:nvSpPr>
      <xdr:spPr>
        <a:xfrm>
          <a:off x="3924300" y="645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68199</xdr:rowOff>
    </xdr:from>
    <xdr:to>
      <xdr:col>3</xdr:col>
      <xdr:colOff>257175</xdr:colOff>
      <xdr:row>35</xdr:row>
      <xdr:rowOff>169799</xdr:rowOff>
    </xdr:to>
    <xdr:sp macro="" textlink="">
      <xdr:nvSpPr>
        <xdr:cNvPr id="136" name="円/楕円 135"/>
        <xdr:cNvSpPr/>
      </xdr:nvSpPr>
      <xdr:spPr bwMode="auto">
        <a:xfrm>
          <a:off x="3556000" y="667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179976</xdr:rowOff>
    </xdr:from>
    <xdr:ext cx="762000" cy="259045"/>
    <xdr:sp macro="" textlink="">
      <xdr:nvSpPr>
        <xdr:cNvPr id="137" name="テキスト ボックス 136"/>
        <xdr:cNvSpPr txBox="1"/>
      </xdr:nvSpPr>
      <xdr:spPr>
        <a:xfrm>
          <a:off x="3225800" y="644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317906</xdr:rowOff>
    </xdr:from>
    <xdr:to>
      <xdr:col>2</xdr:col>
      <xdr:colOff>692150</xdr:colOff>
      <xdr:row>35</xdr:row>
      <xdr:rowOff>76606</xdr:rowOff>
    </xdr:to>
    <xdr:sp macro="" textlink="">
      <xdr:nvSpPr>
        <xdr:cNvPr id="138" name="円/楕円 137"/>
        <xdr:cNvSpPr/>
      </xdr:nvSpPr>
      <xdr:spPr bwMode="auto">
        <a:xfrm>
          <a:off x="2857500" y="658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86784</xdr:rowOff>
    </xdr:from>
    <xdr:ext cx="762000" cy="259045"/>
    <xdr:sp macro="" textlink="">
      <xdr:nvSpPr>
        <xdr:cNvPr id="139" name="テキスト ボックス 138"/>
        <xdr:cNvSpPr txBox="1"/>
      </xdr:nvSpPr>
      <xdr:spPr>
        <a:xfrm>
          <a:off x="2527300" y="6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２年度において、特別会計老人保健事業・砂利採取砕石事業・共同汚水処理施設事業の特別会計３会計が廃止となり、各会計の剰余金を一般会計に繰り出し、財政調整基金に積み立てたことで基金残高の標準財政規模比が大きく増加したが、平成２４年度</a:t>
          </a:r>
          <a:r>
            <a:rPr lang="ja-JP" altLang="en-US" sz="1100" b="0" i="0" baseline="0">
              <a:solidFill>
                <a:schemeClr val="dk1"/>
              </a:solidFill>
              <a:effectLst/>
              <a:latin typeface="+mn-lt"/>
              <a:ea typeface="+mn-ea"/>
              <a:cs typeface="+mn-cs"/>
            </a:rPr>
            <a:t>・平成２５年度</a:t>
          </a:r>
          <a:r>
            <a:rPr lang="ja-JP" altLang="ja-JP" sz="1100" b="0" i="0" baseline="0">
              <a:solidFill>
                <a:schemeClr val="dk1"/>
              </a:solidFill>
              <a:effectLst/>
              <a:latin typeface="+mn-lt"/>
              <a:ea typeface="+mn-ea"/>
              <a:cs typeface="+mn-cs"/>
            </a:rPr>
            <a:t>は同基金を取り崩し</a:t>
          </a:r>
          <a:r>
            <a:rPr lang="ja-JP" altLang="en-US" sz="1100" b="0" i="0" baseline="0">
              <a:solidFill>
                <a:schemeClr val="dk1"/>
              </a:solidFill>
              <a:effectLst/>
              <a:latin typeface="+mn-lt"/>
              <a:ea typeface="+mn-ea"/>
              <a:cs typeface="+mn-cs"/>
            </a:rPr>
            <a:t>て運用しているため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基金残高は</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年度の実質単年度収支においては１．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５％とな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、実質収支においては</a:t>
          </a:r>
          <a:r>
            <a:rPr lang="ja-JP" altLang="en-US" sz="1100" b="0" i="0" baseline="0">
              <a:solidFill>
                <a:schemeClr val="dk1"/>
              </a:solidFill>
              <a:effectLst/>
              <a:latin typeface="+mn-lt"/>
              <a:ea typeface="+mn-ea"/>
              <a:cs typeface="+mn-cs"/>
            </a:rPr>
            <a:t>２．８５</a:t>
          </a:r>
          <a:r>
            <a:rPr lang="ja-JP" altLang="ja-JP" sz="1100" b="0" i="0" baseline="0">
              <a:solidFill>
                <a:schemeClr val="dk1"/>
              </a:solidFill>
              <a:effectLst/>
              <a:latin typeface="+mn-lt"/>
              <a:ea typeface="+mn-ea"/>
              <a:cs typeface="+mn-cs"/>
            </a:rPr>
            <a:t>％増加している</a:t>
          </a:r>
          <a:r>
            <a:rPr lang="ja-JP" altLang="en-US" sz="1100" b="0" i="0" baseline="0">
              <a:solidFill>
                <a:schemeClr val="dk1"/>
              </a:solidFill>
              <a:effectLst/>
              <a:latin typeface="+mn-lt"/>
              <a:ea typeface="+mn-ea"/>
              <a:cs typeface="+mn-cs"/>
            </a:rPr>
            <a:t>が、これは富田川において災害時の氾濫を防ぐため砂利採取事業を実施し、一時的な収入があったことによるものである。</a:t>
          </a:r>
          <a:endParaRPr lang="ja-JP" altLang="ja-JP" sz="1100">
            <a:effectLst/>
          </a:endParaRPr>
        </a:p>
        <a:p>
          <a:pPr rtl="0"/>
          <a:r>
            <a:rPr lang="ja-JP" altLang="ja-JP" sz="1100" b="0" i="0" baseline="0">
              <a:solidFill>
                <a:schemeClr val="dk1"/>
              </a:solidFill>
              <a:effectLst/>
              <a:latin typeface="+mn-lt"/>
              <a:ea typeface="+mn-ea"/>
              <a:cs typeface="+mn-cs"/>
            </a:rPr>
            <a:t>今後も各事業において一定の歳出が見込まれる中、歳出の抑制と歳入の確保に努めることで実質収支額や基金取り崩し額の改善に取り組むことが必要である。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年度においては、前年度と比較して赤字額はほぼ横ばい、黒字額は</a:t>
          </a:r>
          <a:r>
            <a:rPr lang="ja-JP" altLang="en-US" sz="1400" b="0" i="0" baseline="0">
              <a:solidFill>
                <a:schemeClr val="dk1"/>
              </a:solidFill>
              <a:effectLst/>
              <a:latin typeface="+mn-lt"/>
              <a:ea typeface="+mn-ea"/>
              <a:cs typeface="+mn-cs"/>
            </a:rPr>
            <a:t>０．６４</a:t>
          </a:r>
          <a:r>
            <a:rPr lang="ja-JP" altLang="ja-JP" sz="1400" b="0" i="0" baseline="0">
              <a:solidFill>
                <a:schemeClr val="dk1"/>
              </a:solidFill>
              <a:effectLst/>
              <a:latin typeface="+mn-lt"/>
              <a:ea typeface="+mn-ea"/>
              <a:cs typeface="+mn-cs"/>
            </a:rPr>
            <a:t>％増加している。主な要因としては、</a:t>
          </a:r>
          <a:r>
            <a:rPr lang="ja-JP" altLang="en-US" sz="1400" b="0" i="0" baseline="0">
              <a:solidFill>
                <a:schemeClr val="dk1"/>
              </a:solidFill>
              <a:effectLst/>
              <a:latin typeface="+mn-lt"/>
              <a:ea typeface="+mn-ea"/>
              <a:cs typeface="+mn-cs"/>
            </a:rPr>
            <a:t>水道</a:t>
          </a:r>
          <a:r>
            <a:rPr lang="ja-JP" altLang="ja-JP" sz="1400" b="0" i="0" baseline="0">
              <a:solidFill>
                <a:schemeClr val="dk1"/>
              </a:solidFill>
              <a:effectLst/>
              <a:latin typeface="+mn-lt"/>
              <a:ea typeface="+mn-ea"/>
              <a:cs typeface="+mn-cs"/>
            </a:rPr>
            <a:t>事業に</a:t>
          </a:r>
          <a:r>
            <a:rPr lang="ja-JP" altLang="en-US" sz="1400" b="0" i="0" baseline="0">
              <a:solidFill>
                <a:schemeClr val="dk1"/>
              </a:solidFill>
              <a:effectLst/>
              <a:latin typeface="+mn-lt"/>
              <a:ea typeface="+mn-ea"/>
              <a:cs typeface="+mn-cs"/>
            </a:rPr>
            <a:t>よる</a:t>
          </a:r>
          <a:r>
            <a:rPr lang="ja-JP" altLang="ja-JP" sz="1400" b="0" i="0" baseline="0">
              <a:solidFill>
                <a:schemeClr val="dk1"/>
              </a:solidFill>
              <a:effectLst/>
              <a:latin typeface="+mn-lt"/>
              <a:ea typeface="+mn-ea"/>
              <a:cs typeface="+mn-cs"/>
            </a:rPr>
            <a:t>収支が</a:t>
          </a:r>
          <a:r>
            <a:rPr lang="ja-JP" altLang="en-US" sz="1400" b="0" i="0" baseline="0">
              <a:solidFill>
                <a:schemeClr val="dk1"/>
              </a:solidFill>
              <a:effectLst/>
              <a:latin typeface="+mn-lt"/>
              <a:ea typeface="+mn-ea"/>
              <a:cs typeface="+mn-cs"/>
            </a:rPr>
            <a:t>良い</a:t>
          </a:r>
          <a:r>
            <a:rPr lang="ja-JP" altLang="ja-JP" sz="1400" b="0" i="0" baseline="0">
              <a:solidFill>
                <a:schemeClr val="dk1"/>
              </a:solidFill>
              <a:effectLst/>
              <a:latin typeface="+mn-lt"/>
              <a:ea typeface="+mn-ea"/>
              <a:cs typeface="+mn-cs"/>
            </a:rPr>
            <a:t>ことが挙げられる。</a:t>
          </a:r>
          <a:endParaRPr lang="ja-JP" altLang="ja-JP" sz="1400">
            <a:effectLst/>
          </a:endParaRPr>
        </a:p>
        <a:p>
          <a:pPr rtl="0"/>
          <a:r>
            <a:rPr lang="ja-JP" altLang="ja-JP" sz="1400" b="0" i="0" baseline="0">
              <a:solidFill>
                <a:schemeClr val="dk1"/>
              </a:solidFill>
              <a:effectLst/>
              <a:latin typeface="+mn-lt"/>
              <a:ea typeface="+mn-ea"/>
              <a:cs typeface="+mn-cs"/>
            </a:rPr>
            <a:t>また、大部分を水道事業が占めているが、今後は水道関連施設の耐震化や水道管等の老朽化対策が見込まれてくるため、黒字額の減少が予想される。</a:t>
          </a:r>
          <a:endParaRPr lang="ja-JP" altLang="ja-JP" sz="1400">
            <a:effectLst/>
          </a:endParaRPr>
        </a:p>
        <a:p>
          <a:pPr rtl="0"/>
          <a:r>
            <a:rPr lang="ja-JP" altLang="ja-JP" sz="1400" b="0" i="0" baseline="0">
              <a:solidFill>
                <a:schemeClr val="dk1"/>
              </a:solidFill>
              <a:effectLst/>
              <a:latin typeface="+mn-lt"/>
              <a:ea typeface="+mn-ea"/>
              <a:cs typeface="+mn-cs"/>
            </a:rPr>
            <a:t>今後は、各種事業の見直しや効率化を行い、新規事業についての優先順位を見極めることで、各事業においての健全化を図りつつ、宅地造成事業における売却可能資産の販売促進や、公共下水道事業におけるつなぎ込み率の向上など、全ての事業においてより一層の改善に向けた取り組み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元利償還金等においては、組合等が起こした地方債の元利償還金に対する負担金等が増加していたこともあり、平成２１年度に最も高くなったが、平成２２年度でようやく減少に転じ、平成２４年度においても減少が続いている。これは、一部事務組合における設備機器の５年償却が平成２１年度に終了したことや、組合等が起こした地方債の元利償還金に対する負担金等が減となったことが主な要因である。</a:t>
          </a:r>
          <a:endParaRPr lang="ja-JP" altLang="ja-JP" sz="1300">
            <a:effectLst/>
          </a:endParaRPr>
        </a:p>
        <a:p>
          <a:pPr rtl="0"/>
          <a:r>
            <a:rPr lang="ja-JP" altLang="ja-JP" sz="1300" b="0" i="0" baseline="0">
              <a:solidFill>
                <a:schemeClr val="dk1"/>
              </a:solidFill>
              <a:effectLst/>
              <a:latin typeface="+mn-lt"/>
              <a:ea typeface="+mn-ea"/>
              <a:cs typeface="+mn-cs"/>
            </a:rPr>
            <a:t>公債費負担適正化計画に沿って財政の健全化を図った結果、平成２４年度において実質公債費比率が地方債許可団体の基準となる１８％を下回</a:t>
          </a:r>
          <a:r>
            <a:rPr lang="ja-JP" altLang="en-US" sz="1300" b="0" i="0" baseline="0">
              <a:solidFill>
                <a:schemeClr val="dk1"/>
              </a:solidFill>
              <a:effectLst/>
              <a:latin typeface="+mn-lt"/>
              <a:ea typeface="+mn-ea"/>
              <a:cs typeface="+mn-cs"/>
            </a:rPr>
            <a:t>り、平成２５年度においても減少している</a:t>
          </a:r>
          <a:r>
            <a:rPr lang="ja-JP" altLang="ja-JP" sz="1300" b="0" i="0" baseline="0">
              <a:solidFill>
                <a:schemeClr val="dk1"/>
              </a:solidFill>
              <a:effectLst/>
              <a:latin typeface="+mn-lt"/>
              <a:ea typeface="+mn-ea"/>
              <a:cs typeface="+mn-cs"/>
            </a:rPr>
            <a:t>が、今後も元利償還金を継続して減少させられるかが課題となっている。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平成１９年度以降、将来負担額は減少傾向にある。主な要因としては、組合等負担等見込額について、設備機器の５年償却が平成２１年度で終了したことが挙げられる。また、公債費負担適正化計画等に沿っての継続した財政の健全化により、実質公債費比率を考慮しながら起債の借入を行ったことも要因の一つである。</a:t>
          </a:r>
          <a:endParaRPr lang="ja-JP" altLang="ja-JP" sz="1400">
            <a:effectLst/>
          </a:endParaRPr>
        </a:p>
        <a:p>
          <a:pPr rtl="0"/>
          <a:r>
            <a:rPr lang="ja-JP" altLang="en-US" sz="1400" b="0" i="0" baseline="0">
              <a:solidFill>
                <a:schemeClr val="dk1"/>
              </a:solidFill>
              <a:effectLst/>
              <a:latin typeface="+mn-lt"/>
              <a:ea typeface="+mn-ea"/>
              <a:cs typeface="+mn-cs"/>
            </a:rPr>
            <a:t>しかし今後は町有施設の耐震化や防災・減災を図るためにハード・ソフトの両面で事業を実施していく必要があり、</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今後も引き続き各種事業の見直しや効率化、新規事業についての優先順位を見極めながら財政の健全化を図り、また、財源の確保にも努めることで、将来負担比率の分子を継続して抑制していけるかが課題とな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6272526</v>
      </c>
      <c r="BO4" s="379"/>
      <c r="BP4" s="379"/>
      <c r="BQ4" s="379"/>
      <c r="BR4" s="379"/>
      <c r="BS4" s="379"/>
      <c r="BT4" s="379"/>
      <c r="BU4" s="380"/>
      <c r="BV4" s="378">
        <v>6237874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4.4000000000000004</v>
      </c>
      <c r="CU4" s="554"/>
      <c r="CV4" s="554"/>
      <c r="CW4" s="554"/>
      <c r="CX4" s="554"/>
      <c r="CY4" s="554"/>
      <c r="CZ4" s="554"/>
      <c r="DA4" s="555"/>
      <c r="DB4" s="553">
        <v>1.6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5946289</v>
      </c>
      <c r="BO5" s="384"/>
      <c r="BP5" s="384"/>
      <c r="BQ5" s="384"/>
      <c r="BR5" s="384"/>
      <c r="BS5" s="384"/>
      <c r="BT5" s="384"/>
      <c r="BU5" s="385"/>
      <c r="BV5" s="383">
        <v>6162616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90.2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326237</v>
      </c>
      <c r="BO6" s="384"/>
      <c r="BP6" s="384"/>
      <c r="BQ6" s="384"/>
      <c r="BR6" s="384"/>
      <c r="BS6" s="384"/>
      <c r="BT6" s="384"/>
      <c r="BU6" s="385"/>
      <c r="BV6" s="383">
        <v>75258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97.2</v>
      </c>
      <c r="CU6" s="528"/>
      <c r="CV6" s="528"/>
      <c r="CW6" s="528"/>
      <c r="CX6" s="528"/>
      <c r="CY6" s="528"/>
      <c r="CZ6" s="528"/>
      <c r="DA6" s="529"/>
      <c r="DB6" s="527">
        <v>97.4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165040</v>
      </c>
      <c r="BO7" s="384"/>
      <c r="BP7" s="384"/>
      <c r="BQ7" s="384"/>
      <c r="BR7" s="384"/>
      <c r="BS7" s="384"/>
      <c r="BT7" s="384"/>
      <c r="BU7" s="385"/>
      <c r="BV7" s="383">
        <v>18271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3634262</v>
      </c>
      <c r="CU7" s="384"/>
      <c r="CV7" s="384"/>
      <c r="CW7" s="384"/>
      <c r="CX7" s="384"/>
      <c r="CY7" s="384"/>
      <c r="CZ7" s="384"/>
      <c r="DA7" s="385"/>
      <c r="DB7" s="383">
        <v>3593363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161197</v>
      </c>
      <c r="BO8" s="384"/>
      <c r="BP8" s="384"/>
      <c r="BQ8" s="384"/>
      <c r="BR8" s="384"/>
      <c r="BS8" s="384"/>
      <c r="BT8" s="384"/>
      <c r="BU8" s="385"/>
      <c r="BV8" s="383">
        <v>56987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0.46</v>
      </c>
      <c r="CU8" s="491"/>
      <c r="CV8" s="491"/>
      <c r="CW8" s="491"/>
      <c r="CX8" s="491"/>
      <c r="CY8" s="491"/>
      <c r="CZ8" s="491"/>
      <c r="DA8" s="492"/>
      <c r="DB8" s="490">
        <v>0.46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14807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104210</v>
      </c>
      <c r="BO9" s="384"/>
      <c r="BP9" s="384"/>
      <c r="BQ9" s="384"/>
      <c r="BR9" s="384"/>
      <c r="BS9" s="384"/>
      <c r="BT9" s="384"/>
      <c r="BU9" s="385"/>
      <c r="BV9" s="383">
        <v>8954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15.2</v>
      </c>
      <c r="CU9" s="354"/>
      <c r="CV9" s="354"/>
      <c r="CW9" s="354"/>
      <c r="CX9" s="354"/>
      <c r="CY9" s="354"/>
      <c r="CZ9" s="354"/>
      <c r="DA9" s="355"/>
      <c r="DB9" s="353">
        <v>15.8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14775</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6251</v>
      </c>
      <c r="BO10" s="384"/>
      <c r="BP10" s="384"/>
      <c r="BQ10" s="384"/>
      <c r="BR10" s="384"/>
      <c r="BS10" s="384"/>
      <c r="BT10" s="384"/>
      <c r="BU10" s="385"/>
      <c r="BV10" s="383">
        <v>6261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v>147</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15358</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54000</v>
      </c>
      <c r="BO12" s="384"/>
      <c r="BP12" s="384"/>
      <c r="BQ12" s="384"/>
      <c r="BR12" s="384"/>
      <c r="BS12" s="384"/>
      <c r="BT12" s="384"/>
      <c r="BU12" s="385"/>
      <c r="BV12" s="383">
        <v>64000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123</v>
      </c>
      <c r="CU12" s="491"/>
      <c r="CV12" s="491"/>
      <c r="CW12" s="491"/>
      <c r="CX12" s="491"/>
      <c r="CY12" s="491"/>
      <c r="CZ12" s="491"/>
      <c r="DA12" s="492"/>
      <c r="DB12" s="490" t="s">
        <v>123</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15312</v>
      </c>
      <c r="S13" s="483"/>
      <c r="T13" s="483"/>
      <c r="U13" s="483"/>
      <c r="V13" s="484"/>
      <c r="W13" s="470" t="s">
        <v>125</v>
      </c>
      <c r="X13" s="396"/>
      <c r="Y13" s="396"/>
      <c r="Z13" s="396"/>
      <c r="AA13" s="396"/>
      <c r="AB13" s="397"/>
      <c r="AC13" s="359">
        <v>541</v>
      </c>
      <c r="AD13" s="360"/>
      <c r="AE13" s="360"/>
      <c r="AF13" s="360"/>
      <c r="AG13" s="361"/>
      <c r="AH13" s="359">
        <v>704</v>
      </c>
      <c r="AI13" s="360"/>
      <c r="AJ13" s="360"/>
      <c r="AK13" s="360"/>
      <c r="AL13" s="362"/>
      <c r="AM13" s="450" t="s">
        <v>126</v>
      </c>
      <c r="AN13" s="357"/>
      <c r="AO13" s="357"/>
      <c r="AP13" s="357"/>
      <c r="AQ13" s="357"/>
      <c r="AR13" s="357"/>
      <c r="AS13" s="357"/>
      <c r="AT13" s="358"/>
      <c r="AU13" s="438" t="s">
        <v>120</v>
      </c>
      <c r="AV13" s="439"/>
      <c r="AW13" s="439"/>
      <c r="AX13" s="439"/>
      <c r="AY13" s="363" t="s">
        <v>127</v>
      </c>
      <c r="AZ13" s="364"/>
      <c r="BA13" s="364"/>
      <c r="BB13" s="364"/>
      <c r="BC13" s="364"/>
      <c r="BD13" s="364"/>
      <c r="BE13" s="364"/>
      <c r="BF13" s="364"/>
      <c r="BG13" s="364"/>
      <c r="BH13" s="364"/>
      <c r="BI13" s="364"/>
      <c r="BJ13" s="364"/>
      <c r="BK13" s="364"/>
      <c r="BL13" s="364"/>
      <c r="BM13" s="365"/>
      <c r="BN13" s="383">
        <v>56461</v>
      </c>
      <c r="BO13" s="384"/>
      <c r="BP13" s="384"/>
      <c r="BQ13" s="384"/>
      <c r="BR13" s="384"/>
      <c r="BS13" s="384"/>
      <c r="BT13" s="384"/>
      <c r="BU13" s="385"/>
      <c r="BV13" s="383">
        <v>-48638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14.7</v>
      </c>
      <c r="CU13" s="354"/>
      <c r="CV13" s="354"/>
      <c r="CW13" s="354"/>
      <c r="CX13" s="354"/>
      <c r="CY13" s="354"/>
      <c r="CZ13" s="354"/>
      <c r="DA13" s="355"/>
      <c r="DB13" s="353">
        <v>15.9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15302</v>
      </c>
      <c r="S14" s="483"/>
      <c r="T14" s="483"/>
      <c r="U14" s="483"/>
      <c r="V14" s="484"/>
      <c r="W14" s="485"/>
      <c r="X14" s="399"/>
      <c r="Y14" s="399"/>
      <c r="Z14" s="399"/>
      <c r="AA14" s="399"/>
      <c r="AB14" s="400"/>
      <c r="AC14" s="475">
        <v>8.1999999999999993</v>
      </c>
      <c r="AD14" s="476"/>
      <c r="AE14" s="476"/>
      <c r="AF14" s="476"/>
      <c r="AG14" s="477"/>
      <c r="AH14" s="475">
        <v>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125.7</v>
      </c>
      <c r="CU14" s="454"/>
      <c r="CV14" s="454"/>
      <c r="CW14" s="454"/>
      <c r="CX14" s="454"/>
      <c r="CY14" s="454"/>
      <c r="CZ14" s="454"/>
      <c r="DA14" s="455"/>
      <c r="DB14" s="486">
        <v>134.6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15255</v>
      </c>
      <c r="S15" s="483"/>
      <c r="T15" s="483"/>
      <c r="U15" s="483"/>
      <c r="V15" s="484"/>
      <c r="W15" s="470" t="s">
        <v>131</v>
      </c>
      <c r="X15" s="396"/>
      <c r="Y15" s="396"/>
      <c r="Z15" s="396"/>
      <c r="AA15" s="396"/>
      <c r="AB15" s="397"/>
      <c r="AC15" s="359">
        <v>1485</v>
      </c>
      <c r="AD15" s="360"/>
      <c r="AE15" s="360"/>
      <c r="AF15" s="360"/>
      <c r="AG15" s="361"/>
      <c r="AH15" s="359">
        <v>1683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1386415</v>
      </c>
      <c r="BO15" s="379"/>
      <c r="BP15" s="379"/>
      <c r="BQ15" s="379"/>
      <c r="BR15" s="379"/>
      <c r="BS15" s="379"/>
      <c r="BT15" s="379"/>
      <c r="BU15" s="380"/>
      <c r="BV15" s="378">
        <v>1374114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22.5</v>
      </c>
      <c r="AD16" s="476"/>
      <c r="AE16" s="476"/>
      <c r="AF16" s="476"/>
      <c r="AG16" s="477"/>
      <c r="AH16" s="475">
        <v>23.7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2975413</v>
      </c>
      <c r="BO16" s="384"/>
      <c r="BP16" s="384"/>
      <c r="BQ16" s="384"/>
      <c r="BR16" s="384"/>
      <c r="BS16" s="384"/>
      <c r="BT16" s="384"/>
      <c r="BU16" s="385"/>
      <c r="BV16" s="383">
        <v>2939970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4585</v>
      </c>
      <c r="AD17" s="360"/>
      <c r="AE17" s="360"/>
      <c r="AF17" s="360"/>
      <c r="AG17" s="361"/>
      <c r="AH17" s="359">
        <v>4710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1789359</v>
      </c>
      <c r="BO17" s="384"/>
      <c r="BP17" s="384"/>
      <c r="BQ17" s="384"/>
      <c r="BR17" s="384"/>
      <c r="BS17" s="384"/>
      <c r="BT17" s="384"/>
      <c r="BU17" s="385"/>
      <c r="BV17" s="383">
        <v>1767100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57.49</v>
      </c>
      <c r="M18" s="446"/>
      <c r="N18" s="446"/>
      <c r="O18" s="446"/>
      <c r="P18" s="446"/>
      <c r="Q18" s="446"/>
      <c r="R18" s="447"/>
      <c r="S18" s="447"/>
      <c r="T18" s="447"/>
      <c r="U18" s="447"/>
      <c r="V18" s="448"/>
      <c r="W18" s="462"/>
      <c r="X18" s="463"/>
      <c r="Y18" s="463"/>
      <c r="Z18" s="463"/>
      <c r="AA18" s="463"/>
      <c r="AB18" s="471"/>
      <c r="AC18" s="347">
        <v>69.400000000000006</v>
      </c>
      <c r="AD18" s="348"/>
      <c r="AE18" s="348"/>
      <c r="AF18" s="348"/>
      <c r="AG18" s="449"/>
      <c r="AH18" s="347">
        <v>66.3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3259447</v>
      </c>
      <c r="BO18" s="384"/>
      <c r="BP18" s="384"/>
      <c r="BQ18" s="384"/>
      <c r="BR18" s="384"/>
      <c r="BS18" s="384"/>
      <c r="BT18" s="384"/>
      <c r="BU18" s="385"/>
      <c r="BV18" s="383">
        <v>3199503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258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4188168</v>
      </c>
      <c r="BO19" s="384"/>
      <c r="BP19" s="384"/>
      <c r="BQ19" s="384"/>
      <c r="BR19" s="384"/>
      <c r="BS19" s="384"/>
      <c r="BT19" s="384"/>
      <c r="BU19" s="385"/>
      <c r="BV19" s="383">
        <v>4079119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5610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6451514</v>
      </c>
      <c r="BO23" s="384"/>
      <c r="BP23" s="384"/>
      <c r="BQ23" s="384"/>
      <c r="BR23" s="384"/>
      <c r="BS23" s="384"/>
      <c r="BT23" s="384"/>
      <c r="BU23" s="385"/>
      <c r="BV23" s="383">
        <v>6242285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6480</v>
      </c>
      <c r="R24" s="360"/>
      <c r="S24" s="360"/>
      <c r="T24" s="360"/>
      <c r="U24" s="360"/>
      <c r="V24" s="361"/>
      <c r="W24" s="425"/>
      <c r="X24" s="416"/>
      <c r="Y24" s="417"/>
      <c r="Z24" s="356" t="s">
        <v>154</v>
      </c>
      <c r="AA24" s="357"/>
      <c r="AB24" s="357"/>
      <c r="AC24" s="357"/>
      <c r="AD24" s="357"/>
      <c r="AE24" s="357"/>
      <c r="AF24" s="357"/>
      <c r="AG24" s="358"/>
      <c r="AH24" s="359">
        <v>104</v>
      </c>
      <c r="AI24" s="360"/>
      <c r="AJ24" s="360"/>
      <c r="AK24" s="360"/>
      <c r="AL24" s="361"/>
      <c r="AM24" s="359">
        <v>312624</v>
      </c>
      <c r="AN24" s="360"/>
      <c r="AO24" s="360"/>
      <c r="AP24" s="360"/>
      <c r="AQ24" s="360"/>
      <c r="AR24" s="361"/>
      <c r="AS24" s="359">
        <v>3006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4577466</v>
      </c>
      <c r="BO24" s="384"/>
      <c r="BP24" s="384"/>
      <c r="BQ24" s="384"/>
      <c r="BR24" s="384"/>
      <c r="BS24" s="384"/>
      <c r="BT24" s="384"/>
      <c r="BU24" s="385"/>
      <c r="BV24" s="383">
        <v>4268524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5310</v>
      </c>
      <c r="R25" s="360"/>
      <c r="S25" s="360"/>
      <c r="T25" s="360"/>
      <c r="U25" s="360"/>
      <c r="V25" s="361"/>
      <c r="W25" s="425"/>
      <c r="X25" s="416"/>
      <c r="Y25" s="417"/>
      <c r="Z25" s="356" t="s">
        <v>157</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145180</v>
      </c>
      <c r="BO25" s="379"/>
      <c r="BP25" s="379"/>
      <c r="BQ25" s="379"/>
      <c r="BR25" s="379"/>
      <c r="BS25" s="379"/>
      <c r="BT25" s="379"/>
      <c r="BU25" s="380"/>
      <c r="BV25" s="378">
        <v>405491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4860</v>
      </c>
      <c r="R26" s="360"/>
      <c r="S26" s="360"/>
      <c r="T26" s="360"/>
      <c r="U26" s="360"/>
      <c r="V26" s="361"/>
      <c r="W26" s="425"/>
      <c r="X26" s="416"/>
      <c r="Y26" s="417"/>
      <c r="Z26" s="356" t="s">
        <v>160</v>
      </c>
      <c r="AA26" s="436"/>
      <c r="AB26" s="436"/>
      <c r="AC26" s="436"/>
      <c r="AD26" s="436"/>
      <c r="AE26" s="436"/>
      <c r="AF26" s="436"/>
      <c r="AG26" s="437"/>
      <c r="AH26" s="359" t="s">
        <v>123</v>
      </c>
      <c r="AI26" s="360"/>
      <c r="AJ26" s="360"/>
      <c r="AK26" s="360"/>
      <c r="AL26" s="361"/>
      <c r="AM26" s="359" t="s">
        <v>123</v>
      </c>
      <c r="AN26" s="360"/>
      <c r="AO26" s="360"/>
      <c r="AP26" s="360"/>
      <c r="AQ26" s="360"/>
      <c r="AR26" s="361"/>
      <c r="AS26" s="359" t="s">
        <v>123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3093</v>
      </c>
      <c r="AN27" s="360"/>
      <c r="AO27" s="360"/>
      <c r="AP27" s="360"/>
      <c r="AQ27" s="360"/>
      <c r="AR27" s="361"/>
      <c r="AS27" s="359">
        <v>3093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100405</v>
      </c>
      <c r="BO27" s="387"/>
      <c r="BP27" s="387"/>
      <c r="BQ27" s="387"/>
      <c r="BR27" s="387"/>
      <c r="BS27" s="387"/>
      <c r="BT27" s="387"/>
      <c r="BU27" s="388"/>
      <c r="BV27" s="386">
        <v>100405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2600</v>
      </c>
      <c r="R28" s="360"/>
      <c r="S28" s="360"/>
      <c r="T28" s="360"/>
      <c r="U28" s="360"/>
      <c r="V28" s="361"/>
      <c r="W28" s="425"/>
      <c r="X28" s="416"/>
      <c r="Y28" s="417"/>
      <c r="Z28" s="356" t="s">
        <v>166</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302640</v>
      </c>
      <c r="BO28" s="379"/>
      <c r="BP28" s="379"/>
      <c r="BQ28" s="379"/>
      <c r="BR28" s="379"/>
      <c r="BS28" s="379"/>
      <c r="BT28" s="379"/>
      <c r="BU28" s="380"/>
      <c r="BV28" s="378">
        <v>350389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2400</v>
      </c>
      <c r="R29" s="360"/>
      <c r="S29" s="360"/>
      <c r="T29" s="360"/>
      <c r="U29" s="360"/>
      <c r="V29" s="361"/>
      <c r="W29" s="425"/>
      <c r="X29" s="416"/>
      <c r="Y29" s="417"/>
      <c r="Z29" s="356" t="s">
        <v>170</v>
      </c>
      <c r="AA29" s="357"/>
      <c r="AB29" s="357"/>
      <c r="AC29" s="357"/>
      <c r="AD29" s="357"/>
      <c r="AE29" s="357"/>
      <c r="AF29" s="357"/>
      <c r="AG29" s="358"/>
      <c r="AH29" s="359">
        <v>105</v>
      </c>
      <c r="AI29" s="360"/>
      <c r="AJ29" s="360"/>
      <c r="AK29" s="360"/>
      <c r="AL29" s="361"/>
      <c r="AM29" s="359">
        <v>315717</v>
      </c>
      <c r="AN29" s="360"/>
      <c r="AO29" s="360"/>
      <c r="AP29" s="360"/>
      <c r="AQ29" s="360"/>
      <c r="AR29" s="361"/>
      <c r="AS29" s="359">
        <v>3007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381064</v>
      </c>
      <c r="BO29" s="384"/>
      <c r="BP29" s="384"/>
      <c r="BQ29" s="384"/>
      <c r="BR29" s="384"/>
      <c r="BS29" s="384"/>
      <c r="BT29" s="384"/>
      <c r="BU29" s="385"/>
      <c r="BV29" s="383">
        <v>475060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371374</v>
      </c>
      <c r="BO30" s="387"/>
      <c r="BP30" s="387"/>
      <c r="BQ30" s="387"/>
      <c r="BR30" s="387"/>
      <c r="BS30" s="387"/>
      <c r="BT30" s="387"/>
      <c r="BU30" s="388"/>
      <c r="BV30" s="386">
        <v>334039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IF('各会計、関係団体の財政状況及び健全化判断比率'!B32="","",'各会計、関係団体の財政状況及び健全化判断比率'!B32)</f>
        <v>公共下水道事業</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宅地取得資金貸付事業</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IF('各会計、関係団体の財政状況及び健全化判断比率'!B33="","",'各会計、関係団体の財政状況及び健全化判断比率'!B33)</f>
        <v>農業集落排水事業</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紀南地方老人福祉施設組合（普通会計）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住宅新築資金貸付事業</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IF('各会計、関係団体の財政状況及び健全化判断比率'!B34="","",'各会計、関係団体の財政状況及び健全化判断比率'!B34)</f>
        <v>宅地造成事業</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紀南地方老人福祉施設組合（公営企業会計）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奨学事業</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富田川治水組合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診療所事業</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紀南地方児童福祉施設組合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田辺周辺広域市町村圏組合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上大中清掃施設組合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富田川衛生施設組合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和歌山地方税回収機構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和歌山県後期高齢者医療広域連合（普通会計）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R28" sqref="R2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2" t="s">
        <v>24</v>
      </c>
      <c r="C41" s="1183"/>
      <c r="D41" s="81"/>
      <c r="E41" s="1184" t="s">
        <v>25</v>
      </c>
      <c r="F41" s="1184"/>
      <c r="G41" s="1184"/>
      <c r="H41" s="1185"/>
      <c r="I41" s="82">
        <v>6176</v>
      </c>
      <c r="J41" s="83">
        <v>6101</v>
      </c>
      <c r="K41" s="83">
        <v>6129</v>
      </c>
      <c r="L41" s="83">
        <v>6242</v>
      </c>
      <c r="M41" s="84">
        <v>6452</v>
      </c>
    </row>
    <row r="42" spans="2:13" ht="27.75" customHeight="1">
      <c r="B42" s="1172"/>
      <c r="C42" s="1173"/>
      <c r="D42" s="85"/>
      <c r="E42" s="1176" t="s">
        <v>26</v>
      </c>
      <c r="F42" s="1176"/>
      <c r="G42" s="1176"/>
      <c r="H42" s="1177"/>
      <c r="I42" s="86" t="s">
        <v>480</v>
      </c>
      <c r="J42" s="87" t="s">
        <v>480</v>
      </c>
      <c r="K42" s="87" t="s">
        <v>480</v>
      </c>
      <c r="L42" s="87" t="s">
        <v>480</v>
      </c>
      <c r="M42" s="88" t="s">
        <v>480</v>
      </c>
    </row>
    <row r="43" spans="2:13" ht="27.75" customHeight="1">
      <c r="B43" s="1172"/>
      <c r="C43" s="1173"/>
      <c r="D43" s="85"/>
      <c r="E43" s="1176" t="s">
        <v>27</v>
      </c>
      <c r="F43" s="1176"/>
      <c r="G43" s="1176"/>
      <c r="H43" s="1177"/>
      <c r="I43" s="86">
        <v>3558</v>
      </c>
      <c r="J43" s="87">
        <v>3353</v>
      </c>
      <c r="K43" s="87">
        <v>3188</v>
      </c>
      <c r="L43" s="87">
        <v>3000</v>
      </c>
      <c r="M43" s="88">
        <v>2904</v>
      </c>
    </row>
    <row r="44" spans="2:13" ht="27.75" customHeight="1">
      <c r="B44" s="1172"/>
      <c r="C44" s="1173"/>
      <c r="D44" s="85"/>
      <c r="E44" s="1176" t="s">
        <v>28</v>
      </c>
      <c r="F44" s="1176"/>
      <c r="G44" s="1176"/>
      <c r="H44" s="1177"/>
      <c r="I44" s="86">
        <v>1307</v>
      </c>
      <c r="J44" s="87">
        <v>1165</v>
      </c>
      <c r="K44" s="87">
        <v>1018</v>
      </c>
      <c r="L44" s="87">
        <v>904</v>
      </c>
      <c r="M44" s="88">
        <v>920</v>
      </c>
    </row>
    <row r="45" spans="2:13" ht="27.75" customHeight="1">
      <c r="B45" s="1172"/>
      <c r="C45" s="1173"/>
      <c r="D45" s="85"/>
      <c r="E45" s="1176" t="s">
        <v>29</v>
      </c>
      <c r="F45" s="1176"/>
      <c r="G45" s="1176"/>
      <c r="H45" s="1177"/>
      <c r="I45" s="86">
        <v>1258</v>
      </c>
      <c r="J45" s="87">
        <v>1225</v>
      </c>
      <c r="K45" s="87">
        <v>1190</v>
      </c>
      <c r="L45" s="87">
        <v>1127</v>
      </c>
      <c r="M45" s="88">
        <v>1030</v>
      </c>
    </row>
    <row r="46" spans="2:13" ht="27.75" customHeight="1">
      <c r="B46" s="1172"/>
      <c r="C46" s="1173"/>
      <c r="D46" s="85"/>
      <c r="E46" s="1176" t="s">
        <v>30</v>
      </c>
      <c r="F46" s="1176"/>
      <c r="G46" s="1176"/>
      <c r="H46" s="1177"/>
      <c r="I46" s="86" t="s">
        <v>480</v>
      </c>
      <c r="J46" s="87" t="s">
        <v>480</v>
      </c>
      <c r="K46" s="87" t="s">
        <v>480</v>
      </c>
      <c r="L46" s="87" t="s">
        <v>480</v>
      </c>
      <c r="M46" s="88" t="s">
        <v>480</v>
      </c>
    </row>
    <row r="47" spans="2:13" ht="27.75" customHeight="1">
      <c r="B47" s="1172"/>
      <c r="C47" s="1173"/>
      <c r="D47" s="85"/>
      <c r="E47" s="1176" t="s">
        <v>31</v>
      </c>
      <c r="F47" s="1176"/>
      <c r="G47" s="1176"/>
      <c r="H47" s="1177"/>
      <c r="I47" s="86" t="s">
        <v>480</v>
      </c>
      <c r="J47" s="87" t="s">
        <v>480</v>
      </c>
      <c r="K47" s="87" t="s">
        <v>480</v>
      </c>
      <c r="L47" s="87" t="s">
        <v>480</v>
      </c>
      <c r="M47" s="88" t="s">
        <v>480</v>
      </c>
    </row>
    <row r="48" spans="2:13" ht="27.75" customHeight="1">
      <c r="B48" s="1174"/>
      <c r="C48" s="1175"/>
      <c r="D48" s="85"/>
      <c r="E48" s="1176" t="s">
        <v>32</v>
      </c>
      <c r="F48" s="1176"/>
      <c r="G48" s="1176"/>
      <c r="H48" s="1177"/>
      <c r="I48" s="86">
        <v>5</v>
      </c>
      <c r="J48" s="87" t="s">
        <v>480</v>
      </c>
      <c r="K48" s="87" t="s">
        <v>480</v>
      </c>
      <c r="L48" s="87" t="s">
        <v>480</v>
      </c>
      <c r="M48" s="88" t="s">
        <v>480</v>
      </c>
    </row>
    <row r="49" spans="2:13" ht="27.75" customHeight="1">
      <c r="B49" s="1170" t="s">
        <v>33</v>
      </c>
      <c r="C49" s="1171"/>
      <c r="D49" s="89"/>
      <c r="E49" s="1176" t="s">
        <v>34</v>
      </c>
      <c r="F49" s="1176"/>
      <c r="G49" s="1176"/>
      <c r="H49" s="1177"/>
      <c r="I49" s="86">
        <v>1393</v>
      </c>
      <c r="J49" s="87">
        <v>1402</v>
      </c>
      <c r="K49" s="87">
        <v>1366</v>
      </c>
      <c r="L49" s="87">
        <v>1332</v>
      </c>
      <c r="M49" s="88">
        <v>1252</v>
      </c>
    </row>
    <row r="50" spans="2:13" ht="27.75" customHeight="1">
      <c r="B50" s="1172"/>
      <c r="C50" s="1173"/>
      <c r="D50" s="85"/>
      <c r="E50" s="1176" t="s">
        <v>35</v>
      </c>
      <c r="F50" s="1176"/>
      <c r="G50" s="1176"/>
      <c r="H50" s="1177"/>
      <c r="I50" s="86">
        <v>530</v>
      </c>
      <c r="J50" s="87">
        <v>468</v>
      </c>
      <c r="K50" s="87">
        <v>386</v>
      </c>
      <c r="L50" s="87">
        <v>322</v>
      </c>
      <c r="M50" s="88">
        <v>341</v>
      </c>
    </row>
    <row r="51" spans="2:13" ht="27.75" customHeight="1">
      <c r="B51" s="1174"/>
      <c r="C51" s="1175"/>
      <c r="D51" s="85"/>
      <c r="E51" s="1176" t="s">
        <v>36</v>
      </c>
      <c r="F51" s="1176"/>
      <c r="G51" s="1176"/>
      <c r="H51" s="1177"/>
      <c r="I51" s="86">
        <v>4964</v>
      </c>
      <c r="J51" s="87">
        <v>5485</v>
      </c>
      <c r="K51" s="87">
        <v>5421</v>
      </c>
      <c r="L51" s="87">
        <v>5430</v>
      </c>
      <c r="M51" s="88">
        <v>5729</v>
      </c>
    </row>
    <row r="52" spans="2:13" ht="27.75" customHeight="1" thickBot="1">
      <c r="B52" s="1178" t="s">
        <v>37</v>
      </c>
      <c r="C52" s="1179"/>
      <c r="D52" s="90"/>
      <c r="E52" s="1180" t="s">
        <v>38</v>
      </c>
      <c r="F52" s="1180"/>
      <c r="G52" s="1180"/>
      <c r="H52" s="1181"/>
      <c r="I52" s="91">
        <v>5416</v>
      </c>
      <c r="J52" s="92">
        <v>4489</v>
      </c>
      <c r="K52" s="92">
        <v>4352</v>
      </c>
      <c r="L52" s="92">
        <v>4189</v>
      </c>
      <c r="M52" s="93">
        <v>3984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54257</v>
      </c>
      <c r="E3" s="116"/>
      <c r="F3" s="117">
        <v>70254</v>
      </c>
      <c r="G3" s="118"/>
      <c r="H3" s="119"/>
    </row>
    <row r="4" spans="1:8">
      <c r="A4" s="120"/>
      <c r="B4" s="121"/>
      <c r="C4" s="122"/>
      <c r="D4" s="123">
        <v>28177</v>
      </c>
      <c r="E4" s="124"/>
      <c r="F4" s="125">
        <v>41764</v>
      </c>
      <c r="G4" s="126"/>
      <c r="H4" s="127"/>
    </row>
    <row r="5" spans="1:8">
      <c r="A5" s="108" t="s">
        <v>514</v>
      </c>
      <c r="B5" s="113"/>
      <c r="C5" s="114"/>
      <c r="D5" s="115">
        <v>67194</v>
      </c>
      <c r="E5" s="116"/>
      <c r="F5" s="117">
        <v>89245</v>
      </c>
      <c r="G5" s="118"/>
      <c r="H5" s="119"/>
    </row>
    <row r="6" spans="1:8">
      <c r="A6" s="120"/>
      <c r="B6" s="121"/>
      <c r="C6" s="122"/>
      <c r="D6" s="123">
        <v>47171</v>
      </c>
      <c r="E6" s="124"/>
      <c r="F6" s="125">
        <v>42966</v>
      </c>
      <c r="G6" s="126"/>
      <c r="H6" s="127"/>
    </row>
    <row r="7" spans="1:8">
      <c r="A7" s="108" t="s">
        <v>515</v>
      </c>
      <c r="B7" s="113"/>
      <c r="C7" s="114"/>
      <c r="D7" s="115">
        <v>48405</v>
      </c>
      <c r="E7" s="116"/>
      <c r="F7" s="117">
        <v>70897</v>
      </c>
      <c r="G7" s="118"/>
      <c r="H7" s="119"/>
    </row>
    <row r="8" spans="1:8">
      <c r="A8" s="120"/>
      <c r="B8" s="121"/>
      <c r="C8" s="122"/>
      <c r="D8" s="123">
        <v>23899</v>
      </c>
      <c r="E8" s="124"/>
      <c r="F8" s="125">
        <v>39878</v>
      </c>
      <c r="G8" s="126"/>
      <c r="H8" s="127"/>
    </row>
    <row r="9" spans="1:8">
      <c r="A9" s="108" t="s">
        <v>516</v>
      </c>
      <c r="B9" s="113"/>
      <c r="C9" s="114"/>
      <c r="D9" s="115">
        <v>46284</v>
      </c>
      <c r="E9" s="116"/>
      <c r="F9" s="117">
        <v>66496</v>
      </c>
      <c r="G9" s="118"/>
      <c r="H9" s="119"/>
    </row>
    <row r="10" spans="1:8">
      <c r="A10" s="120"/>
      <c r="B10" s="121"/>
      <c r="C10" s="122"/>
      <c r="D10" s="123">
        <v>38337</v>
      </c>
      <c r="E10" s="124"/>
      <c r="F10" s="125">
        <v>36530</v>
      </c>
      <c r="G10" s="126"/>
      <c r="H10" s="127"/>
    </row>
    <row r="11" spans="1:8">
      <c r="A11" s="108" t="s">
        <v>517</v>
      </c>
      <c r="B11" s="113"/>
      <c r="C11" s="114"/>
      <c r="D11" s="115">
        <v>63391</v>
      </c>
      <c r="E11" s="116"/>
      <c r="F11" s="117">
        <v>82748</v>
      </c>
      <c r="G11" s="118"/>
      <c r="H11" s="119"/>
    </row>
    <row r="12" spans="1:8">
      <c r="A12" s="120"/>
      <c r="B12" s="121"/>
      <c r="C12" s="128"/>
      <c r="D12" s="123">
        <v>59513</v>
      </c>
      <c r="E12" s="124"/>
      <c r="F12" s="125">
        <v>44732</v>
      </c>
      <c r="G12" s="126"/>
      <c r="H12" s="127"/>
    </row>
    <row r="13" spans="1:8">
      <c r="A13" s="108"/>
      <c r="B13" s="113"/>
      <c r="C13" s="129"/>
      <c r="D13" s="130">
        <v>55906</v>
      </c>
      <c r="E13" s="131"/>
      <c r="F13" s="132">
        <v>75928</v>
      </c>
      <c r="G13" s="133"/>
      <c r="H13" s="119"/>
    </row>
    <row r="14" spans="1:8">
      <c r="A14" s="120"/>
      <c r="B14" s="121"/>
      <c r="C14" s="122"/>
      <c r="D14" s="123">
        <v>39419</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1.03</v>
      </c>
      <c r="C19" s="134">
        <f>ROUND(VALUE(SUBSTITUTE(実質収支比率等に係る経年分析!G$48,"▲","-")),2)</f>
        <v>1.35</v>
      </c>
      <c r="D19" s="134">
        <f>ROUND(VALUE(SUBSTITUTE(実質収支比率等に係る経年分析!H$48,"▲","-")),2)</f>
        <v>1.34</v>
      </c>
      <c r="E19" s="134">
        <f>ROUND(VALUE(SUBSTITUTE(実質収支比率等に係る経年分析!I$48,"▲","-")),2)</f>
        <v>1.59</v>
      </c>
      <c r="F19" s="134">
        <f>ROUND(VALUE(SUBSTITUTE(実質収支比率等に係る経年分析!J$48,"▲","-")),2)</f>
        <v>4.4400000000000004</v>
      </c>
    </row>
    <row r="20" spans="1:11">
      <c r="A20" s="134" t="s">
        <v>43</v>
      </c>
      <c r="B20" s="134">
        <f>ROUND(VALUE(SUBSTITUTE(実質収支比率等に係る経年分析!F$47,"▲","-")),2)</f>
        <v>6.35</v>
      </c>
      <c r="C20" s="134">
        <f>ROUND(VALUE(SUBSTITUTE(実質収支比率等に係る経年分析!G$47,"▲","-")),2)</f>
        <v>11.32</v>
      </c>
      <c r="D20" s="134">
        <f>ROUND(VALUE(SUBSTITUTE(実質収支比率等に係る経年分析!H$47,"▲","-")),2)</f>
        <v>11.36</v>
      </c>
      <c r="E20" s="134">
        <f>ROUND(VALUE(SUBSTITUTE(実質収支比率等に係る経年分析!I$47,"▲","-")),2)</f>
        <v>9.75</v>
      </c>
      <c r="F20" s="134">
        <f>ROUND(VALUE(SUBSTITUTE(実質収支比率等に係る経年分析!J$47,"▲","-")),2)</f>
        <v>8.33</v>
      </c>
    </row>
    <row r="21" spans="1:11">
      <c r="A21" s="134" t="s">
        <v>44</v>
      </c>
      <c r="B21" s="134">
        <f>IF(ISNUMBER(VALUE(SUBSTITUTE(実質収支比率等に係る経年分析!F$49,"▲","-"))),ROUND(VALUE(SUBSTITUTE(実質収支比率等に係る経年分析!F$49,"▲","-")),2),NA())</f>
        <v>0.48</v>
      </c>
      <c r="C21" s="134">
        <f>IF(ISNUMBER(VALUE(SUBSTITUTE(実質収支比率等に係る経年分析!G$49,"▲","-"))),ROUND(VALUE(SUBSTITUTE(実質収支比率等に係る経年分析!G$49,"▲","-")),2),NA())</f>
        <v>5.56</v>
      </c>
      <c r="D21" s="134">
        <f>IF(ISNUMBER(VALUE(SUBSTITUTE(実質収支比率等に係る経年分析!H$49,"▲","-"))),ROUND(VALUE(SUBSTITUTE(実質収支比率等に係る経年分析!H$49,"▲","-")),2),NA())</f>
        <v>-0.02</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1.55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宅地造成事業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0.92</v>
      </c>
    </row>
    <row r="32" spans="1:11">
      <c r="A32" s="135" t="str">
        <f>IF(連結実質赤字比率に係る赤字・黒字の構成分析!C$38="",NA(),連結実質赤字比率に係る赤字・黒字の構成分析!C$38)</f>
        <v>国民健康保険事業</v>
      </c>
      <c r="B32" s="135">
        <f>IF(ROUND(VALUE(SUBSTITUTE(連結実質赤字比率に係る赤字・黒字の構成分析!F$38,"▲", "-")), 2) &lt; 0, ABS(ROUND(VALUE(SUBSTITUTE(連結実質赤字比率に係る赤字・黒字の構成分析!F$38,"▲", "-")), 2)), NA())</f>
        <v>0.73</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2.71</v>
      </c>
    </row>
    <row r="34" spans="1:16">
      <c r="A34" s="135" t="str">
        <f>IF(連結実質赤字比率に係る赤字・黒字の構成分析!C$36="",NA(),連結実質赤字比率に係る赤字・黒字の構成分析!C$36)</f>
        <v>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15.12</v>
      </c>
    </row>
    <row r="35" spans="1:16">
      <c r="A35" s="135" t="str">
        <f>IF(連結実質赤字比率に係る赤字・黒字の構成分析!C$35="",NA(),連結実質赤字比率に係る赤字・黒字の構成分析!C$35)</f>
        <v>宅地取得資金貸付事業</v>
      </c>
      <c r="B35" s="135">
        <f>IF(ROUND(VALUE(SUBSTITUTE(連結実質赤字比率に係る赤字・黒字の構成分析!F$35,"▲", "-")), 2) &lt; 0, ABS(ROUND(VALUE(SUBSTITUTE(連結実質赤字比率に係る赤字・黒字の構成分析!F$35,"▲", "-")), 2)), NA())</f>
        <v>0.15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0.16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0.16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0.17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0.15</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住宅新築資金貸付事業</v>
      </c>
      <c r="B36" s="135">
        <f>IF(ROUND(VALUE(SUBSTITUTE(連結実質赤字比率に係る赤字・黒字の構成分析!F$34,"▲", "-")), 2) &lt; 0, ABS(ROUND(VALUE(SUBSTITUTE(連結実質赤字比率に係る赤字・黒字の構成分析!F$34,"▲", "-")), 2)), NA())</f>
        <v>1.26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1.1299999999999999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523</v>
      </c>
      <c r="E42" s="136"/>
      <c r="F42" s="136"/>
      <c r="G42" s="136">
        <f>'実質公債費比率（分子）の構造'!L$52</f>
        <v>556</v>
      </c>
      <c r="H42" s="136"/>
      <c r="I42" s="136"/>
      <c r="J42" s="136">
        <f>'実質公債費比率（分子）の構造'!M$52</f>
        <v>516</v>
      </c>
      <c r="K42" s="136"/>
      <c r="L42" s="136"/>
      <c r="M42" s="136">
        <f>'実質公債費比率（分子）の構造'!N$52</f>
        <v>527</v>
      </c>
      <c r="N42" s="136"/>
      <c r="O42" s="136"/>
      <c r="P42" s="136">
        <f>'実質公債費比率（分子）の構造'!O$52</f>
        <v>514</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184</v>
      </c>
      <c r="C45" s="136"/>
      <c r="D45" s="136"/>
      <c r="E45" s="136">
        <f>'実質公債費比率（分子）の構造'!L$49</f>
        <v>123</v>
      </c>
      <c r="F45" s="136"/>
      <c r="G45" s="136"/>
      <c r="H45" s="136">
        <f>'実質公債費比率（分子）の構造'!M$49</f>
        <v>122</v>
      </c>
      <c r="I45" s="136"/>
      <c r="J45" s="136"/>
      <c r="K45" s="136">
        <f>'実質公債費比率（分子）の構造'!N$49</f>
        <v>100</v>
      </c>
      <c r="L45" s="136"/>
      <c r="M45" s="136"/>
      <c r="N45" s="136">
        <f>'実質公債費比率（分子）の構造'!O$49</f>
        <v>69</v>
      </c>
      <c r="O45" s="136"/>
      <c r="P45" s="136"/>
    </row>
    <row r="46" spans="1:16">
      <c r="A46" s="136" t="s">
        <v>55</v>
      </c>
      <c r="B46" s="136">
        <f>'実質公債費比率（分子）の構造'!K$48</f>
        <v>189</v>
      </c>
      <c r="C46" s="136"/>
      <c r="D46" s="136"/>
      <c r="E46" s="136">
        <f>'実質公債費比率（分子）の構造'!L$48</f>
        <v>183</v>
      </c>
      <c r="F46" s="136"/>
      <c r="G46" s="136"/>
      <c r="H46" s="136">
        <f>'実質公債費比率（分子）の構造'!M$48</f>
        <v>181</v>
      </c>
      <c r="I46" s="136"/>
      <c r="J46" s="136"/>
      <c r="K46" s="136">
        <f>'実質公債費比率（分子）の構造'!N$48</f>
        <v>175</v>
      </c>
      <c r="L46" s="136"/>
      <c r="M46" s="136"/>
      <c r="N46" s="136">
        <f>'実質公債費比率（分子）の構造'!O$48</f>
        <v>180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798</v>
      </c>
      <c r="C49" s="136"/>
      <c r="D49" s="136"/>
      <c r="E49" s="136">
        <f>'実質公債費比率（分子）の構造'!L$45</f>
        <v>783</v>
      </c>
      <c r="F49" s="136"/>
      <c r="G49" s="136"/>
      <c r="H49" s="136">
        <f>'実質公債費比率（分子）の構造'!M$45</f>
        <v>731</v>
      </c>
      <c r="I49" s="136"/>
      <c r="J49" s="136"/>
      <c r="K49" s="136">
        <f>'実質公債費比率（分子）の構造'!N$45</f>
        <v>691</v>
      </c>
      <c r="L49" s="136"/>
      <c r="M49" s="136"/>
      <c r="N49" s="136">
        <f>'実質公債費比率（分子）の構造'!O$45</f>
        <v>684</v>
      </c>
      <c r="O49" s="136"/>
      <c r="P49" s="136"/>
    </row>
    <row r="50" spans="1:16">
      <c r="A50" s="136" t="s">
        <v>59</v>
      </c>
      <c r="B50" s="136" t="e">
        <f>NA()</f>
        <v>#N/A</v>
      </c>
      <c r="C50" s="136">
        <f>IF(ISNUMBER('実質公債費比率（分子）の構造'!K$53),'実質公債費比率（分子）の構造'!K$53,NA())</f>
        <v>648</v>
      </c>
      <c r="D50" s="136" t="e">
        <f>NA()</f>
        <v>#N/A</v>
      </c>
      <c r="E50" s="136" t="e">
        <f>NA()</f>
        <v>#N/A</v>
      </c>
      <c r="F50" s="136">
        <f>IF(ISNUMBER('実質公債費比率（分子）の構造'!L$53),'実質公債費比率（分子）の構造'!L$53,NA())</f>
        <v>533</v>
      </c>
      <c r="G50" s="136" t="e">
        <f>NA()</f>
        <v>#N/A</v>
      </c>
      <c r="H50" s="136" t="e">
        <f>NA()</f>
        <v>#N/A</v>
      </c>
      <c r="I50" s="136">
        <f>IF(ISNUMBER('実質公債費比率（分子）の構造'!M$53),'実質公債費比率（分子）の構造'!M$53,NA())</f>
        <v>518</v>
      </c>
      <c r="J50" s="136" t="e">
        <f>NA()</f>
        <v>#N/A</v>
      </c>
      <c r="K50" s="136" t="e">
        <f>NA()</f>
        <v>#N/A</v>
      </c>
      <c r="L50" s="136">
        <f>IF(ISNUMBER('実質公債費比率（分子）の構造'!N$53),'実質公債費比率（分子）の構造'!N$53,NA())</f>
        <v>439</v>
      </c>
      <c r="M50" s="136" t="e">
        <f>NA()</f>
        <v>#N/A</v>
      </c>
      <c r="N50" s="136" t="e">
        <f>NA()</f>
        <v>#N/A</v>
      </c>
      <c r="O50" s="136">
        <f>IF(ISNUMBER('実質公債費比率（分子）の構造'!O$53),'実質公債費比率（分子）の構造'!O$53,NA())</f>
        <v>419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4964</v>
      </c>
      <c r="E56" s="135"/>
      <c r="F56" s="135"/>
      <c r="G56" s="135">
        <f>'将来負担比率（分子）の構造'!J$51</f>
        <v>5485</v>
      </c>
      <c r="H56" s="135"/>
      <c r="I56" s="135"/>
      <c r="J56" s="135">
        <f>'将来負担比率（分子）の構造'!K$51</f>
        <v>5421</v>
      </c>
      <c r="K56" s="135"/>
      <c r="L56" s="135"/>
      <c r="M56" s="135">
        <f>'将来負担比率（分子）の構造'!L$51</f>
        <v>5430</v>
      </c>
      <c r="N56" s="135"/>
      <c r="O56" s="135"/>
      <c r="P56" s="135">
        <f>'将来負担比率（分子）の構造'!M$51</f>
        <v>5729</v>
      </c>
    </row>
    <row r="57" spans="1:16">
      <c r="A57" s="135" t="s">
        <v>35</v>
      </c>
      <c r="B57" s="135"/>
      <c r="C57" s="135"/>
      <c r="D57" s="135">
        <f>'将来負担比率（分子）の構造'!I$50</f>
        <v>530</v>
      </c>
      <c r="E57" s="135"/>
      <c r="F57" s="135"/>
      <c r="G57" s="135">
        <f>'将来負担比率（分子）の構造'!J$50</f>
        <v>468</v>
      </c>
      <c r="H57" s="135"/>
      <c r="I57" s="135"/>
      <c r="J57" s="135">
        <f>'将来負担比率（分子）の構造'!K$50</f>
        <v>386</v>
      </c>
      <c r="K57" s="135"/>
      <c r="L57" s="135"/>
      <c r="M57" s="135">
        <f>'将来負担比率（分子）の構造'!L$50</f>
        <v>322</v>
      </c>
      <c r="N57" s="135"/>
      <c r="O57" s="135"/>
      <c r="P57" s="135">
        <f>'将来負担比率（分子）の構造'!M$50</f>
        <v>341</v>
      </c>
    </row>
    <row r="58" spans="1:16">
      <c r="A58" s="135" t="s">
        <v>34</v>
      </c>
      <c r="B58" s="135"/>
      <c r="C58" s="135"/>
      <c r="D58" s="135">
        <f>'将来負担比率（分子）の構造'!I$49</f>
        <v>1393</v>
      </c>
      <c r="E58" s="135"/>
      <c r="F58" s="135"/>
      <c r="G58" s="135">
        <f>'将来負担比率（分子）の構造'!J$49</f>
        <v>1402</v>
      </c>
      <c r="H58" s="135"/>
      <c r="I58" s="135"/>
      <c r="J58" s="135">
        <f>'将来負担比率（分子）の構造'!K$49</f>
        <v>1366</v>
      </c>
      <c r="K58" s="135"/>
      <c r="L58" s="135"/>
      <c r="M58" s="135">
        <f>'将来負担比率（分子）の構造'!L$49</f>
        <v>1332</v>
      </c>
      <c r="N58" s="135"/>
      <c r="O58" s="135"/>
      <c r="P58" s="135">
        <f>'将来負担比率（分子）の構造'!M$49</f>
        <v>1252</v>
      </c>
    </row>
    <row r="59" spans="1:16">
      <c r="A59" s="135" t="s">
        <v>32</v>
      </c>
      <c r="B59" s="135">
        <f>'将来負担比率（分子）の構造'!I$48</f>
        <v>5</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1258</v>
      </c>
      <c r="C62" s="135"/>
      <c r="D62" s="135"/>
      <c r="E62" s="135">
        <f>'将来負担比率（分子）の構造'!J$45</f>
        <v>1225</v>
      </c>
      <c r="F62" s="135"/>
      <c r="G62" s="135"/>
      <c r="H62" s="135">
        <f>'将来負担比率（分子）の構造'!K$45</f>
        <v>1190</v>
      </c>
      <c r="I62" s="135"/>
      <c r="J62" s="135"/>
      <c r="K62" s="135">
        <f>'将来負担比率（分子）の構造'!L$45</f>
        <v>1127</v>
      </c>
      <c r="L62" s="135"/>
      <c r="M62" s="135"/>
      <c r="N62" s="135">
        <f>'将来負担比率（分子）の構造'!M$45</f>
        <v>1030</v>
      </c>
      <c r="O62" s="135"/>
      <c r="P62" s="135"/>
    </row>
    <row r="63" spans="1:16">
      <c r="A63" s="135" t="s">
        <v>28</v>
      </c>
      <c r="B63" s="135">
        <f>'将来負担比率（分子）の構造'!I$44</f>
        <v>1307</v>
      </c>
      <c r="C63" s="135"/>
      <c r="D63" s="135"/>
      <c r="E63" s="135">
        <f>'将来負担比率（分子）の構造'!J$44</f>
        <v>1165</v>
      </c>
      <c r="F63" s="135"/>
      <c r="G63" s="135"/>
      <c r="H63" s="135">
        <f>'将来負担比率（分子）の構造'!K$44</f>
        <v>1018</v>
      </c>
      <c r="I63" s="135"/>
      <c r="J63" s="135"/>
      <c r="K63" s="135">
        <f>'将来負担比率（分子）の構造'!L$44</f>
        <v>904</v>
      </c>
      <c r="L63" s="135"/>
      <c r="M63" s="135"/>
      <c r="N63" s="135">
        <f>'将来負担比率（分子）の構造'!M$44</f>
        <v>920</v>
      </c>
      <c r="O63" s="135"/>
      <c r="P63" s="135"/>
    </row>
    <row r="64" spans="1:16">
      <c r="A64" s="135" t="s">
        <v>27</v>
      </c>
      <c r="B64" s="135">
        <f>'将来負担比率（分子）の構造'!I$43</f>
        <v>3558</v>
      </c>
      <c r="C64" s="135"/>
      <c r="D64" s="135"/>
      <c r="E64" s="135">
        <f>'将来負担比率（分子）の構造'!J$43</f>
        <v>3353</v>
      </c>
      <c r="F64" s="135"/>
      <c r="G64" s="135"/>
      <c r="H64" s="135">
        <f>'将来負担比率（分子）の構造'!K$43</f>
        <v>3188</v>
      </c>
      <c r="I64" s="135"/>
      <c r="J64" s="135"/>
      <c r="K64" s="135">
        <f>'将来負担比率（分子）の構造'!L$43</f>
        <v>3000</v>
      </c>
      <c r="L64" s="135"/>
      <c r="M64" s="135"/>
      <c r="N64" s="135">
        <f>'将来負担比率（分子）の構造'!M$43</f>
        <v>2904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6176</v>
      </c>
      <c r="C66" s="135"/>
      <c r="D66" s="135"/>
      <c r="E66" s="135">
        <f>'将来負担比率（分子）の構造'!J$41</f>
        <v>6101</v>
      </c>
      <c r="F66" s="135"/>
      <c r="G66" s="135"/>
      <c r="H66" s="135">
        <f>'将来負担比率（分子）の構造'!K$41</f>
        <v>6129</v>
      </c>
      <c r="I66" s="135"/>
      <c r="J66" s="135"/>
      <c r="K66" s="135">
        <f>'将来負担比率（分子）の構造'!L$41</f>
        <v>6242</v>
      </c>
      <c r="L66" s="135"/>
      <c r="M66" s="135"/>
      <c r="N66" s="135">
        <f>'将来負担比率（分子）の構造'!M$41</f>
        <v>6452</v>
      </c>
      <c r="O66" s="135"/>
      <c r="P66" s="135"/>
    </row>
    <row r="67" spans="1:16">
      <c r="A67" s="135" t="s">
        <v>63</v>
      </c>
      <c r="B67" s="135" t="e">
        <f>NA()</f>
        <v>#N/A</v>
      </c>
      <c r="C67" s="135">
        <f>IF(ISNUMBER('将来負担比率（分子）の構造'!I$52), IF('将来負担比率（分子）の構造'!I$52 &lt; 0, 0, '将来負担比率（分子）の構造'!I$52), NA())</f>
        <v>5416</v>
      </c>
      <c r="D67" s="135" t="e">
        <f>NA()</f>
        <v>#N/A</v>
      </c>
      <c r="E67" s="135" t="e">
        <f>NA()</f>
        <v>#N/A</v>
      </c>
      <c r="F67" s="135">
        <f>IF(ISNUMBER('将来負担比率（分子）の構造'!J$52), IF('将来負担比率（分子）の構造'!J$52 &lt; 0, 0, '将来負担比率（分子）の構造'!J$52), NA())</f>
        <v>4489</v>
      </c>
      <c r="G67" s="135" t="e">
        <f>NA()</f>
        <v>#N/A</v>
      </c>
      <c r="H67" s="135" t="e">
        <f>NA()</f>
        <v>#N/A</v>
      </c>
      <c r="I67" s="135">
        <f>IF(ISNUMBER('将来負担比率（分子）の構造'!K$52), IF('将来負担比率（分子）の構造'!K$52 &lt; 0, 0, '将来負担比率（分子）の構造'!K$52), NA())</f>
        <v>4352</v>
      </c>
      <c r="J67" s="135" t="e">
        <f>NA()</f>
        <v>#N/A</v>
      </c>
      <c r="K67" s="135" t="e">
        <f>NA()</f>
        <v>#N/A</v>
      </c>
      <c r="L67" s="135">
        <f>IF(ISNUMBER('将来負担比率（分子）の構造'!L$52), IF('将来負担比率（分子）の構造'!L$52 &lt; 0, 0, '将来負担比率（分子）の構造'!L$52), NA())</f>
        <v>4189</v>
      </c>
      <c r="M67" s="135" t="e">
        <f>NA()</f>
        <v>#N/A</v>
      </c>
      <c r="N67" s="135" t="e">
        <f>NA()</f>
        <v>#N/A</v>
      </c>
      <c r="O67" s="135">
        <f>IF(ISNUMBER('将来負担比率（分子）の構造'!M$52), IF('将来負担比率（分子）の構造'!M$52 &lt; 0, 0, '将来負担比率（分子）の構造'!M$52), NA())</f>
        <v>3984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1505809</v>
      </c>
      <c r="S5" s="637"/>
      <c r="T5" s="637"/>
      <c r="U5" s="637"/>
      <c r="V5" s="637"/>
      <c r="W5" s="637"/>
      <c r="X5" s="637"/>
      <c r="Y5" s="684"/>
      <c r="Z5" s="697">
        <v>24</v>
      </c>
      <c r="AA5" s="697"/>
      <c r="AB5" s="697"/>
      <c r="AC5" s="697"/>
      <c r="AD5" s="698">
        <v>1505809</v>
      </c>
      <c r="AE5" s="698"/>
      <c r="AF5" s="698"/>
      <c r="AG5" s="698"/>
      <c r="AH5" s="698"/>
      <c r="AI5" s="698"/>
      <c r="AJ5" s="698"/>
      <c r="AK5" s="698"/>
      <c r="AL5" s="685">
        <v>44.9</v>
      </c>
      <c r="AM5" s="654"/>
      <c r="AN5" s="654"/>
      <c r="AO5" s="686"/>
      <c r="AP5" s="671" t="s">
        <v>208</v>
      </c>
      <c r="AQ5" s="672"/>
      <c r="AR5" s="672"/>
      <c r="AS5" s="672"/>
      <c r="AT5" s="672"/>
      <c r="AU5" s="672"/>
      <c r="AV5" s="672"/>
      <c r="AW5" s="672"/>
      <c r="AX5" s="672"/>
      <c r="AY5" s="672"/>
      <c r="AZ5" s="672"/>
      <c r="BA5" s="672"/>
      <c r="BB5" s="672"/>
      <c r="BC5" s="672"/>
      <c r="BD5" s="672"/>
      <c r="BE5" s="672"/>
      <c r="BF5" s="673"/>
      <c r="BG5" s="586">
        <v>1504422</v>
      </c>
      <c r="BH5" s="587"/>
      <c r="BI5" s="587"/>
      <c r="BJ5" s="587"/>
      <c r="BK5" s="587"/>
      <c r="BL5" s="587"/>
      <c r="BM5" s="587"/>
      <c r="BN5" s="588"/>
      <c r="BO5" s="639">
        <v>99.9</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59199</v>
      </c>
      <c r="S6" s="587"/>
      <c r="T6" s="587"/>
      <c r="U6" s="587"/>
      <c r="V6" s="587"/>
      <c r="W6" s="587"/>
      <c r="X6" s="587"/>
      <c r="Y6" s="588"/>
      <c r="Z6" s="639">
        <v>0.9</v>
      </c>
      <c r="AA6" s="639"/>
      <c r="AB6" s="639"/>
      <c r="AC6" s="639"/>
      <c r="AD6" s="640">
        <v>59199</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1504422</v>
      </c>
      <c r="BH6" s="587"/>
      <c r="BI6" s="587"/>
      <c r="BJ6" s="587"/>
      <c r="BK6" s="587"/>
      <c r="BL6" s="587"/>
      <c r="BM6" s="587"/>
      <c r="BN6" s="588"/>
      <c r="BO6" s="639">
        <v>99.9</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86364</v>
      </c>
      <c r="CS6" s="587"/>
      <c r="CT6" s="587"/>
      <c r="CU6" s="587"/>
      <c r="CV6" s="587"/>
      <c r="CW6" s="587"/>
      <c r="CX6" s="587"/>
      <c r="CY6" s="588"/>
      <c r="CZ6" s="639">
        <v>1.5</v>
      </c>
      <c r="DA6" s="639"/>
      <c r="DB6" s="639"/>
      <c r="DC6" s="639"/>
      <c r="DD6" s="592">
        <v>3465</v>
      </c>
      <c r="DE6" s="587"/>
      <c r="DF6" s="587"/>
      <c r="DG6" s="587"/>
      <c r="DH6" s="587"/>
      <c r="DI6" s="587"/>
      <c r="DJ6" s="587"/>
      <c r="DK6" s="587"/>
      <c r="DL6" s="587"/>
      <c r="DM6" s="587"/>
      <c r="DN6" s="587"/>
      <c r="DO6" s="587"/>
      <c r="DP6" s="588"/>
      <c r="DQ6" s="592">
        <v>86364</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6481</v>
      </c>
      <c r="S7" s="587"/>
      <c r="T7" s="587"/>
      <c r="U7" s="587"/>
      <c r="V7" s="587"/>
      <c r="W7" s="587"/>
      <c r="X7" s="587"/>
      <c r="Y7" s="588"/>
      <c r="Z7" s="639">
        <v>0.1</v>
      </c>
      <c r="AA7" s="639"/>
      <c r="AB7" s="639"/>
      <c r="AC7" s="639"/>
      <c r="AD7" s="640">
        <v>6481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661361</v>
      </c>
      <c r="BH7" s="587"/>
      <c r="BI7" s="587"/>
      <c r="BJ7" s="587"/>
      <c r="BK7" s="587"/>
      <c r="BL7" s="587"/>
      <c r="BM7" s="587"/>
      <c r="BN7" s="588"/>
      <c r="BO7" s="639">
        <v>43.9</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669523</v>
      </c>
      <c r="CS7" s="587"/>
      <c r="CT7" s="587"/>
      <c r="CU7" s="587"/>
      <c r="CV7" s="587"/>
      <c r="CW7" s="587"/>
      <c r="CX7" s="587"/>
      <c r="CY7" s="588"/>
      <c r="CZ7" s="639">
        <v>11.3</v>
      </c>
      <c r="DA7" s="639"/>
      <c r="DB7" s="639"/>
      <c r="DC7" s="639"/>
      <c r="DD7" s="592">
        <v>44743</v>
      </c>
      <c r="DE7" s="587"/>
      <c r="DF7" s="587"/>
      <c r="DG7" s="587"/>
      <c r="DH7" s="587"/>
      <c r="DI7" s="587"/>
      <c r="DJ7" s="587"/>
      <c r="DK7" s="587"/>
      <c r="DL7" s="587"/>
      <c r="DM7" s="587"/>
      <c r="DN7" s="587"/>
      <c r="DO7" s="587"/>
      <c r="DP7" s="588"/>
      <c r="DQ7" s="592">
        <v>510300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9562</v>
      </c>
      <c r="S8" s="587"/>
      <c r="T8" s="587"/>
      <c r="U8" s="587"/>
      <c r="V8" s="587"/>
      <c r="W8" s="587"/>
      <c r="X8" s="587"/>
      <c r="Y8" s="588"/>
      <c r="Z8" s="639">
        <v>0.2</v>
      </c>
      <c r="AA8" s="639"/>
      <c r="AB8" s="639"/>
      <c r="AC8" s="639"/>
      <c r="AD8" s="640">
        <v>9562</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20184</v>
      </c>
      <c r="BH8" s="587"/>
      <c r="BI8" s="587"/>
      <c r="BJ8" s="587"/>
      <c r="BK8" s="587"/>
      <c r="BL8" s="587"/>
      <c r="BM8" s="587"/>
      <c r="BN8" s="588"/>
      <c r="BO8" s="639">
        <v>1.3</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1892918</v>
      </c>
      <c r="CS8" s="587"/>
      <c r="CT8" s="587"/>
      <c r="CU8" s="587"/>
      <c r="CV8" s="587"/>
      <c r="CW8" s="587"/>
      <c r="CX8" s="587"/>
      <c r="CY8" s="588"/>
      <c r="CZ8" s="639">
        <v>31.8</v>
      </c>
      <c r="DA8" s="639"/>
      <c r="DB8" s="639"/>
      <c r="DC8" s="639"/>
      <c r="DD8" s="592">
        <v>24440</v>
      </c>
      <c r="DE8" s="587"/>
      <c r="DF8" s="587"/>
      <c r="DG8" s="587"/>
      <c r="DH8" s="587"/>
      <c r="DI8" s="587"/>
      <c r="DJ8" s="587"/>
      <c r="DK8" s="587"/>
      <c r="DL8" s="587"/>
      <c r="DM8" s="587"/>
      <c r="DN8" s="587"/>
      <c r="DO8" s="587"/>
      <c r="DP8" s="588"/>
      <c r="DQ8" s="592">
        <v>1031185</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12447</v>
      </c>
      <c r="S9" s="587"/>
      <c r="T9" s="587"/>
      <c r="U9" s="587"/>
      <c r="V9" s="587"/>
      <c r="W9" s="587"/>
      <c r="X9" s="587"/>
      <c r="Y9" s="588"/>
      <c r="Z9" s="639">
        <v>0.2</v>
      </c>
      <c r="AA9" s="639"/>
      <c r="AB9" s="639"/>
      <c r="AC9" s="639"/>
      <c r="AD9" s="640">
        <v>12447</v>
      </c>
      <c r="AE9" s="640"/>
      <c r="AF9" s="640"/>
      <c r="AG9" s="640"/>
      <c r="AH9" s="640"/>
      <c r="AI9" s="640"/>
      <c r="AJ9" s="640"/>
      <c r="AK9" s="640"/>
      <c r="AL9" s="609">
        <v>0.4</v>
      </c>
      <c r="AM9" s="641"/>
      <c r="AN9" s="641"/>
      <c r="AO9" s="642"/>
      <c r="AP9" s="583" t="s">
        <v>224</v>
      </c>
      <c r="AQ9" s="584"/>
      <c r="AR9" s="584"/>
      <c r="AS9" s="584"/>
      <c r="AT9" s="584"/>
      <c r="AU9" s="584"/>
      <c r="AV9" s="584"/>
      <c r="AW9" s="584"/>
      <c r="AX9" s="584"/>
      <c r="AY9" s="584"/>
      <c r="AZ9" s="584"/>
      <c r="BA9" s="584"/>
      <c r="BB9" s="584"/>
      <c r="BC9" s="584"/>
      <c r="BD9" s="584"/>
      <c r="BE9" s="584"/>
      <c r="BF9" s="585"/>
      <c r="BG9" s="586">
        <v>525348</v>
      </c>
      <c r="BH9" s="587"/>
      <c r="BI9" s="587"/>
      <c r="BJ9" s="587"/>
      <c r="BK9" s="587"/>
      <c r="BL9" s="587"/>
      <c r="BM9" s="587"/>
      <c r="BN9" s="588"/>
      <c r="BO9" s="639">
        <v>34.9</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645050</v>
      </c>
      <c r="CS9" s="587"/>
      <c r="CT9" s="587"/>
      <c r="CU9" s="587"/>
      <c r="CV9" s="587"/>
      <c r="CW9" s="587"/>
      <c r="CX9" s="587"/>
      <c r="CY9" s="588"/>
      <c r="CZ9" s="639">
        <v>10.8</v>
      </c>
      <c r="DA9" s="639"/>
      <c r="DB9" s="639"/>
      <c r="DC9" s="639"/>
      <c r="DD9" s="592">
        <v>19383</v>
      </c>
      <c r="DE9" s="587"/>
      <c r="DF9" s="587"/>
      <c r="DG9" s="587"/>
      <c r="DH9" s="587"/>
      <c r="DI9" s="587"/>
      <c r="DJ9" s="587"/>
      <c r="DK9" s="587"/>
      <c r="DL9" s="587"/>
      <c r="DM9" s="587"/>
      <c r="DN9" s="587"/>
      <c r="DO9" s="587"/>
      <c r="DP9" s="588"/>
      <c r="DQ9" s="592">
        <v>586805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114454</v>
      </c>
      <c r="S10" s="587"/>
      <c r="T10" s="587"/>
      <c r="U10" s="587"/>
      <c r="V10" s="587"/>
      <c r="W10" s="587"/>
      <c r="X10" s="587"/>
      <c r="Y10" s="588"/>
      <c r="Z10" s="639">
        <v>1.8</v>
      </c>
      <c r="AA10" s="639"/>
      <c r="AB10" s="639"/>
      <c r="AC10" s="639"/>
      <c r="AD10" s="640">
        <v>114454</v>
      </c>
      <c r="AE10" s="640"/>
      <c r="AF10" s="640"/>
      <c r="AG10" s="640"/>
      <c r="AH10" s="640"/>
      <c r="AI10" s="640"/>
      <c r="AJ10" s="640"/>
      <c r="AK10" s="640"/>
      <c r="AL10" s="609">
        <v>3.4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30178</v>
      </c>
      <c r="BH10" s="587"/>
      <c r="BI10" s="587"/>
      <c r="BJ10" s="587"/>
      <c r="BK10" s="587"/>
      <c r="BL10" s="587"/>
      <c r="BM10" s="587"/>
      <c r="BN10" s="588"/>
      <c r="BO10" s="639">
        <v>2</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221</v>
      </c>
      <c r="CS10" s="587"/>
      <c r="CT10" s="587"/>
      <c r="CU10" s="587"/>
      <c r="CV10" s="587"/>
      <c r="CW10" s="587"/>
      <c r="CX10" s="587"/>
      <c r="CY10" s="588"/>
      <c r="CZ10" s="639" t="s">
        <v>221</v>
      </c>
      <c r="DA10" s="639"/>
      <c r="DB10" s="639"/>
      <c r="DC10" s="639"/>
      <c r="DD10" s="592" t="s">
        <v>221</v>
      </c>
      <c r="DE10" s="587"/>
      <c r="DF10" s="587"/>
      <c r="DG10" s="587"/>
      <c r="DH10" s="587"/>
      <c r="DI10" s="587"/>
      <c r="DJ10" s="587"/>
      <c r="DK10" s="587"/>
      <c r="DL10" s="587"/>
      <c r="DM10" s="587"/>
      <c r="DN10" s="587"/>
      <c r="DO10" s="587"/>
      <c r="DP10" s="588"/>
      <c r="DQ10" s="592" t="s">
        <v>221</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30235</v>
      </c>
      <c r="S11" s="587"/>
      <c r="T11" s="587"/>
      <c r="U11" s="587"/>
      <c r="V11" s="587"/>
      <c r="W11" s="587"/>
      <c r="X11" s="587"/>
      <c r="Y11" s="588"/>
      <c r="Z11" s="639">
        <v>0.5</v>
      </c>
      <c r="AA11" s="639"/>
      <c r="AB11" s="639"/>
      <c r="AC11" s="639"/>
      <c r="AD11" s="640">
        <v>30235</v>
      </c>
      <c r="AE11" s="640"/>
      <c r="AF11" s="640"/>
      <c r="AG11" s="640"/>
      <c r="AH11" s="640"/>
      <c r="AI11" s="640"/>
      <c r="AJ11" s="640"/>
      <c r="AK11" s="640"/>
      <c r="AL11" s="609">
        <v>0.9</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85651</v>
      </c>
      <c r="BH11" s="587"/>
      <c r="BI11" s="587"/>
      <c r="BJ11" s="587"/>
      <c r="BK11" s="587"/>
      <c r="BL11" s="587"/>
      <c r="BM11" s="587"/>
      <c r="BN11" s="588"/>
      <c r="BO11" s="639">
        <v>5.7</v>
      </c>
      <c r="BP11" s="639"/>
      <c r="BQ11" s="639"/>
      <c r="BR11" s="639"/>
      <c r="BS11" s="592" t="s">
        <v>221</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246070</v>
      </c>
      <c r="CS11" s="587"/>
      <c r="CT11" s="587"/>
      <c r="CU11" s="587"/>
      <c r="CV11" s="587"/>
      <c r="CW11" s="587"/>
      <c r="CX11" s="587"/>
      <c r="CY11" s="588"/>
      <c r="CZ11" s="639">
        <v>4.0999999999999996</v>
      </c>
      <c r="DA11" s="639"/>
      <c r="DB11" s="639"/>
      <c r="DC11" s="639"/>
      <c r="DD11" s="592">
        <v>28682</v>
      </c>
      <c r="DE11" s="587"/>
      <c r="DF11" s="587"/>
      <c r="DG11" s="587"/>
      <c r="DH11" s="587"/>
      <c r="DI11" s="587"/>
      <c r="DJ11" s="587"/>
      <c r="DK11" s="587"/>
      <c r="DL11" s="587"/>
      <c r="DM11" s="587"/>
      <c r="DN11" s="587"/>
      <c r="DO11" s="587"/>
      <c r="DP11" s="588"/>
      <c r="DQ11" s="592">
        <v>193988</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645775</v>
      </c>
      <c r="BH12" s="587"/>
      <c r="BI12" s="587"/>
      <c r="BJ12" s="587"/>
      <c r="BK12" s="587"/>
      <c r="BL12" s="587"/>
      <c r="BM12" s="587"/>
      <c r="BN12" s="588"/>
      <c r="BO12" s="639">
        <v>42.9</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16857</v>
      </c>
      <c r="CS12" s="587"/>
      <c r="CT12" s="587"/>
      <c r="CU12" s="587"/>
      <c r="CV12" s="587"/>
      <c r="CW12" s="587"/>
      <c r="CX12" s="587"/>
      <c r="CY12" s="588"/>
      <c r="CZ12" s="639">
        <v>0.3</v>
      </c>
      <c r="DA12" s="639"/>
      <c r="DB12" s="639"/>
      <c r="DC12" s="639"/>
      <c r="DD12" s="592" t="s">
        <v>221</v>
      </c>
      <c r="DE12" s="587"/>
      <c r="DF12" s="587"/>
      <c r="DG12" s="587"/>
      <c r="DH12" s="587"/>
      <c r="DI12" s="587"/>
      <c r="DJ12" s="587"/>
      <c r="DK12" s="587"/>
      <c r="DL12" s="587"/>
      <c r="DM12" s="587"/>
      <c r="DN12" s="587"/>
      <c r="DO12" s="587"/>
      <c r="DP12" s="588"/>
      <c r="DQ12" s="592">
        <v>14091</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15968</v>
      </c>
      <c r="S13" s="587"/>
      <c r="T13" s="587"/>
      <c r="U13" s="587"/>
      <c r="V13" s="587"/>
      <c r="W13" s="587"/>
      <c r="X13" s="587"/>
      <c r="Y13" s="588"/>
      <c r="Z13" s="639">
        <v>0.3</v>
      </c>
      <c r="AA13" s="639"/>
      <c r="AB13" s="639"/>
      <c r="AC13" s="639"/>
      <c r="AD13" s="640">
        <v>15968</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640796</v>
      </c>
      <c r="BH13" s="587"/>
      <c r="BI13" s="587"/>
      <c r="BJ13" s="587"/>
      <c r="BK13" s="587"/>
      <c r="BL13" s="587"/>
      <c r="BM13" s="587"/>
      <c r="BN13" s="588"/>
      <c r="BO13" s="639">
        <v>42.6</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645537</v>
      </c>
      <c r="CS13" s="587"/>
      <c r="CT13" s="587"/>
      <c r="CU13" s="587"/>
      <c r="CV13" s="587"/>
      <c r="CW13" s="587"/>
      <c r="CX13" s="587"/>
      <c r="CY13" s="588"/>
      <c r="CZ13" s="639">
        <v>10.9</v>
      </c>
      <c r="DA13" s="639"/>
      <c r="DB13" s="639"/>
      <c r="DC13" s="639"/>
      <c r="DD13" s="592">
        <v>409551</v>
      </c>
      <c r="DE13" s="587"/>
      <c r="DF13" s="587"/>
      <c r="DG13" s="587"/>
      <c r="DH13" s="587"/>
      <c r="DI13" s="587"/>
      <c r="DJ13" s="587"/>
      <c r="DK13" s="587"/>
      <c r="DL13" s="587"/>
      <c r="DM13" s="587"/>
      <c r="DN13" s="587"/>
      <c r="DO13" s="587"/>
      <c r="DP13" s="588"/>
      <c r="DQ13" s="592">
        <v>296656</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45402</v>
      </c>
      <c r="BH14" s="587"/>
      <c r="BI14" s="587"/>
      <c r="BJ14" s="587"/>
      <c r="BK14" s="587"/>
      <c r="BL14" s="587"/>
      <c r="BM14" s="587"/>
      <c r="BN14" s="588"/>
      <c r="BO14" s="639">
        <v>3</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610456</v>
      </c>
      <c r="CS14" s="587"/>
      <c r="CT14" s="587"/>
      <c r="CU14" s="587"/>
      <c r="CV14" s="587"/>
      <c r="CW14" s="587"/>
      <c r="CX14" s="587"/>
      <c r="CY14" s="588"/>
      <c r="CZ14" s="639">
        <v>10.3</v>
      </c>
      <c r="DA14" s="639"/>
      <c r="DB14" s="639"/>
      <c r="DC14" s="639"/>
      <c r="DD14" s="592">
        <v>377998</v>
      </c>
      <c r="DE14" s="587"/>
      <c r="DF14" s="587"/>
      <c r="DG14" s="587"/>
      <c r="DH14" s="587"/>
      <c r="DI14" s="587"/>
      <c r="DJ14" s="587"/>
      <c r="DK14" s="587"/>
      <c r="DL14" s="587"/>
      <c r="DM14" s="587"/>
      <c r="DN14" s="587"/>
      <c r="DO14" s="587"/>
      <c r="DP14" s="588"/>
      <c r="DQ14" s="592">
        <v>239506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9252</v>
      </c>
      <c r="S15" s="587"/>
      <c r="T15" s="587"/>
      <c r="U15" s="587"/>
      <c r="V15" s="587"/>
      <c r="W15" s="587"/>
      <c r="X15" s="587"/>
      <c r="Y15" s="588"/>
      <c r="Z15" s="639">
        <v>0.1</v>
      </c>
      <c r="AA15" s="639"/>
      <c r="AB15" s="639"/>
      <c r="AC15" s="639"/>
      <c r="AD15" s="640">
        <v>9252</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151884</v>
      </c>
      <c r="BH15" s="587"/>
      <c r="BI15" s="587"/>
      <c r="BJ15" s="587"/>
      <c r="BK15" s="587"/>
      <c r="BL15" s="587"/>
      <c r="BM15" s="587"/>
      <c r="BN15" s="588"/>
      <c r="BO15" s="639">
        <v>10.1</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420826</v>
      </c>
      <c r="CS15" s="587"/>
      <c r="CT15" s="587"/>
      <c r="CU15" s="587"/>
      <c r="CV15" s="587"/>
      <c r="CW15" s="587"/>
      <c r="CX15" s="587"/>
      <c r="CY15" s="588"/>
      <c r="CZ15" s="639">
        <v>7.1</v>
      </c>
      <c r="DA15" s="639"/>
      <c r="DB15" s="639"/>
      <c r="DC15" s="639"/>
      <c r="DD15" s="592">
        <v>65304</v>
      </c>
      <c r="DE15" s="587"/>
      <c r="DF15" s="587"/>
      <c r="DG15" s="587"/>
      <c r="DH15" s="587"/>
      <c r="DI15" s="587"/>
      <c r="DJ15" s="587"/>
      <c r="DK15" s="587"/>
      <c r="DL15" s="587"/>
      <c r="DM15" s="587"/>
      <c r="DN15" s="587"/>
      <c r="DO15" s="587"/>
      <c r="DP15" s="588"/>
      <c r="DQ15" s="592">
        <v>376097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1834796</v>
      </c>
      <c r="S16" s="587"/>
      <c r="T16" s="587"/>
      <c r="U16" s="587"/>
      <c r="V16" s="587"/>
      <c r="W16" s="587"/>
      <c r="X16" s="587"/>
      <c r="Y16" s="588"/>
      <c r="Z16" s="639">
        <v>29.3</v>
      </c>
      <c r="AA16" s="639"/>
      <c r="AB16" s="639"/>
      <c r="AC16" s="639"/>
      <c r="AD16" s="640">
        <v>1588998</v>
      </c>
      <c r="AE16" s="640"/>
      <c r="AF16" s="640"/>
      <c r="AG16" s="640"/>
      <c r="AH16" s="640"/>
      <c r="AI16" s="640"/>
      <c r="AJ16" s="640"/>
      <c r="AK16" s="640"/>
      <c r="AL16" s="609">
        <v>47.4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28121</v>
      </c>
      <c r="CS16" s="587"/>
      <c r="CT16" s="587"/>
      <c r="CU16" s="587"/>
      <c r="CV16" s="587"/>
      <c r="CW16" s="587"/>
      <c r="CX16" s="587"/>
      <c r="CY16" s="588"/>
      <c r="CZ16" s="639">
        <v>0.5</v>
      </c>
      <c r="DA16" s="639"/>
      <c r="DB16" s="639"/>
      <c r="DC16" s="639"/>
      <c r="DD16" s="592" t="s">
        <v>221</v>
      </c>
      <c r="DE16" s="587"/>
      <c r="DF16" s="587"/>
      <c r="DG16" s="587"/>
      <c r="DH16" s="587"/>
      <c r="DI16" s="587"/>
      <c r="DJ16" s="587"/>
      <c r="DK16" s="587"/>
      <c r="DL16" s="587"/>
      <c r="DM16" s="587"/>
      <c r="DN16" s="587"/>
      <c r="DO16" s="587"/>
      <c r="DP16" s="588"/>
      <c r="DQ16" s="592">
        <v>4964</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1588998</v>
      </c>
      <c r="S17" s="587"/>
      <c r="T17" s="587"/>
      <c r="U17" s="587"/>
      <c r="V17" s="587"/>
      <c r="W17" s="587"/>
      <c r="X17" s="587"/>
      <c r="Y17" s="588"/>
      <c r="Z17" s="639">
        <v>25.3</v>
      </c>
      <c r="AA17" s="639"/>
      <c r="AB17" s="639"/>
      <c r="AC17" s="639"/>
      <c r="AD17" s="640">
        <v>1588998</v>
      </c>
      <c r="AE17" s="640"/>
      <c r="AF17" s="640"/>
      <c r="AG17" s="640"/>
      <c r="AH17" s="640"/>
      <c r="AI17" s="640"/>
      <c r="AJ17" s="640"/>
      <c r="AK17" s="640"/>
      <c r="AL17" s="609">
        <v>47.4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684567</v>
      </c>
      <c r="CS17" s="587"/>
      <c r="CT17" s="587"/>
      <c r="CU17" s="587"/>
      <c r="CV17" s="587"/>
      <c r="CW17" s="587"/>
      <c r="CX17" s="587"/>
      <c r="CY17" s="588"/>
      <c r="CZ17" s="639">
        <v>11.5</v>
      </c>
      <c r="DA17" s="639"/>
      <c r="DB17" s="639"/>
      <c r="DC17" s="639"/>
      <c r="DD17" s="592" t="s">
        <v>221</v>
      </c>
      <c r="DE17" s="587"/>
      <c r="DF17" s="587"/>
      <c r="DG17" s="587"/>
      <c r="DH17" s="587"/>
      <c r="DI17" s="587"/>
      <c r="DJ17" s="587"/>
      <c r="DK17" s="587"/>
      <c r="DL17" s="587"/>
      <c r="DM17" s="587"/>
      <c r="DN17" s="587"/>
      <c r="DO17" s="587"/>
      <c r="DP17" s="588"/>
      <c r="DQ17" s="592">
        <v>638001</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245798</v>
      </c>
      <c r="S18" s="587"/>
      <c r="T18" s="587"/>
      <c r="U18" s="587"/>
      <c r="V18" s="587"/>
      <c r="W18" s="587"/>
      <c r="X18" s="587"/>
      <c r="Y18" s="588"/>
      <c r="Z18" s="639">
        <v>3.9</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221</v>
      </c>
      <c r="S19" s="587"/>
      <c r="T19" s="587"/>
      <c r="U19" s="587"/>
      <c r="V19" s="587"/>
      <c r="W19" s="587"/>
      <c r="X19" s="587"/>
      <c r="Y19" s="588"/>
      <c r="Z19" s="639" t="s">
        <v>221</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1387</v>
      </c>
      <c r="BH19" s="587"/>
      <c r="BI19" s="587"/>
      <c r="BJ19" s="587"/>
      <c r="BK19" s="587"/>
      <c r="BL19" s="587"/>
      <c r="BM19" s="587"/>
      <c r="BN19" s="588"/>
      <c r="BO19" s="639">
        <v>0.1</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3598203</v>
      </c>
      <c r="S20" s="587"/>
      <c r="T20" s="587"/>
      <c r="U20" s="587"/>
      <c r="V20" s="587"/>
      <c r="W20" s="587"/>
      <c r="X20" s="587"/>
      <c r="Y20" s="588"/>
      <c r="Z20" s="639">
        <v>57.4</v>
      </c>
      <c r="AA20" s="639"/>
      <c r="AB20" s="639"/>
      <c r="AC20" s="639"/>
      <c r="AD20" s="640">
        <v>3352405</v>
      </c>
      <c r="AE20" s="640"/>
      <c r="AF20" s="640"/>
      <c r="AG20" s="640"/>
      <c r="AH20" s="640"/>
      <c r="AI20" s="640"/>
      <c r="AJ20" s="640"/>
      <c r="AK20" s="640"/>
      <c r="AL20" s="609">
        <v>99.9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1387</v>
      </c>
      <c r="BH20" s="587"/>
      <c r="BI20" s="587"/>
      <c r="BJ20" s="587"/>
      <c r="BK20" s="587"/>
      <c r="BL20" s="587"/>
      <c r="BM20" s="587"/>
      <c r="BN20" s="588"/>
      <c r="BO20" s="639">
        <v>0.1</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5946289</v>
      </c>
      <c r="CS20" s="587"/>
      <c r="CT20" s="587"/>
      <c r="CU20" s="587"/>
      <c r="CV20" s="587"/>
      <c r="CW20" s="587"/>
      <c r="CX20" s="587"/>
      <c r="CY20" s="588"/>
      <c r="CZ20" s="639">
        <v>100</v>
      </c>
      <c r="DA20" s="639"/>
      <c r="DB20" s="639"/>
      <c r="DC20" s="639"/>
      <c r="DD20" s="592">
        <v>973566</v>
      </c>
      <c r="DE20" s="587"/>
      <c r="DF20" s="587"/>
      <c r="DG20" s="587"/>
      <c r="DH20" s="587"/>
      <c r="DI20" s="587"/>
      <c r="DJ20" s="587"/>
      <c r="DK20" s="587"/>
      <c r="DL20" s="587"/>
      <c r="DM20" s="587"/>
      <c r="DN20" s="587"/>
      <c r="DO20" s="587"/>
      <c r="DP20" s="588"/>
      <c r="DQ20" s="592">
        <v>3977957</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2512</v>
      </c>
      <c r="S21" s="587"/>
      <c r="T21" s="587"/>
      <c r="U21" s="587"/>
      <c r="V21" s="587"/>
      <c r="W21" s="587"/>
      <c r="X21" s="587"/>
      <c r="Y21" s="588"/>
      <c r="Z21" s="639">
        <v>0</v>
      </c>
      <c r="AA21" s="639"/>
      <c r="AB21" s="639"/>
      <c r="AC21" s="639"/>
      <c r="AD21" s="640">
        <v>2512</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1387</v>
      </c>
      <c r="BH21" s="587"/>
      <c r="BI21" s="587"/>
      <c r="BJ21" s="587"/>
      <c r="BK21" s="587"/>
      <c r="BL21" s="587"/>
      <c r="BM21" s="587"/>
      <c r="BN21" s="588"/>
      <c r="BO21" s="639">
        <v>0.1</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6795</v>
      </c>
      <c r="S22" s="587"/>
      <c r="T22" s="587"/>
      <c r="U22" s="587"/>
      <c r="V22" s="587"/>
      <c r="W22" s="587"/>
      <c r="X22" s="587"/>
      <c r="Y22" s="588"/>
      <c r="Z22" s="639">
        <v>0.1</v>
      </c>
      <c r="AA22" s="639"/>
      <c r="AB22" s="639"/>
      <c r="AC22" s="639"/>
      <c r="AD22" s="640" t="s">
        <v>221</v>
      </c>
      <c r="AE22" s="640"/>
      <c r="AF22" s="640"/>
      <c r="AG22" s="640"/>
      <c r="AH22" s="640"/>
      <c r="AI22" s="640"/>
      <c r="AJ22" s="640"/>
      <c r="AK22" s="640"/>
      <c r="AL22" s="609" t="s">
        <v>221</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157080</v>
      </c>
      <c r="S23" s="587"/>
      <c r="T23" s="587"/>
      <c r="U23" s="587"/>
      <c r="V23" s="587"/>
      <c r="W23" s="587"/>
      <c r="X23" s="587"/>
      <c r="Y23" s="588"/>
      <c r="Z23" s="639">
        <v>2.5</v>
      </c>
      <c r="AA23" s="639"/>
      <c r="AB23" s="639"/>
      <c r="AC23" s="639"/>
      <c r="AD23" s="640" t="s">
        <v>221</v>
      </c>
      <c r="AE23" s="640"/>
      <c r="AF23" s="640"/>
      <c r="AG23" s="640"/>
      <c r="AH23" s="640"/>
      <c r="AI23" s="640"/>
      <c r="AJ23" s="640"/>
      <c r="AK23" s="640"/>
      <c r="AL23" s="609" t="s">
        <v>221</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39077</v>
      </c>
      <c r="S24" s="587"/>
      <c r="T24" s="587"/>
      <c r="U24" s="587"/>
      <c r="V24" s="587"/>
      <c r="W24" s="587"/>
      <c r="X24" s="587"/>
      <c r="Y24" s="588"/>
      <c r="Z24" s="639">
        <v>0.6</v>
      </c>
      <c r="AA24" s="639"/>
      <c r="AB24" s="639"/>
      <c r="AC24" s="639"/>
      <c r="AD24" s="640" t="s">
        <v>221</v>
      </c>
      <c r="AE24" s="640"/>
      <c r="AF24" s="640"/>
      <c r="AG24" s="640"/>
      <c r="AH24" s="640"/>
      <c r="AI24" s="640"/>
      <c r="AJ24" s="640"/>
      <c r="AK24" s="640"/>
      <c r="AL24" s="609" t="s">
        <v>221</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2450787</v>
      </c>
      <c r="CS24" s="637"/>
      <c r="CT24" s="637"/>
      <c r="CU24" s="637"/>
      <c r="CV24" s="637"/>
      <c r="CW24" s="637"/>
      <c r="CX24" s="637"/>
      <c r="CY24" s="684"/>
      <c r="CZ24" s="688">
        <v>41.2</v>
      </c>
      <c r="DA24" s="689"/>
      <c r="DB24" s="689"/>
      <c r="DC24" s="690"/>
      <c r="DD24" s="683">
        <v>1712494</v>
      </c>
      <c r="DE24" s="637"/>
      <c r="DF24" s="637"/>
      <c r="DG24" s="637"/>
      <c r="DH24" s="637"/>
      <c r="DI24" s="637"/>
      <c r="DJ24" s="637"/>
      <c r="DK24" s="684"/>
      <c r="DL24" s="683">
        <v>1655909</v>
      </c>
      <c r="DM24" s="637"/>
      <c r="DN24" s="637"/>
      <c r="DO24" s="637"/>
      <c r="DP24" s="637"/>
      <c r="DQ24" s="637"/>
      <c r="DR24" s="637"/>
      <c r="DS24" s="637"/>
      <c r="DT24" s="637"/>
      <c r="DU24" s="637"/>
      <c r="DV24" s="684"/>
      <c r="DW24" s="685">
        <v>45.9</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478545</v>
      </c>
      <c r="S25" s="587"/>
      <c r="T25" s="587"/>
      <c r="U25" s="587"/>
      <c r="V25" s="587"/>
      <c r="W25" s="587"/>
      <c r="X25" s="587"/>
      <c r="Y25" s="588"/>
      <c r="Z25" s="639">
        <v>7.6</v>
      </c>
      <c r="AA25" s="639"/>
      <c r="AB25" s="639"/>
      <c r="AC25" s="639"/>
      <c r="AD25" s="640" t="s">
        <v>221</v>
      </c>
      <c r="AE25" s="640"/>
      <c r="AF25" s="640"/>
      <c r="AG25" s="640"/>
      <c r="AH25" s="640"/>
      <c r="AI25" s="640"/>
      <c r="AJ25" s="640"/>
      <c r="AK25" s="640"/>
      <c r="AL25" s="609" t="s">
        <v>221</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857610</v>
      </c>
      <c r="CS25" s="605"/>
      <c r="CT25" s="605"/>
      <c r="CU25" s="605"/>
      <c r="CV25" s="605"/>
      <c r="CW25" s="605"/>
      <c r="CX25" s="605"/>
      <c r="CY25" s="606"/>
      <c r="CZ25" s="589">
        <v>14.4</v>
      </c>
      <c r="DA25" s="607"/>
      <c r="DB25" s="607"/>
      <c r="DC25" s="608"/>
      <c r="DD25" s="592">
        <v>756904</v>
      </c>
      <c r="DE25" s="605"/>
      <c r="DF25" s="605"/>
      <c r="DG25" s="605"/>
      <c r="DH25" s="605"/>
      <c r="DI25" s="605"/>
      <c r="DJ25" s="605"/>
      <c r="DK25" s="606"/>
      <c r="DL25" s="592">
        <v>701550</v>
      </c>
      <c r="DM25" s="605"/>
      <c r="DN25" s="605"/>
      <c r="DO25" s="605"/>
      <c r="DP25" s="605"/>
      <c r="DQ25" s="605"/>
      <c r="DR25" s="605"/>
      <c r="DS25" s="605"/>
      <c r="DT25" s="605"/>
      <c r="DU25" s="605"/>
      <c r="DV25" s="606"/>
      <c r="DW25" s="609">
        <v>19.399999999999999</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513974</v>
      </c>
      <c r="CS26" s="587"/>
      <c r="CT26" s="587"/>
      <c r="CU26" s="587"/>
      <c r="CV26" s="587"/>
      <c r="CW26" s="587"/>
      <c r="CX26" s="587"/>
      <c r="CY26" s="588"/>
      <c r="CZ26" s="589">
        <v>8.6</v>
      </c>
      <c r="DA26" s="607"/>
      <c r="DB26" s="607"/>
      <c r="DC26" s="608"/>
      <c r="DD26" s="592">
        <v>436844</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537741</v>
      </c>
      <c r="S27" s="587"/>
      <c r="T27" s="587"/>
      <c r="U27" s="587"/>
      <c r="V27" s="587"/>
      <c r="W27" s="587"/>
      <c r="X27" s="587"/>
      <c r="Y27" s="588"/>
      <c r="Z27" s="639">
        <v>8.6</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1505809</v>
      </c>
      <c r="BH27" s="587"/>
      <c r="BI27" s="587"/>
      <c r="BJ27" s="587"/>
      <c r="BK27" s="587"/>
      <c r="BL27" s="587"/>
      <c r="BM27" s="587"/>
      <c r="BN27" s="588"/>
      <c r="BO27" s="639">
        <v>100</v>
      </c>
      <c r="BP27" s="639"/>
      <c r="BQ27" s="639"/>
      <c r="BR27" s="639"/>
      <c r="BS27" s="592" t="s">
        <v>221</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908610</v>
      </c>
      <c r="CS27" s="605"/>
      <c r="CT27" s="605"/>
      <c r="CU27" s="605"/>
      <c r="CV27" s="605"/>
      <c r="CW27" s="605"/>
      <c r="CX27" s="605"/>
      <c r="CY27" s="606"/>
      <c r="CZ27" s="589">
        <v>15.3</v>
      </c>
      <c r="DA27" s="607"/>
      <c r="DB27" s="607"/>
      <c r="DC27" s="608"/>
      <c r="DD27" s="592">
        <v>317589</v>
      </c>
      <c r="DE27" s="605"/>
      <c r="DF27" s="605"/>
      <c r="DG27" s="605"/>
      <c r="DH27" s="605"/>
      <c r="DI27" s="605"/>
      <c r="DJ27" s="605"/>
      <c r="DK27" s="606"/>
      <c r="DL27" s="592">
        <v>316358</v>
      </c>
      <c r="DM27" s="605"/>
      <c r="DN27" s="605"/>
      <c r="DO27" s="605"/>
      <c r="DP27" s="605"/>
      <c r="DQ27" s="605"/>
      <c r="DR27" s="605"/>
      <c r="DS27" s="605"/>
      <c r="DT27" s="605"/>
      <c r="DU27" s="605"/>
      <c r="DV27" s="606"/>
      <c r="DW27" s="609">
        <v>8.8000000000000007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107844</v>
      </c>
      <c r="S28" s="587"/>
      <c r="T28" s="587"/>
      <c r="U28" s="587"/>
      <c r="V28" s="587"/>
      <c r="W28" s="587"/>
      <c r="X28" s="587"/>
      <c r="Y28" s="588"/>
      <c r="Z28" s="639">
        <v>1.7</v>
      </c>
      <c r="AA28" s="639"/>
      <c r="AB28" s="639"/>
      <c r="AC28" s="639"/>
      <c r="AD28" s="640" t="s">
        <v>221</v>
      </c>
      <c r="AE28" s="640"/>
      <c r="AF28" s="640"/>
      <c r="AG28" s="640"/>
      <c r="AH28" s="640"/>
      <c r="AI28" s="640"/>
      <c r="AJ28" s="640"/>
      <c r="AK28" s="640"/>
      <c r="AL28" s="609" t="s">
        <v>221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684567</v>
      </c>
      <c r="CS28" s="587"/>
      <c r="CT28" s="587"/>
      <c r="CU28" s="587"/>
      <c r="CV28" s="587"/>
      <c r="CW28" s="587"/>
      <c r="CX28" s="587"/>
      <c r="CY28" s="588"/>
      <c r="CZ28" s="589">
        <v>11.5</v>
      </c>
      <c r="DA28" s="607"/>
      <c r="DB28" s="607"/>
      <c r="DC28" s="608"/>
      <c r="DD28" s="592">
        <v>638001</v>
      </c>
      <c r="DE28" s="587"/>
      <c r="DF28" s="587"/>
      <c r="DG28" s="587"/>
      <c r="DH28" s="587"/>
      <c r="DI28" s="587"/>
      <c r="DJ28" s="587"/>
      <c r="DK28" s="588"/>
      <c r="DL28" s="592">
        <v>638001</v>
      </c>
      <c r="DM28" s="587"/>
      <c r="DN28" s="587"/>
      <c r="DO28" s="587"/>
      <c r="DP28" s="587"/>
      <c r="DQ28" s="587"/>
      <c r="DR28" s="587"/>
      <c r="DS28" s="587"/>
      <c r="DT28" s="587"/>
      <c r="DU28" s="587"/>
      <c r="DV28" s="588"/>
      <c r="DW28" s="609">
        <v>17.7</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10413</v>
      </c>
      <c r="S29" s="587"/>
      <c r="T29" s="587"/>
      <c r="U29" s="587"/>
      <c r="V29" s="587"/>
      <c r="W29" s="587"/>
      <c r="X29" s="587"/>
      <c r="Y29" s="588"/>
      <c r="Z29" s="639">
        <v>0.2</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289</v>
      </c>
      <c r="CG29" s="620"/>
      <c r="CH29" s="620"/>
      <c r="CI29" s="620"/>
      <c r="CJ29" s="620"/>
      <c r="CK29" s="620"/>
      <c r="CL29" s="620"/>
      <c r="CM29" s="620"/>
      <c r="CN29" s="620"/>
      <c r="CO29" s="620"/>
      <c r="CP29" s="620"/>
      <c r="CQ29" s="621"/>
      <c r="CR29" s="586">
        <v>684389</v>
      </c>
      <c r="CS29" s="605"/>
      <c r="CT29" s="605"/>
      <c r="CU29" s="605"/>
      <c r="CV29" s="605"/>
      <c r="CW29" s="605"/>
      <c r="CX29" s="605"/>
      <c r="CY29" s="606"/>
      <c r="CZ29" s="589">
        <v>11.5</v>
      </c>
      <c r="DA29" s="607"/>
      <c r="DB29" s="607"/>
      <c r="DC29" s="608"/>
      <c r="DD29" s="592">
        <v>637823</v>
      </c>
      <c r="DE29" s="605"/>
      <c r="DF29" s="605"/>
      <c r="DG29" s="605"/>
      <c r="DH29" s="605"/>
      <c r="DI29" s="605"/>
      <c r="DJ29" s="605"/>
      <c r="DK29" s="606"/>
      <c r="DL29" s="592">
        <v>637823</v>
      </c>
      <c r="DM29" s="605"/>
      <c r="DN29" s="605"/>
      <c r="DO29" s="605"/>
      <c r="DP29" s="605"/>
      <c r="DQ29" s="605"/>
      <c r="DR29" s="605"/>
      <c r="DS29" s="605"/>
      <c r="DT29" s="605"/>
      <c r="DU29" s="605"/>
      <c r="DV29" s="606"/>
      <c r="DW29" s="609">
        <v>17.7</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153664</v>
      </c>
      <c r="S30" s="587"/>
      <c r="T30" s="587"/>
      <c r="U30" s="587"/>
      <c r="V30" s="587"/>
      <c r="W30" s="587"/>
      <c r="X30" s="587"/>
      <c r="Y30" s="588"/>
      <c r="Z30" s="639">
        <v>2.4</v>
      </c>
      <c r="AA30" s="639"/>
      <c r="AB30" s="639"/>
      <c r="AC30" s="639"/>
      <c r="AD30" s="640" t="s">
        <v>221</v>
      </c>
      <c r="AE30" s="640"/>
      <c r="AF30" s="640"/>
      <c r="AG30" s="640"/>
      <c r="AH30" s="640"/>
      <c r="AI30" s="640"/>
      <c r="AJ30" s="640"/>
      <c r="AK30" s="640"/>
      <c r="AL30" s="609" t="s">
        <v>221</v>
      </c>
      <c r="AM30" s="641"/>
      <c r="AN30" s="641"/>
      <c r="AO30" s="642"/>
      <c r="AP30" s="662" t="s">
        <v>291</v>
      </c>
      <c r="AQ30" s="663"/>
      <c r="AR30" s="663"/>
      <c r="AS30" s="663"/>
      <c r="AT30" s="668" t="s">
        <v>292</v>
      </c>
      <c r="AU30" s="182"/>
      <c r="AV30" s="182"/>
      <c r="AW30" s="182"/>
      <c r="AX30" s="671" t="s">
        <v>170</v>
      </c>
      <c r="AY30" s="672"/>
      <c r="AZ30" s="672"/>
      <c r="BA30" s="672"/>
      <c r="BB30" s="672"/>
      <c r="BC30" s="672"/>
      <c r="BD30" s="672"/>
      <c r="BE30" s="672"/>
      <c r="BF30" s="673"/>
      <c r="BG30" s="652">
        <v>97.4</v>
      </c>
      <c r="BH30" s="653"/>
      <c r="BI30" s="653"/>
      <c r="BJ30" s="653"/>
      <c r="BK30" s="653"/>
      <c r="BL30" s="653"/>
      <c r="BM30" s="654">
        <v>91.7</v>
      </c>
      <c r="BN30" s="653"/>
      <c r="BO30" s="653"/>
      <c r="BP30" s="653"/>
      <c r="BQ30" s="655"/>
      <c r="BR30" s="652">
        <v>96.7</v>
      </c>
      <c r="BS30" s="653"/>
      <c r="BT30" s="653"/>
      <c r="BU30" s="653"/>
      <c r="BV30" s="653"/>
      <c r="BW30" s="653"/>
      <c r="BX30" s="654">
        <v>92.3</v>
      </c>
      <c r="BY30" s="653"/>
      <c r="BZ30" s="653"/>
      <c r="CA30" s="653"/>
      <c r="CB30" s="655"/>
      <c r="CD30" s="658"/>
      <c r="CE30" s="659"/>
      <c r="CF30" s="623" t="s">
        <v>293</v>
      </c>
      <c r="CG30" s="620"/>
      <c r="CH30" s="620"/>
      <c r="CI30" s="620"/>
      <c r="CJ30" s="620"/>
      <c r="CK30" s="620"/>
      <c r="CL30" s="620"/>
      <c r="CM30" s="620"/>
      <c r="CN30" s="620"/>
      <c r="CO30" s="620"/>
      <c r="CP30" s="620"/>
      <c r="CQ30" s="621"/>
      <c r="CR30" s="586">
        <v>599576</v>
      </c>
      <c r="CS30" s="587"/>
      <c r="CT30" s="587"/>
      <c r="CU30" s="587"/>
      <c r="CV30" s="587"/>
      <c r="CW30" s="587"/>
      <c r="CX30" s="587"/>
      <c r="CY30" s="588"/>
      <c r="CZ30" s="589">
        <v>10.1</v>
      </c>
      <c r="DA30" s="607"/>
      <c r="DB30" s="607"/>
      <c r="DC30" s="608"/>
      <c r="DD30" s="592">
        <v>554227</v>
      </c>
      <c r="DE30" s="587"/>
      <c r="DF30" s="587"/>
      <c r="DG30" s="587"/>
      <c r="DH30" s="587"/>
      <c r="DI30" s="587"/>
      <c r="DJ30" s="587"/>
      <c r="DK30" s="588"/>
      <c r="DL30" s="592">
        <v>554227</v>
      </c>
      <c r="DM30" s="587"/>
      <c r="DN30" s="587"/>
      <c r="DO30" s="587"/>
      <c r="DP30" s="587"/>
      <c r="DQ30" s="587"/>
      <c r="DR30" s="587"/>
      <c r="DS30" s="587"/>
      <c r="DT30" s="587"/>
      <c r="DU30" s="587"/>
      <c r="DV30" s="588"/>
      <c r="DW30" s="609">
        <v>15.3</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75258</v>
      </c>
      <c r="S31" s="587"/>
      <c r="T31" s="587"/>
      <c r="U31" s="587"/>
      <c r="V31" s="587"/>
      <c r="W31" s="587"/>
      <c r="X31" s="587"/>
      <c r="Y31" s="588"/>
      <c r="Z31" s="639">
        <v>1.2</v>
      </c>
      <c r="AA31" s="639"/>
      <c r="AB31" s="639"/>
      <c r="AC31" s="639"/>
      <c r="AD31" s="640" t="s">
        <v>221</v>
      </c>
      <c r="AE31" s="640"/>
      <c r="AF31" s="640"/>
      <c r="AG31" s="640"/>
      <c r="AH31" s="640"/>
      <c r="AI31" s="640"/>
      <c r="AJ31" s="640"/>
      <c r="AK31" s="640"/>
      <c r="AL31" s="609" t="s">
        <v>221</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98.7</v>
      </c>
      <c r="BH31" s="605"/>
      <c r="BI31" s="605"/>
      <c r="BJ31" s="605"/>
      <c r="BK31" s="605"/>
      <c r="BL31" s="605"/>
      <c r="BM31" s="641">
        <v>95.2</v>
      </c>
      <c r="BN31" s="651"/>
      <c r="BO31" s="651"/>
      <c r="BP31" s="651"/>
      <c r="BQ31" s="615"/>
      <c r="BR31" s="650">
        <v>98.8</v>
      </c>
      <c r="BS31" s="605"/>
      <c r="BT31" s="605"/>
      <c r="BU31" s="605"/>
      <c r="BV31" s="605"/>
      <c r="BW31" s="605"/>
      <c r="BX31" s="641">
        <v>94.9</v>
      </c>
      <c r="BY31" s="651"/>
      <c r="BZ31" s="651"/>
      <c r="CA31" s="651"/>
      <c r="CB31" s="615"/>
      <c r="CD31" s="658"/>
      <c r="CE31" s="659"/>
      <c r="CF31" s="623" t="s">
        <v>297</v>
      </c>
      <c r="CG31" s="620"/>
      <c r="CH31" s="620"/>
      <c r="CI31" s="620"/>
      <c r="CJ31" s="620"/>
      <c r="CK31" s="620"/>
      <c r="CL31" s="620"/>
      <c r="CM31" s="620"/>
      <c r="CN31" s="620"/>
      <c r="CO31" s="620"/>
      <c r="CP31" s="620"/>
      <c r="CQ31" s="621"/>
      <c r="CR31" s="586">
        <v>84813</v>
      </c>
      <c r="CS31" s="605"/>
      <c r="CT31" s="605"/>
      <c r="CU31" s="605"/>
      <c r="CV31" s="605"/>
      <c r="CW31" s="605"/>
      <c r="CX31" s="605"/>
      <c r="CY31" s="606"/>
      <c r="CZ31" s="589">
        <v>1.4</v>
      </c>
      <c r="DA31" s="607"/>
      <c r="DB31" s="607"/>
      <c r="DC31" s="608"/>
      <c r="DD31" s="592">
        <v>83596</v>
      </c>
      <c r="DE31" s="605"/>
      <c r="DF31" s="605"/>
      <c r="DG31" s="605"/>
      <c r="DH31" s="605"/>
      <c r="DI31" s="605"/>
      <c r="DJ31" s="605"/>
      <c r="DK31" s="606"/>
      <c r="DL31" s="592">
        <v>83596</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296589</v>
      </c>
      <c r="S32" s="587"/>
      <c r="T32" s="587"/>
      <c r="U32" s="587"/>
      <c r="V32" s="587"/>
      <c r="W32" s="587"/>
      <c r="X32" s="587"/>
      <c r="Y32" s="588"/>
      <c r="Z32" s="639">
        <v>4.7</v>
      </c>
      <c r="AA32" s="639"/>
      <c r="AB32" s="639"/>
      <c r="AC32" s="639"/>
      <c r="AD32" s="640" t="s">
        <v>221</v>
      </c>
      <c r="AE32" s="640"/>
      <c r="AF32" s="640"/>
      <c r="AG32" s="640"/>
      <c r="AH32" s="640"/>
      <c r="AI32" s="640"/>
      <c r="AJ32" s="640"/>
      <c r="AK32" s="640"/>
      <c r="AL32" s="609" t="s">
        <v>221</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95.5</v>
      </c>
      <c r="BH32" s="571"/>
      <c r="BI32" s="571"/>
      <c r="BJ32" s="571"/>
      <c r="BK32" s="571"/>
      <c r="BL32" s="571"/>
      <c r="BM32" s="634">
        <v>86.8</v>
      </c>
      <c r="BN32" s="571"/>
      <c r="BO32" s="571"/>
      <c r="BP32" s="571"/>
      <c r="BQ32" s="628"/>
      <c r="BR32" s="649">
        <v>94</v>
      </c>
      <c r="BS32" s="571"/>
      <c r="BT32" s="571"/>
      <c r="BU32" s="571"/>
      <c r="BV32" s="571"/>
      <c r="BW32" s="571"/>
      <c r="BX32" s="634">
        <v>88.7</v>
      </c>
      <c r="BY32" s="571"/>
      <c r="BZ32" s="571"/>
      <c r="CA32" s="571"/>
      <c r="CB32" s="628"/>
      <c r="CD32" s="660"/>
      <c r="CE32" s="661"/>
      <c r="CF32" s="623" t="s">
        <v>300</v>
      </c>
      <c r="CG32" s="620"/>
      <c r="CH32" s="620"/>
      <c r="CI32" s="620"/>
      <c r="CJ32" s="620"/>
      <c r="CK32" s="620"/>
      <c r="CL32" s="620"/>
      <c r="CM32" s="620"/>
      <c r="CN32" s="620"/>
      <c r="CO32" s="620"/>
      <c r="CP32" s="620"/>
      <c r="CQ32" s="621"/>
      <c r="CR32" s="586">
        <v>178</v>
      </c>
      <c r="CS32" s="587"/>
      <c r="CT32" s="587"/>
      <c r="CU32" s="587"/>
      <c r="CV32" s="587"/>
      <c r="CW32" s="587"/>
      <c r="CX32" s="587"/>
      <c r="CY32" s="588"/>
      <c r="CZ32" s="589">
        <v>0</v>
      </c>
      <c r="DA32" s="607"/>
      <c r="DB32" s="607"/>
      <c r="DC32" s="608"/>
      <c r="DD32" s="592">
        <v>178</v>
      </c>
      <c r="DE32" s="587"/>
      <c r="DF32" s="587"/>
      <c r="DG32" s="587"/>
      <c r="DH32" s="587"/>
      <c r="DI32" s="587"/>
      <c r="DJ32" s="587"/>
      <c r="DK32" s="588"/>
      <c r="DL32" s="592">
        <v>178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808805</v>
      </c>
      <c r="S33" s="587"/>
      <c r="T33" s="587"/>
      <c r="U33" s="587"/>
      <c r="V33" s="587"/>
      <c r="W33" s="587"/>
      <c r="X33" s="587"/>
      <c r="Y33" s="588"/>
      <c r="Z33" s="639">
        <v>12.9</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2493815</v>
      </c>
      <c r="CS33" s="605"/>
      <c r="CT33" s="605"/>
      <c r="CU33" s="605"/>
      <c r="CV33" s="605"/>
      <c r="CW33" s="605"/>
      <c r="CX33" s="605"/>
      <c r="CY33" s="606"/>
      <c r="CZ33" s="589">
        <v>41.9</v>
      </c>
      <c r="DA33" s="607"/>
      <c r="DB33" s="607"/>
      <c r="DC33" s="608"/>
      <c r="DD33" s="592">
        <v>2039175</v>
      </c>
      <c r="DE33" s="605"/>
      <c r="DF33" s="605"/>
      <c r="DG33" s="605"/>
      <c r="DH33" s="605"/>
      <c r="DI33" s="605"/>
      <c r="DJ33" s="605"/>
      <c r="DK33" s="606"/>
      <c r="DL33" s="592">
        <v>1603538</v>
      </c>
      <c r="DM33" s="605"/>
      <c r="DN33" s="605"/>
      <c r="DO33" s="605"/>
      <c r="DP33" s="605"/>
      <c r="DQ33" s="605"/>
      <c r="DR33" s="605"/>
      <c r="DS33" s="605"/>
      <c r="DT33" s="605"/>
      <c r="DU33" s="605"/>
      <c r="DV33" s="606"/>
      <c r="DW33" s="609">
        <v>44.4</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817414</v>
      </c>
      <c r="CS34" s="587"/>
      <c r="CT34" s="587"/>
      <c r="CU34" s="587"/>
      <c r="CV34" s="587"/>
      <c r="CW34" s="587"/>
      <c r="CX34" s="587"/>
      <c r="CY34" s="588"/>
      <c r="CZ34" s="589">
        <v>13.7</v>
      </c>
      <c r="DA34" s="607"/>
      <c r="DB34" s="607"/>
      <c r="DC34" s="608"/>
      <c r="DD34" s="592">
        <v>643462</v>
      </c>
      <c r="DE34" s="587"/>
      <c r="DF34" s="587"/>
      <c r="DG34" s="587"/>
      <c r="DH34" s="587"/>
      <c r="DI34" s="587"/>
      <c r="DJ34" s="587"/>
      <c r="DK34" s="588"/>
      <c r="DL34" s="592">
        <v>524506</v>
      </c>
      <c r="DM34" s="587"/>
      <c r="DN34" s="587"/>
      <c r="DO34" s="587"/>
      <c r="DP34" s="587"/>
      <c r="DQ34" s="587"/>
      <c r="DR34" s="587"/>
      <c r="DS34" s="587"/>
      <c r="DT34" s="587"/>
      <c r="DU34" s="587"/>
      <c r="DV34" s="588"/>
      <c r="DW34" s="609">
        <v>14.5</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255905</v>
      </c>
      <c r="S35" s="587"/>
      <c r="T35" s="587"/>
      <c r="U35" s="587"/>
      <c r="V35" s="587"/>
      <c r="W35" s="587"/>
      <c r="X35" s="587"/>
      <c r="Y35" s="588"/>
      <c r="Z35" s="639">
        <v>4.0999999999999996</v>
      </c>
      <c r="AA35" s="639"/>
      <c r="AB35" s="639"/>
      <c r="AC35" s="639"/>
      <c r="AD35" s="640" t="s">
        <v>221</v>
      </c>
      <c r="AE35" s="640"/>
      <c r="AF35" s="640"/>
      <c r="AG35" s="640"/>
      <c r="AH35" s="640"/>
      <c r="AI35" s="640"/>
      <c r="AJ35" s="640"/>
      <c r="AK35" s="640"/>
      <c r="AL35" s="609" t="s">
        <v>221</v>
      </c>
      <c r="AM35" s="641"/>
      <c r="AN35" s="641"/>
      <c r="AO35" s="642"/>
      <c r="AP35" s="186"/>
      <c r="AQ35" s="643" t="s">
        <v>308</v>
      </c>
      <c r="AR35" s="644"/>
      <c r="AS35" s="644"/>
      <c r="AT35" s="644"/>
      <c r="AU35" s="644"/>
      <c r="AV35" s="644"/>
      <c r="AW35" s="644"/>
      <c r="AX35" s="644"/>
      <c r="AY35" s="645"/>
      <c r="AZ35" s="636">
        <v>865431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68973</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11197</v>
      </c>
      <c r="CS35" s="605"/>
      <c r="CT35" s="605"/>
      <c r="CU35" s="605"/>
      <c r="CV35" s="605"/>
      <c r="CW35" s="605"/>
      <c r="CX35" s="605"/>
      <c r="CY35" s="606"/>
      <c r="CZ35" s="589">
        <v>0.2</v>
      </c>
      <c r="DA35" s="607"/>
      <c r="DB35" s="607"/>
      <c r="DC35" s="608"/>
      <c r="DD35" s="592">
        <v>11095</v>
      </c>
      <c r="DE35" s="605"/>
      <c r="DF35" s="605"/>
      <c r="DG35" s="605"/>
      <c r="DH35" s="605"/>
      <c r="DI35" s="605"/>
      <c r="DJ35" s="605"/>
      <c r="DK35" s="606"/>
      <c r="DL35" s="592">
        <v>11095</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6272526</v>
      </c>
      <c r="S36" s="627"/>
      <c r="T36" s="627"/>
      <c r="U36" s="627"/>
      <c r="V36" s="627"/>
      <c r="W36" s="627"/>
      <c r="X36" s="627"/>
      <c r="Y36" s="630"/>
      <c r="Z36" s="631">
        <v>100</v>
      </c>
      <c r="AA36" s="631"/>
      <c r="AB36" s="631"/>
      <c r="AC36" s="631"/>
      <c r="AD36" s="632">
        <v>3354917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254663</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26393</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814436</v>
      </c>
      <c r="CS36" s="587"/>
      <c r="CT36" s="587"/>
      <c r="CU36" s="587"/>
      <c r="CV36" s="587"/>
      <c r="CW36" s="587"/>
      <c r="CX36" s="587"/>
      <c r="CY36" s="588"/>
      <c r="CZ36" s="589">
        <v>13.7</v>
      </c>
      <c r="DA36" s="607"/>
      <c r="DB36" s="607"/>
      <c r="DC36" s="608"/>
      <c r="DD36" s="592">
        <v>690939</v>
      </c>
      <c r="DE36" s="587"/>
      <c r="DF36" s="587"/>
      <c r="DG36" s="587"/>
      <c r="DH36" s="587"/>
      <c r="DI36" s="587"/>
      <c r="DJ36" s="587"/>
      <c r="DK36" s="588"/>
      <c r="DL36" s="592">
        <v>591393</v>
      </c>
      <c r="DM36" s="587"/>
      <c r="DN36" s="587"/>
      <c r="DO36" s="587"/>
      <c r="DP36" s="587"/>
      <c r="DQ36" s="587"/>
      <c r="DR36" s="587"/>
      <c r="DS36" s="587"/>
      <c r="DT36" s="587"/>
      <c r="DU36" s="587"/>
      <c r="DV36" s="588"/>
      <c r="DW36" s="609">
        <v>16.399999999999999</v>
      </c>
      <c r="DX36" s="610"/>
      <c r="DY36" s="610"/>
      <c r="DZ36" s="610"/>
      <c r="EA36" s="610"/>
      <c r="EB36" s="610"/>
      <c r="EC36" s="611"/>
    </row>
    <row r="37" spans="2:133" ht="11.25" customHeight="1">
      <c r="AQ37" s="612" t="s">
        <v>315</v>
      </c>
      <c r="AR37" s="613"/>
      <c r="AS37" s="613"/>
      <c r="AT37" s="613"/>
      <c r="AU37" s="613"/>
      <c r="AV37" s="613"/>
      <c r="AW37" s="613"/>
      <c r="AX37" s="613"/>
      <c r="AY37" s="614"/>
      <c r="AZ37" s="586">
        <v>69001</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2805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278286</v>
      </c>
      <c r="CS37" s="605"/>
      <c r="CT37" s="605"/>
      <c r="CU37" s="605"/>
      <c r="CV37" s="605"/>
      <c r="CW37" s="605"/>
      <c r="CX37" s="605"/>
      <c r="CY37" s="606"/>
      <c r="CZ37" s="589">
        <v>4.7</v>
      </c>
      <c r="DA37" s="607"/>
      <c r="DB37" s="607"/>
      <c r="DC37" s="608"/>
      <c r="DD37" s="592">
        <v>262500</v>
      </c>
      <c r="DE37" s="605"/>
      <c r="DF37" s="605"/>
      <c r="DG37" s="605"/>
      <c r="DH37" s="605"/>
      <c r="DI37" s="605"/>
      <c r="DJ37" s="605"/>
      <c r="DK37" s="606"/>
      <c r="DL37" s="592">
        <v>197848</v>
      </c>
      <c r="DM37" s="605"/>
      <c r="DN37" s="605"/>
      <c r="DO37" s="605"/>
      <c r="DP37" s="605"/>
      <c r="DQ37" s="605"/>
      <c r="DR37" s="605"/>
      <c r="DS37" s="605"/>
      <c r="DT37" s="605"/>
      <c r="DU37" s="605"/>
      <c r="DV37" s="606"/>
      <c r="DW37" s="609">
        <v>5.5</v>
      </c>
      <c r="DX37" s="610"/>
      <c r="DY37" s="610"/>
      <c r="DZ37" s="610"/>
      <c r="EA37" s="610"/>
      <c r="EB37" s="610"/>
      <c r="EC37" s="611"/>
    </row>
    <row r="38" spans="2:133" ht="11.25" customHeight="1">
      <c r="AQ38" s="612" t="s">
        <v>318</v>
      </c>
      <c r="AR38" s="613"/>
      <c r="AS38" s="613"/>
      <c r="AT38" s="613"/>
      <c r="AU38" s="613"/>
      <c r="AV38" s="613"/>
      <c r="AW38" s="613"/>
      <c r="AX38" s="613"/>
      <c r="AY38" s="614"/>
      <c r="AZ38" s="586">
        <v>8928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5000</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796430</v>
      </c>
      <c r="CS38" s="587"/>
      <c r="CT38" s="587"/>
      <c r="CU38" s="587"/>
      <c r="CV38" s="587"/>
      <c r="CW38" s="587"/>
      <c r="CX38" s="587"/>
      <c r="CY38" s="588"/>
      <c r="CZ38" s="589">
        <v>13.4</v>
      </c>
      <c r="DA38" s="607"/>
      <c r="DB38" s="607"/>
      <c r="DC38" s="608"/>
      <c r="DD38" s="592">
        <v>688747</v>
      </c>
      <c r="DE38" s="587"/>
      <c r="DF38" s="587"/>
      <c r="DG38" s="587"/>
      <c r="DH38" s="587"/>
      <c r="DI38" s="587"/>
      <c r="DJ38" s="587"/>
      <c r="DK38" s="588"/>
      <c r="DL38" s="592">
        <v>476544</v>
      </c>
      <c r="DM38" s="587"/>
      <c r="DN38" s="587"/>
      <c r="DO38" s="587"/>
      <c r="DP38" s="587"/>
      <c r="DQ38" s="587"/>
      <c r="DR38" s="587"/>
      <c r="DS38" s="587"/>
      <c r="DT38" s="587"/>
      <c r="DU38" s="587"/>
      <c r="DV38" s="588"/>
      <c r="DW38" s="609">
        <v>13.2</v>
      </c>
      <c r="DX38" s="610"/>
      <c r="DY38" s="610"/>
      <c r="DZ38" s="610"/>
      <c r="EA38" s="610"/>
      <c r="EB38" s="610"/>
      <c r="EC38" s="611"/>
    </row>
    <row r="39" spans="2:133" ht="11.25" customHeight="1">
      <c r="AQ39" s="612" t="s">
        <v>321</v>
      </c>
      <c r="AR39" s="613"/>
      <c r="AS39" s="613"/>
      <c r="AT39" s="613"/>
      <c r="AU39" s="613"/>
      <c r="AV39" s="613"/>
      <c r="AW39" s="613"/>
      <c r="AX39" s="613"/>
      <c r="AY39" s="614"/>
      <c r="AZ39" s="586" t="s">
        <v>113</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46730</v>
      </c>
      <c r="CS39" s="605"/>
      <c r="CT39" s="605"/>
      <c r="CU39" s="605"/>
      <c r="CV39" s="605"/>
      <c r="CW39" s="605"/>
      <c r="CX39" s="605"/>
      <c r="CY39" s="606"/>
      <c r="CZ39" s="589">
        <v>0.8</v>
      </c>
      <c r="DA39" s="607"/>
      <c r="DB39" s="607"/>
      <c r="DC39" s="608"/>
      <c r="DD39" s="592">
        <v>4932</v>
      </c>
      <c r="DE39" s="605"/>
      <c r="DF39" s="605"/>
      <c r="DG39" s="605"/>
      <c r="DH39" s="605"/>
      <c r="DI39" s="605"/>
      <c r="DJ39" s="605"/>
      <c r="DK39" s="606"/>
      <c r="DL39" s="592" t="s">
        <v>113</v>
      </c>
      <c r="DM39" s="605"/>
      <c r="DN39" s="605"/>
      <c r="DO39" s="605"/>
      <c r="DP39" s="605"/>
      <c r="DQ39" s="605"/>
      <c r="DR39" s="605"/>
      <c r="DS39" s="605"/>
      <c r="DT39" s="605"/>
      <c r="DU39" s="605"/>
      <c r="DV39" s="606"/>
      <c r="DW39" s="609" t="s">
        <v>113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186818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7608</v>
      </c>
      <c r="CS40" s="587"/>
      <c r="CT40" s="587"/>
      <c r="CU40" s="587"/>
      <c r="CV40" s="587"/>
      <c r="CW40" s="587"/>
      <c r="CX40" s="587"/>
      <c r="CY40" s="588"/>
      <c r="CZ40" s="589">
        <v>0.1</v>
      </c>
      <c r="DA40" s="607"/>
      <c r="DB40" s="607"/>
      <c r="DC40" s="608"/>
      <c r="DD40" s="592" t="s">
        <v>113</v>
      </c>
      <c r="DE40" s="587"/>
      <c r="DF40" s="587"/>
      <c r="DG40" s="587"/>
      <c r="DH40" s="587"/>
      <c r="DI40" s="587"/>
      <c r="DJ40" s="587"/>
      <c r="DK40" s="588"/>
      <c r="DL40" s="592" t="s">
        <v>113</v>
      </c>
      <c r="DM40" s="587"/>
      <c r="DN40" s="587"/>
      <c r="DO40" s="587"/>
      <c r="DP40" s="587"/>
      <c r="DQ40" s="587"/>
      <c r="DR40" s="587"/>
      <c r="DS40" s="587"/>
      <c r="DT40" s="587"/>
      <c r="DU40" s="587"/>
      <c r="DV40" s="588"/>
      <c r="DW40" s="609" t="s">
        <v>113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346021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240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1001687</v>
      </c>
      <c r="CS42" s="587"/>
      <c r="CT42" s="587"/>
      <c r="CU42" s="587"/>
      <c r="CV42" s="587"/>
      <c r="CW42" s="587"/>
      <c r="CX42" s="587"/>
      <c r="CY42" s="588"/>
      <c r="CZ42" s="589">
        <v>16.8</v>
      </c>
      <c r="DA42" s="590"/>
      <c r="DB42" s="590"/>
      <c r="DC42" s="591"/>
      <c r="DD42" s="592">
        <v>226288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13557</v>
      </c>
      <c r="CS43" s="605"/>
      <c r="CT43" s="605"/>
      <c r="CU43" s="605"/>
      <c r="CV43" s="605"/>
      <c r="CW43" s="605"/>
      <c r="CX43" s="605"/>
      <c r="CY43" s="606"/>
      <c r="CZ43" s="589">
        <v>0.2</v>
      </c>
      <c r="DA43" s="607"/>
      <c r="DB43" s="607"/>
      <c r="DC43" s="608"/>
      <c r="DD43" s="592">
        <v>13557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973566</v>
      </c>
      <c r="CS44" s="587"/>
      <c r="CT44" s="587"/>
      <c r="CU44" s="587"/>
      <c r="CV44" s="587"/>
      <c r="CW44" s="587"/>
      <c r="CX44" s="587"/>
      <c r="CY44" s="588"/>
      <c r="CZ44" s="589">
        <v>16.399999999999999</v>
      </c>
      <c r="DA44" s="590"/>
      <c r="DB44" s="590"/>
      <c r="DC44" s="591"/>
      <c r="DD44" s="592">
        <v>221324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53946</v>
      </c>
      <c r="CS45" s="605"/>
      <c r="CT45" s="605"/>
      <c r="CU45" s="605"/>
      <c r="CV45" s="605"/>
      <c r="CW45" s="605"/>
      <c r="CX45" s="605"/>
      <c r="CY45" s="606"/>
      <c r="CZ45" s="589">
        <v>0.9</v>
      </c>
      <c r="DA45" s="607"/>
      <c r="DB45" s="607"/>
      <c r="DC45" s="608"/>
      <c r="DD45" s="592">
        <v>20512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914002</v>
      </c>
      <c r="CS46" s="587"/>
      <c r="CT46" s="587"/>
      <c r="CU46" s="587"/>
      <c r="CV46" s="587"/>
      <c r="CW46" s="587"/>
      <c r="CX46" s="587"/>
      <c r="CY46" s="588"/>
      <c r="CZ46" s="589">
        <v>15.4</v>
      </c>
      <c r="DA46" s="590"/>
      <c r="DB46" s="590"/>
      <c r="DC46" s="591"/>
      <c r="DD46" s="592">
        <v>195441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28121</v>
      </c>
      <c r="CS47" s="605"/>
      <c r="CT47" s="605"/>
      <c r="CU47" s="605"/>
      <c r="CV47" s="605"/>
      <c r="CW47" s="605"/>
      <c r="CX47" s="605"/>
      <c r="CY47" s="606"/>
      <c r="CZ47" s="589">
        <v>0.5</v>
      </c>
      <c r="DA47" s="607"/>
      <c r="DB47" s="607"/>
      <c r="DC47" s="608"/>
      <c r="DD47" s="592">
        <v>4964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113</v>
      </c>
      <c r="CS48" s="587"/>
      <c r="CT48" s="587"/>
      <c r="CU48" s="587"/>
      <c r="CV48" s="587"/>
      <c r="CW48" s="587"/>
      <c r="CX48" s="587"/>
      <c r="CY48" s="588"/>
      <c r="CZ48" s="589" t="s">
        <v>113</v>
      </c>
      <c r="DA48" s="590"/>
      <c r="DB48" s="590"/>
      <c r="DC48" s="591"/>
      <c r="DD48" s="592" t="s">
        <v>113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5946289</v>
      </c>
      <c r="CS49" s="571"/>
      <c r="CT49" s="571"/>
      <c r="CU49" s="571"/>
      <c r="CV49" s="571"/>
      <c r="CW49" s="571"/>
      <c r="CX49" s="571"/>
      <c r="CY49" s="572"/>
      <c r="CZ49" s="573">
        <v>100</v>
      </c>
      <c r="DA49" s="574"/>
      <c r="DB49" s="574"/>
      <c r="DC49" s="575"/>
      <c r="DD49" s="576">
        <v>3977957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V19" sqref="V19:Z1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344</v>
      </c>
      <c r="DK2" s="1108"/>
      <c r="DL2" s="1108"/>
      <c r="DM2" s="1108"/>
      <c r="DN2" s="1108"/>
      <c r="DO2" s="1109"/>
      <c r="DP2" s="200"/>
      <c r="DQ2" s="1107" t="s">
        <v>345</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348</v>
      </c>
      <c r="B5" s="993"/>
      <c r="C5" s="993"/>
      <c r="D5" s="993"/>
      <c r="E5" s="993"/>
      <c r="F5" s="993"/>
      <c r="G5" s="993"/>
      <c r="H5" s="993"/>
      <c r="I5" s="993"/>
      <c r="J5" s="993"/>
      <c r="K5" s="993"/>
      <c r="L5" s="993"/>
      <c r="M5" s="993"/>
      <c r="N5" s="993"/>
      <c r="O5" s="993"/>
      <c r="P5" s="994"/>
      <c r="Q5" s="998" t="s">
        <v>349</v>
      </c>
      <c r="R5" s="999"/>
      <c r="S5" s="999"/>
      <c r="T5" s="999"/>
      <c r="U5" s="1000"/>
      <c r="V5" s="998" t="s">
        <v>350</v>
      </c>
      <c r="W5" s="999"/>
      <c r="X5" s="999"/>
      <c r="Y5" s="999"/>
      <c r="Z5" s="1000"/>
      <c r="AA5" s="998" t="s">
        <v>351</v>
      </c>
      <c r="AB5" s="999"/>
      <c r="AC5" s="999"/>
      <c r="AD5" s="999"/>
      <c r="AE5" s="999"/>
      <c r="AF5" s="1110" t="s">
        <v>352</v>
      </c>
      <c r="AG5" s="999"/>
      <c r="AH5" s="999"/>
      <c r="AI5" s="999"/>
      <c r="AJ5" s="1014"/>
      <c r="AK5" s="999" t="s">
        <v>353</v>
      </c>
      <c r="AL5" s="999"/>
      <c r="AM5" s="999"/>
      <c r="AN5" s="999"/>
      <c r="AO5" s="1000"/>
      <c r="AP5" s="998" t="s">
        <v>354</v>
      </c>
      <c r="AQ5" s="999"/>
      <c r="AR5" s="999"/>
      <c r="AS5" s="999"/>
      <c r="AT5" s="1000"/>
      <c r="AU5" s="998" t="s">
        <v>355</v>
      </c>
      <c r="AV5" s="999"/>
      <c r="AW5" s="999"/>
      <c r="AX5" s="999"/>
      <c r="AY5" s="1014"/>
      <c r="AZ5" s="207"/>
      <c r="BA5" s="207"/>
      <c r="BB5" s="207"/>
      <c r="BC5" s="207"/>
      <c r="BD5" s="207"/>
      <c r="BE5" s="208"/>
      <c r="BF5" s="208"/>
      <c r="BG5" s="208"/>
      <c r="BH5" s="208"/>
      <c r="BI5" s="208"/>
      <c r="BJ5" s="208"/>
      <c r="BK5" s="208"/>
      <c r="BL5" s="208"/>
      <c r="BM5" s="208"/>
      <c r="BN5" s="208"/>
      <c r="BO5" s="208"/>
      <c r="BP5" s="208"/>
      <c r="BQ5" s="992" t="s">
        <v>356</v>
      </c>
      <c r="BR5" s="993"/>
      <c r="BS5" s="993"/>
      <c r="BT5" s="993"/>
      <c r="BU5" s="993"/>
      <c r="BV5" s="993"/>
      <c r="BW5" s="993"/>
      <c r="BX5" s="993"/>
      <c r="BY5" s="993"/>
      <c r="BZ5" s="993"/>
      <c r="CA5" s="993"/>
      <c r="CB5" s="993"/>
      <c r="CC5" s="993"/>
      <c r="CD5" s="993"/>
      <c r="CE5" s="993"/>
      <c r="CF5" s="993"/>
      <c r="CG5" s="994"/>
      <c r="CH5" s="998" t="s">
        <v>357</v>
      </c>
      <c r="CI5" s="999"/>
      <c r="CJ5" s="999"/>
      <c r="CK5" s="999"/>
      <c r="CL5" s="1000"/>
      <c r="CM5" s="998" t="s">
        <v>358</v>
      </c>
      <c r="CN5" s="999"/>
      <c r="CO5" s="999"/>
      <c r="CP5" s="999"/>
      <c r="CQ5" s="1000"/>
      <c r="CR5" s="998" t="s">
        <v>359</v>
      </c>
      <c r="CS5" s="999"/>
      <c r="CT5" s="999"/>
      <c r="CU5" s="999"/>
      <c r="CV5" s="1000"/>
      <c r="CW5" s="998" t="s">
        <v>360</v>
      </c>
      <c r="CX5" s="999"/>
      <c r="CY5" s="999"/>
      <c r="CZ5" s="999"/>
      <c r="DA5" s="1000"/>
      <c r="DB5" s="998" t="s">
        <v>361</v>
      </c>
      <c r="DC5" s="999"/>
      <c r="DD5" s="999"/>
      <c r="DE5" s="999"/>
      <c r="DF5" s="1000"/>
      <c r="DG5" s="1095" t="s">
        <v>362</v>
      </c>
      <c r="DH5" s="1096"/>
      <c r="DI5" s="1096"/>
      <c r="DJ5" s="1096"/>
      <c r="DK5" s="1097"/>
      <c r="DL5" s="1095" t="s">
        <v>363</v>
      </c>
      <c r="DM5" s="1096"/>
      <c r="DN5" s="1096"/>
      <c r="DO5" s="1096"/>
      <c r="DP5" s="1097"/>
      <c r="DQ5" s="998" t="s">
        <v>364</v>
      </c>
      <c r="DR5" s="999"/>
      <c r="DS5" s="999"/>
      <c r="DT5" s="999"/>
      <c r="DU5" s="1000"/>
      <c r="DV5" s="998" t="s">
        <v>355</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365</v>
      </c>
      <c r="C7" s="1048"/>
      <c r="D7" s="1048"/>
      <c r="E7" s="1048"/>
      <c r="F7" s="1048"/>
      <c r="G7" s="1048"/>
      <c r="H7" s="1048"/>
      <c r="I7" s="1048"/>
      <c r="J7" s="1048"/>
      <c r="K7" s="1048"/>
      <c r="L7" s="1048"/>
      <c r="M7" s="1048"/>
      <c r="N7" s="1048"/>
      <c r="O7" s="1048"/>
      <c r="P7" s="1049"/>
      <c r="Q7" s="1101">
        <v>6285</v>
      </c>
      <c r="R7" s="1102"/>
      <c r="S7" s="1102"/>
      <c r="T7" s="1102"/>
      <c r="U7" s="1102"/>
      <c r="V7" s="1102">
        <v>5912</v>
      </c>
      <c r="W7" s="1102"/>
      <c r="X7" s="1102"/>
      <c r="Y7" s="1102"/>
      <c r="Z7" s="1102"/>
      <c r="AA7" s="1102">
        <f>Q7-V7</f>
        <v>373</v>
      </c>
      <c r="AB7" s="1102"/>
      <c r="AC7" s="1102"/>
      <c r="AD7" s="1102"/>
      <c r="AE7" s="1103"/>
      <c r="AF7" s="1104">
        <v>99</v>
      </c>
      <c r="AG7" s="1105"/>
      <c r="AH7" s="1105"/>
      <c r="AI7" s="1105"/>
      <c r="AJ7" s="1106"/>
      <c r="AK7" s="1088">
        <v>153</v>
      </c>
      <c r="AL7" s="1089"/>
      <c r="AM7" s="1089"/>
      <c r="AN7" s="1089"/>
      <c r="AO7" s="1089"/>
      <c r="AP7" s="1089">
        <v>6418</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c r="BT7" s="1093"/>
      <c r="BU7" s="1093"/>
      <c r="BV7" s="1093"/>
      <c r="BW7" s="1093"/>
      <c r="BX7" s="1093"/>
      <c r="BY7" s="1093"/>
      <c r="BZ7" s="1093"/>
      <c r="CA7" s="1093"/>
      <c r="CB7" s="1093"/>
      <c r="CC7" s="1093"/>
      <c r="CD7" s="1093"/>
      <c r="CE7" s="1093"/>
      <c r="CF7" s="1093"/>
      <c r="CG7" s="1094"/>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112"/>
      <c r="DW7" s="1113"/>
      <c r="DX7" s="1113"/>
      <c r="DY7" s="1113"/>
      <c r="DZ7" s="1114"/>
      <c r="EA7" s="205"/>
    </row>
    <row r="8" spans="1:131" s="206" customFormat="1" ht="26.25" customHeight="1">
      <c r="A8" s="212">
        <v>2</v>
      </c>
      <c r="B8" s="1028" t="s">
        <v>366</v>
      </c>
      <c r="C8" s="1029"/>
      <c r="D8" s="1029"/>
      <c r="E8" s="1029"/>
      <c r="F8" s="1029"/>
      <c r="G8" s="1029"/>
      <c r="H8" s="1029"/>
      <c r="I8" s="1029"/>
      <c r="J8" s="1029"/>
      <c r="K8" s="1029"/>
      <c r="L8" s="1029"/>
      <c r="M8" s="1029"/>
      <c r="N8" s="1029"/>
      <c r="O8" s="1029"/>
      <c r="P8" s="1030"/>
      <c r="Q8" s="1040">
        <v>3</v>
      </c>
      <c r="R8" s="1041"/>
      <c r="S8" s="1041"/>
      <c r="T8" s="1041"/>
      <c r="U8" s="1041"/>
      <c r="V8" s="1041">
        <v>8</v>
      </c>
      <c r="W8" s="1041"/>
      <c r="X8" s="1041"/>
      <c r="Y8" s="1041"/>
      <c r="Z8" s="1041"/>
      <c r="AA8" s="1042">
        <v>-6</v>
      </c>
      <c r="AB8" s="1035"/>
      <c r="AC8" s="1035"/>
      <c r="AD8" s="1035"/>
      <c r="AE8" s="1036"/>
      <c r="AF8" s="1034">
        <v>-6</v>
      </c>
      <c r="AG8" s="1035"/>
      <c r="AH8" s="1035"/>
      <c r="AI8" s="1035"/>
      <c r="AJ8" s="1036"/>
      <c r="AK8" s="1083" t="s">
        <v>546</v>
      </c>
      <c r="AL8" s="1084"/>
      <c r="AM8" s="1084"/>
      <c r="AN8" s="1084"/>
      <c r="AO8" s="1084"/>
      <c r="AP8" s="1084">
        <v>7</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28" t="s">
        <v>367</v>
      </c>
      <c r="C9" s="1029"/>
      <c r="D9" s="1029"/>
      <c r="E9" s="1029"/>
      <c r="F9" s="1029"/>
      <c r="G9" s="1029"/>
      <c r="H9" s="1029"/>
      <c r="I9" s="1029"/>
      <c r="J9" s="1029"/>
      <c r="K9" s="1029"/>
      <c r="L9" s="1029"/>
      <c r="M9" s="1029"/>
      <c r="N9" s="1029"/>
      <c r="O9" s="1029"/>
      <c r="P9" s="1030"/>
      <c r="Q9" s="1040">
        <v>10</v>
      </c>
      <c r="R9" s="1041"/>
      <c r="S9" s="1041"/>
      <c r="T9" s="1041"/>
      <c r="U9" s="1041"/>
      <c r="V9" s="1041">
        <v>52</v>
      </c>
      <c r="W9" s="1041"/>
      <c r="X9" s="1041"/>
      <c r="Y9" s="1041"/>
      <c r="Z9" s="1041"/>
      <c r="AA9" s="1042">
        <v>-41</v>
      </c>
      <c r="AB9" s="1035"/>
      <c r="AC9" s="1035"/>
      <c r="AD9" s="1035"/>
      <c r="AE9" s="1036"/>
      <c r="AF9" s="1034">
        <v>-41</v>
      </c>
      <c r="AG9" s="1035"/>
      <c r="AH9" s="1035"/>
      <c r="AI9" s="1035"/>
      <c r="AJ9" s="1036"/>
      <c r="AK9" s="1083" t="s">
        <v>546</v>
      </c>
      <c r="AL9" s="1084"/>
      <c r="AM9" s="1084"/>
      <c r="AN9" s="1084"/>
      <c r="AO9" s="1084"/>
      <c r="AP9" s="1084">
        <v>27</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28" t="s">
        <v>368</v>
      </c>
      <c r="C10" s="1029"/>
      <c r="D10" s="1029"/>
      <c r="E10" s="1029"/>
      <c r="F10" s="1029"/>
      <c r="G10" s="1029"/>
      <c r="H10" s="1029"/>
      <c r="I10" s="1029"/>
      <c r="J10" s="1029"/>
      <c r="K10" s="1029"/>
      <c r="L10" s="1029"/>
      <c r="M10" s="1029"/>
      <c r="N10" s="1029"/>
      <c r="O10" s="1029"/>
      <c r="P10" s="1030"/>
      <c r="Q10" s="1040">
        <v>8</v>
      </c>
      <c r="R10" s="1041"/>
      <c r="S10" s="1041"/>
      <c r="T10" s="1041"/>
      <c r="U10" s="1041"/>
      <c r="V10" s="1041">
        <v>8</v>
      </c>
      <c r="W10" s="1041"/>
      <c r="X10" s="1041"/>
      <c r="Y10" s="1041"/>
      <c r="Z10" s="1041"/>
      <c r="AA10" s="1042">
        <v>0</v>
      </c>
      <c r="AB10" s="1035"/>
      <c r="AC10" s="1035"/>
      <c r="AD10" s="1035"/>
      <c r="AE10" s="1036"/>
      <c r="AF10" s="1034" t="s">
        <v>221</v>
      </c>
      <c r="AG10" s="1035"/>
      <c r="AH10" s="1035"/>
      <c r="AI10" s="1035"/>
      <c r="AJ10" s="1036"/>
      <c r="AK10" s="1083">
        <v>0</v>
      </c>
      <c r="AL10" s="1084"/>
      <c r="AM10" s="1084"/>
      <c r="AN10" s="1084"/>
      <c r="AO10" s="1084"/>
      <c r="AP10" s="1084" t="s">
        <v>546</v>
      </c>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28" t="s">
        <v>369</v>
      </c>
      <c r="C11" s="1029"/>
      <c r="D11" s="1029"/>
      <c r="E11" s="1029"/>
      <c r="F11" s="1029"/>
      <c r="G11" s="1029"/>
      <c r="H11" s="1029"/>
      <c r="I11" s="1029"/>
      <c r="J11" s="1029"/>
      <c r="K11" s="1029"/>
      <c r="L11" s="1029"/>
      <c r="M11" s="1029"/>
      <c r="N11" s="1029"/>
      <c r="O11" s="1029"/>
      <c r="P11" s="1030"/>
      <c r="Q11" s="1040">
        <v>37</v>
      </c>
      <c r="R11" s="1041"/>
      <c r="S11" s="1041"/>
      <c r="T11" s="1041"/>
      <c r="U11" s="1041"/>
      <c r="V11" s="1041">
        <v>37</v>
      </c>
      <c r="W11" s="1041"/>
      <c r="X11" s="1041"/>
      <c r="Y11" s="1041"/>
      <c r="Z11" s="1041"/>
      <c r="AA11" s="1042">
        <v>0</v>
      </c>
      <c r="AB11" s="1035"/>
      <c r="AC11" s="1035"/>
      <c r="AD11" s="1035"/>
      <c r="AE11" s="1036"/>
      <c r="AF11" s="1034" t="s">
        <v>221</v>
      </c>
      <c r="AG11" s="1035"/>
      <c r="AH11" s="1035"/>
      <c r="AI11" s="1035"/>
      <c r="AJ11" s="1036"/>
      <c r="AK11" s="1083">
        <v>22</v>
      </c>
      <c r="AL11" s="1084"/>
      <c r="AM11" s="1084"/>
      <c r="AN11" s="1084"/>
      <c r="AO11" s="1084"/>
      <c r="AP11" s="1084" t="s">
        <v>546</v>
      </c>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40"/>
      <c r="R12" s="1041"/>
      <c r="S12" s="1041"/>
      <c r="T12" s="1041"/>
      <c r="U12" s="1041"/>
      <c r="V12" s="1041"/>
      <c r="W12" s="1041"/>
      <c r="X12" s="1041"/>
      <c r="Y12" s="1041"/>
      <c r="Z12" s="1041"/>
      <c r="AA12" s="1041"/>
      <c r="AB12" s="1041"/>
      <c r="AC12" s="1041"/>
      <c r="AD12" s="1041"/>
      <c r="AE12" s="1042"/>
      <c r="AF12" s="1034"/>
      <c r="AG12" s="1035"/>
      <c r="AH12" s="1035"/>
      <c r="AI12" s="1035"/>
      <c r="AJ12" s="103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40"/>
      <c r="R13" s="1041"/>
      <c r="S13" s="1041"/>
      <c r="T13" s="1041"/>
      <c r="U13" s="1041"/>
      <c r="V13" s="1041"/>
      <c r="W13" s="1041"/>
      <c r="X13" s="1041"/>
      <c r="Y13" s="1041"/>
      <c r="Z13" s="1041"/>
      <c r="AA13" s="1041"/>
      <c r="AB13" s="1041"/>
      <c r="AC13" s="1041"/>
      <c r="AD13" s="1041"/>
      <c r="AE13" s="1042"/>
      <c r="AF13" s="1034"/>
      <c r="AG13" s="1035"/>
      <c r="AH13" s="1035"/>
      <c r="AI13" s="1035"/>
      <c r="AJ13" s="103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40"/>
      <c r="R14" s="1041"/>
      <c r="S14" s="1041"/>
      <c r="T14" s="1041"/>
      <c r="U14" s="1041"/>
      <c r="V14" s="1041"/>
      <c r="W14" s="1041"/>
      <c r="X14" s="1041"/>
      <c r="Y14" s="1041"/>
      <c r="Z14" s="1041"/>
      <c r="AA14" s="1041"/>
      <c r="AB14" s="1041"/>
      <c r="AC14" s="1041"/>
      <c r="AD14" s="1041"/>
      <c r="AE14" s="1042"/>
      <c r="AF14" s="1034"/>
      <c r="AG14" s="1035"/>
      <c r="AH14" s="1035"/>
      <c r="AI14" s="1035"/>
      <c r="AJ14" s="103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40"/>
      <c r="R15" s="1041"/>
      <c r="S15" s="1041"/>
      <c r="T15" s="1041"/>
      <c r="U15" s="1041"/>
      <c r="V15" s="1041"/>
      <c r="W15" s="1041"/>
      <c r="X15" s="1041"/>
      <c r="Y15" s="1041"/>
      <c r="Z15" s="1041"/>
      <c r="AA15" s="1041"/>
      <c r="AB15" s="1041"/>
      <c r="AC15" s="1041"/>
      <c r="AD15" s="1041"/>
      <c r="AE15" s="1042"/>
      <c r="AF15" s="1034"/>
      <c r="AG15" s="1035"/>
      <c r="AH15" s="1035"/>
      <c r="AI15" s="1035"/>
      <c r="AJ15" s="103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40"/>
      <c r="R16" s="1041"/>
      <c r="S16" s="1041"/>
      <c r="T16" s="1041"/>
      <c r="U16" s="1041"/>
      <c r="V16" s="1041"/>
      <c r="W16" s="1041"/>
      <c r="X16" s="1041"/>
      <c r="Y16" s="1041"/>
      <c r="Z16" s="1041"/>
      <c r="AA16" s="1041"/>
      <c r="AB16" s="1041"/>
      <c r="AC16" s="1041"/>
      <c r="AD16" s="1041"/>
      <c r="AE16" s="1042"/>
      <c r="AF16" s="1034"/>
      <c r="AG16" s="1035"/>
      <c r="AH16" s="1035"/>
      <c r="AI16" s="1035"/>
      <c r="AJ16" s="103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40"/>
      <c r="R17" s="1041"/>
      <c r="S17" s="1041"/>
      <c r="T17" s="1041"/>
      <c r="U17" s="1041"/>
      <c r="V17" s="1041"/>
      <c r="W17" s="1041"/>
      <c r="X17" s="1041"/>
      <c r="Y17" s="1041"/>
      <c r="Z17" s="1041"/>
      <c r="AA17" s="1041"/>
      <c r="AB17" s="1041"/>
      <c r="AC17" s="1041"/>
      <c r="AD17" s="1041"/>
      <c r="AE17" s="1042"/>
      <c r="AF17" s="1034"/>
      <c r="AG17" s="1035"/>
      <c r="AH17" s="1035"/>
      <c r="AI17" s="1035"/>
      <c r="AJ17" s="103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40"/>
      <c r="R18" s="1041"/>
      <c r="S18" s="1041"/>
      <c r="T18" s="1041"/>
      <c r="U18" s="1041"/>
      <c r="V18" s="1041"/>
      <c r="W18" s="1041"/>
      <c r="X18" s="1041"/>
      <c r="Y18" s="1041"/>
      <c r="Z18" s="1041"/>
      <c r="AA18" s="1041"/>
      <c r="AB18" s="1041"/>
      <c r="AC18" s="1041"/>
      <c r="AD18" s="1041"/>
      <c r="AE18" s="1042"/>
      <c r="AF18" s="1034"/>
      <c r="AG18" s="1035"/>
      <c r="AH18" s="1035"/>
      <c r="AI18" s="1035"/>
      <c r="AJ18" s="103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40"/>
      <c r="R19" s="1041"/>
      <c r="S19" s="1041"/>
      <c r="T19" s="1041"/>
      <c r="U19" s="1041"/>
      <c r="V19" s="1041"/>
      <c r="W19" s="1041"/>
      <c r="X19" s="1041"/>
      <c r="Y19" s="1041"/>
      <c r="Z19" s="1041"/>
      <c r="AA19" s="1041"/>
      <c r="AB19" s="1041"/>
      <c r="AC19" s="1041"/>
      <c r="AD19" s="1041"/>
      <c r="AE19" s="1042"/>
      <c r="AF19" s="1034"/>
      <c r="AG19" s="1035"/>
      <c r="AH19" s="1035"/>
      <c r="AI19" s="1035"/>
      <c r="AJ19" s="103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40"/>
      <c r="R20" s="1041"/>
      <c r="S20" s="1041"/>
      <c r="T20" s="1041"/>
      <c r="U20" s="1041"/>
      <c r="V20" s="1041"/>
      <c r="W20" s="1041"/>
      <c r="X20" s="1041"/>
      <c r="Y20" s="1041"/>
      <c r="Z20" s="1041"/>
      <c r="AA20" s="1041"/>
      <c r="AB20" s="1041"/>
      <c r="AC20" s="1041"/>
      <c r="AD20" s="1041"/>
      <c r="AE20" s="1042"/>
      <c r="AF20" s="1034"/>
      <c r="AG20" s="1035"/>
      <c r="AH20" s="1035"/>
      <c r="AI20" s="1035"/>
      <c r="AJ20" s="103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40"/>
      <c r="R21" s="1041"/>
      <c r="S21" s="1041"/>
      <c r="T21" s="1041"/>
      <c r="U21" s="1041"/>
      <c r="V21" s="1041"/>
      <c r="W21" s="1041"/>
      <c r="X21" s="1041"/>
      <c r="Y21" s="1041"/>
      <c r="Z21" s="1041"/>
      <c r="AA21" s="1041"/>
      <c r="AB21" s="1041"/>
      <c r="AC21" s="1041"/>
      <c r="AD21" s="1041"/>
      <c r="AE21" s="1042"/>
      <c r="AF21" s="1034"/>
      <c r="AG21" s="1035"/>
      <c r="AH21" s="1035"/>
      <c r="AI21" s="1035"/>
      <c r="AJ21" s="103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8"/>
      <c r="R22" s="1079"/>
      <c r="S22" s="1079"/>
      <c r="T22" s="1079"/>
      <c r="U22" s="1079"/>
      <c r="V22" s="1079"/>
      <c r="W22" s="1079"/>
      <c r="X22" s="1079"/>
      <c r="Y22" s="1079"/>
      <c r="Z22" s="1079"/>
      <c r="AA22" s="1079"/>
      <c r="AB22" s="1079"/>
      <c r="AC22" s="1079"/>
      <c r="AD22" s="1079"/>
      <c r="AE22" s="1080"/>
      <c r="AF22" s="1034"/>
      <c r="AG22" s="1035"/>
      <c r="AH22" s="1035"/>
      <c r="AI22" s="1035"/>
      <c r="AJ22" s="1036"/>
      <c r="AK22" s="1074"/>
      <c r="AL22" s="1075"/>
      <c r="AM22" s="1075"/>
      <c r="AN22" s="1075"/>
      <c r="AO22" s="1075"/>
      <c r="AP22" s="1075"/>
      <c r="AQ22" s="1075"/>
      <c r="AR22" s="1075"/>
      <c r="AS22" s="1075"/>
      <c r="AT22" s="1075"/>
      <c r="AU22" s="1076"/>
      <c r="AV22" s="1076"/>
      <c r="AW22" s="1076"/>
      <c r="AX22" s="1076"/>
      <c r="AY22" s="1077"/>
      <c r="AZ22" s="1026" t="s">
        <v>370</v>
      </c>
      <c r="BA22" s="1026"/>
      <c r="BB22" s="1026"/>
      <c r="BC22" s="1026"/>
      <c r="BD22" s="1027"/>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65">
        <v>6273</v>
      </c>
      <c r="R23" s="1066"/>
      <c r="S23" s="1066"/>
      <c r="T23" s="1066"/>
      <c r="U23" s="1066"/>
      <c r="V23" s="1066">
        <v>5946</v>
      </c>
      <c r="W23" s="1066"/>
      <c r="X23" s="1066"/>
      <c r="Y23" s="1066"/>
      <c r="Z23" s="1066"/>
      <c r="AA23" s="1066">
        <v>326</v>
      </c>
      <c r="AB23" s="1066"/>
      <c r="AC23" s="1066"/>
      <c r="AD23" s="1066"/>
      <c r="AE23" s="1067"/>
      <c r="AF23" s="1068">
        <v>52</v>
      </c>
      <c r="AG23" s="1066"/>
      <c r="AH23" s="1066"/>
      <c r="AI23" s="1066"/>
      <c r="AJ23" s="1069"/>
      <c r="AK23" s="1070"/>
      <c r="AL23" s="1071"/>
      <c r="AM23" s="1071"/>
      <c r="AN23" s="1071"/>
      <c r="AO23" s="1071"/>
      <c r="AP23" s="1066">
        <v>6452</v>
      </c>
      <c r="AQ23" s="1066"/>
      <c r="AR23" s="1066"/>
      <c r="AS23" s="1066"/>
      <c r="AT23" s="1066"/>
      <c r="AU23" s="1072"/>
      <c r="AV23" s="1072"/>
      <c r="AW23" s="1072"/>
      <c r="AX23" s="1072"/>
      <c r="AY23" s="1073"/>
      <c r="AZ23" s="1062" t="s">
        <v>221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373</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374</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348</v>
      </c>
      <c r="B26" s="993"/>
      <c r="C26" s="993"/>
      <c r="D26" s="993"/>
      <c r="E26" s="993"/>
      <c r="F26" s="993"/>
      <c r="G26" s="993"/>
      <c r="H26" s="993"/>
      <c r="I26" s="993"/>
      <c r="J26" s="993"/>
      <c r="K26" s="993"/>
      <c r="L26" s="993"/>
      <c r="M26" s="993"/>
      <c r="N26" s="993"/>
      <c r="O26" s="993"/>
      <c r="P26" s="994"/>
      <c r="Q26" s="998" t="s">
        <v>375</v>
      </c>
      <c r="R26" s="999"/>
      <c r="S26" s="999"/>
      <c r="T26" s="999"/>
      <c r="U26" s="1000"/>
      <c r="V26" s="998" t="s">
        <v>376</v>
      </c>
      <c r="W26" s="999"/>
      <c r="X26" s="999"/>
      <c r="Y26" s="999"/>
      <c r="Z26" s="1000"/>
      <c r="AA26" s="998" t="s">
        <v>377</v>
      </c>
      <c r="AB26" s="999"/>
      <c r="AC26" s="999"/>
      <c r="AD26" s="999"/>
      <c r="AE26" s="999"/>
      <c r="AF26" s="1056" t="s">
        <v>378</v>
      </c>
      <c r="AG26" s="1005"/>
      <c r="AH26" s="1005"/>
      <c r="AI26" s="1005"/>
      <c r="AJ26" s="1057"/>
      <c r="AK26" s="999" t="s">
        <v>379</v>
      </c>
      <c r="AL26" s="999"/>
      <c r="AM26" s="999"/>
      <c r="AN26" s="999"/>
      <c r="AO26" s="1000"/>
      <c r="AP26" s="998" t="s">
        <v>380</v>
      </c>
      <c r="AQ26" s="999"/>
      <c r="AR26" s="999"/>
      <c r="AS26" s="999"/>
      <c r="AT26" s="1000"/>
      <c r="AU26" s="998" t="s">
        <v>381</v>
      </c>
      <c r="AV26" s="999"/>
      <c r="AW26" s="999"/>
      <c r="AX26" s="999"/>
      <c r="AY26" s="1000"/>
      <c r="AZ26" s="998" t="s">
        <v>382</v>
      </c>
      <c r="BA26" s="999"/>
      <c r="BB26" s="999"/>
      <c r="BC26" s="999"/>
      <c r="BD26" s="1000"/>
      <c r="BE26" s="998" t="s">
        <v>355</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383</v>
      </c>
      <c r="C28" s="1048"/>
      <c r="D28" s="1048"/>
      <c r="E28" s="1048"/>
      <c r="F28" s="1048"/>
      <c r="G28" s="1048"/>
      <c r="H28" s="1048"/>
      <c r="I28" s="1048"/>
      <c r="J28" s="1048"/>
      <c r="K28" s="1048"/>
      <c r="L28" s="1048"/>
      <c r="M28" s="1048"/>
      <c r="N28" s="1048"/>
      <c r="O28" s="1048"/>
      <c r="P28" s="1049"/>
      <c r="Q28" s="1050">
        <v>2034</v>
      </c>
      <c r="R28" s="1051"/>
      <c r="S28" s="1051"/>
      <c r="T28" s="1051"/>
      <c r="U28" s="1051"/>
      <c r="V28" s="1051">
        <v>1965</v>
      </c>
      <c r="W28" s="1051"/>
      <c r="X28" s="1051"/>
      <c r="Y28" s="1051"/>
      <c r="Z28" s="1051"/>
      <c r="AA28" s="1051">
        <v>69</v>
      </c>
      <c r="AB28" s="1051"/>
      <c r="AC28" s="1051"/>
      <c r="AD28" s="1051"/>
      <c r="AE28" s="1052"/>
      <c r="AF28" s="1053">
        <v>69</v>
      </c>
      <c r="AG28" s="1051"/>
      <c r="AH28" s="1051"/>
      <c r="AI28" s="1051"/>
      <c r="AJ28" s="1054"/>
      <c r="AK28" s="1055">
        <v>187</v>
      </c>
      <c r="AL28" s="1043"/>
      <c r="AM28" s="1043"/>
      <c r="AN28" s="1043"/>
      <c r="AO28" s="1043"/>
      <c r="AP28" s="1043" t="s">
        <v>546</v>
      </c>
      <c r="AQ28" s="1043"/>
      <c r="AR28" s="1043"/>
      <c r="AS28" s="1043"/>
      <c r="AT28" s="1043"/>
      <c r="AU28" s="1043" t="s">
        <v>546</v>
      </c>
      <c r="AV28" s="1043"/>
      <c r="AW28" s="1043"/>
      <c r="AX28" s="1043"/>
      <c r="AY28" s="1043"/>
      <c r="AZ28" s="1044" t="s">
        <v>546</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28" t="s">
        <v>384</v>
      </c>
      <c r="C29" s="1029"/>
      <c r="D29" s="1029"/>
      <c r="E29" s="1029"/>
      <c r="F29" s="1029"/>
      <c r="G29" s="1029"/>
      <c r="H29" s="1029"/>
      <c r="I29" s="1029"/>
      <c r="J29" s="1029"/>
      <c r="K29" s="1029"/>
      <c r="L29" s="1029"/>
      <c r="M29" s="1029"/>
      <c r="N29" s="1029"/>
      <c r="O29" s="1029"/>
      <c r="P29" s="1030"/>
      <c r="Q29" s="1040">
        <v>1228</v>
      </c>
      <c r="R29" s="1041"/>
      <c r="S29" s="1041"/>
      <c r="T29" s="1041"/>
      <c r="U29" s="1041"/>
      <c r="V29" s="1041">
        <v>1227</v>
      </c>
      <c r="W29" s="1041"/>
      <c r="X29" s="1041"/>
      <c r="Y29" s="1041"/>
      <c r="Z29" s="1041"/>
      <c r="AA29" s="1041">
        <v>1</v>
      </c>
      <c r="AB29" s="1041"/>
      <c r="AC29" s="1041"/>
      <c r="AD29" s="1041"/>
      <c r="AE29" s="1042"/>
      <c r="AF29" s="1034">
        <v>1</v>
      </c>
      <c r="AG29" s="1035"/>
      <c r="AH29" s="1035"/>
      <c r="AI29" s="1035"/>
      <c r="AJ29" s="1036"/>
      <c r="AK29" s="977">
        <v>198</v>
      </c>
      <c r="AL29" s="965"/>
      <c r="AM29" s="965"/>
      <c r="AN29" s="965"/>
      <c r="AO29" s="965"/>
      <c r="AP29" s="965" t="s">
        <v>546</v>
      </c>
      <c r="AQ29" s="965"/>
      <c r="AR29" s="965"/>
      <c r="AS29" s="965"/>
      <c r="AT29" s="965"/>
      <c r="AU29" s="965" t="s">
        <v>546</v>
      </c>
      <c r="AV29" s="965"/>
      <c r="AW29" s="965"/>
      <c r="AX29" s="965"/>
      <c r="AY29" s="965"/>
      <c r="AZ29" s="1039" t="s">
        <v>546</v>
      </c>
      <c r="BA29" s="1039"/>
      <c r="BB29" s="1039"/>
      <c r="BC29" s="1039"/>
      <c r="BD29" s="1039"/>
      <c r="BE29" s="1023"/>
      <c r="BF29" s="1023"/>
      <c r="BG29" s="1023"/>
      <c r="BH29" s="1023"/>
      <c r="BI29" s="1024"/>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28" t="s">
        <v>385</v>
      </c>
      <c r="C30" s="1029"/>
      <c r="D30" s="1029"/>
      <c r="E30" s="1029"/>
      <c r="F30" s="1029"/>
      <c r="G30" s="1029"/>
      <c r="H30" s="1029"/>
      <c r="I30" s="1029"/>
      <c r="J30" s="1029"/>
      <c r="K30" s="1029"/>
      <c r="L30" s="1029"/>
      <c r="M30" s="1029"/>
      <c r="N30" s="1029"/>
      <c r="O30" s="1029"/>
      <c r="P30" s="1030"/>
      <c r="Q30" s="1040">
        <v>245</v>
      </c>
      <c r="R30" s="1041"/>
      <c r="S30" s="1041"/>
      <c r="T30" s="1041"/>
      <c r="U30" s="1041"/>
      <c r="V30" s="1041">
        <v>244</v>
      </c>
      <c r="W30" s="1041"/>
      <c r="X30" s="1041"/>
      <c r="Y30" s="1041"/>
      <c r="Z30" s="1041"/>
      <c r="AA30" s="1041">
        <v>2</v>
      </c>
      <c r="AB30" s="1041"/>
      <c r="AC30" s="1041"/>
      <c r="AD30" s="1041"/>
      <c r="AE30" s="1042"/>
      <c r="AF30" s="1034">
        <v>2</v>
      </c>
      <c r="AG30" s="1035"/>
      <c r="AH30" s="1035"/>
      <c r="AI30" s="1035"/>
      <c r="AJ30" s="1036"/>
      <c r="AK30" s="977">
        <v>152</v>
      </c>
      <c r="AL30" s="965"/>
      <c r="AM30" s="965"/>
      <c r="AN30" s="965"/>
      <c r="AO30" s="965"/>
      <c r="AP30" s="965" t="s">
        <v>546</v>
      </c>
      <c r="AQ30" s="965"/>
      <c r="AR30" s="965"/>
      <c r="AS30" s="965"/>
      <c r="AT30" s="965"/>
      <c r="AU30" s="965" t="s">
        <v>546</v>
      </c>
      <c r="AV30" s="965"/>
      <c r="AW30" s="965"/>
      <c r="AX30" s="965"/>
      <c r="AY30" s="965"/>
      <c r="AZ30" s="1039" t="s">
        <v>546</v>
      </c>
      <c r="BA30" s="1039"/>
      <c r="BB30" s="1039"/>
      <c r="BC30" s="1039"/>
      <c r="BD30" s="1039"/>
      <c r="BE30" s="1023"/>
      <c r="BF30" s="1023"/>
      <c r="BG30" s="1023"/>
      <c r="BH30" s="1023"/>
      <c r="BI30" s="1024"/>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28" t="s">
        <v>386</v>
      </c>
      <c r="C31" s="1029"/>
      <c r="D31" s="1029"/>
      <c r="E31" s="1029"/>
      <c r="F31" s="1029"/>
      <c r="G31" s="1029"/>
      <c r="H31" s="1029"/>
      <c r="I31" s="1029"/>
      <c r="J31" s="1029"/>
      <c r="K31" s="1029"/>
      <c r="L31" s="1029"/>
      <c r="M31" s="1029"/>
      <c r="N31" s="1029"/>
      <c r="O31" s="1029"/>
      <c r="P31" s="1030"/>
      <c r="Q31" s="1040">
        <v>474</v>
      </c>
      <c r="R31" s="1041"/>
      <c r="S31" s="1041"/>
      <c r="T31" s="1041"/>
      <c r="U31" s="1041"/>
      <c r="V31" s="1041">
        <v>386</v>
      </c>
      <c r="W31" s="1041"/>
      <c r="X31" s="1041"/>
      <c r="Y31" s="1041"/>
      <c r="Z31" s="1041"/>
      <c r="AA31" s="1041">
        <f>Q31-V31</f>
        <v>88</v>
      </c>
      <c r="AB31" s="1041"/>
      <c r="AC31" s="1041"/>
      <c r="AD31" s="1041"/>
      <c r="AE31" s="1042"/>
      <c r="AF31" s="1034">
        <v>550</v>
      </c>
      <c r="AG31" s="1035"/>
      <c r="AH31" s="1035"/>
      <c r="AI31" s="1035"/>
      <c r="AJ31" s="1036"/>
      <c r="AK31" s="977" t="s">
        <v>546</v>
      </c>
      <c r="AL31" s="965"/>
      <c r="AM31" s="965"/>
      <c r="AN31" s="965"/>
      <c r="AO31" s="965"/>
      <c r="AP31" s="965">
        <v>1403</v>
      </c>
      <c r="AQ31" s="965"/>
      <c r="AR31" s="965"/>
      <c r="AS31" s="965"/>
      <c r="AT31" s="965"/>
      <c r="AU31" s="965" t="s">
        <v>546</v>
      </c>
      <c r="AV31" s="965"/>
      <c r="AW31" s="965"/>
      <c r="AX31" s="965"/>
      <c r="AY31" s="965"/>
      <c r="AZ31" s="1039" t="s">
        <v>546</v>
      </c>
      <c r="BA31" s="1039"/>
      <c r="BB31" s="1039"/>
      <c r="BC31" s="1039"/>
      <c r="BD31" s="1039"/>
      <c r="BE31" s="1023" t="s">
        <v>387</v>
      </c>
      <c r="BF31" s="1023"/>
      <c r="BG31" s="1023"/>
      <c r="BH31" s="1023"/>
      <c r="BI31" s="1024"/>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28" t="s">
        <v>388</v>
      </c>
      <c r="C32" s="1029"/>
      <c r="D32" s="1029"/>
      <c r="E32" s="1029"/>
      <c r="F32" s="1029"/>
      <c r="G32" s="1029"/>
      <c r="H32" s="1029"/>
      <c r="I32" s="1029"/>
      <c r="J32" s="1029"/>
      <c r="K32" s="1029"/>
      <c r="L32" s="1029"/>
      <c r="M32" s="1029"/>
      <c r="N32" s="1029"/>
      <c r="O32" s="1029"/>
      <c r="P32" s="1030"/>
      <c r="Q32" s="1040">
        <v>204</v>
      </c>
      <c r="R32" s="1041"/>
      <c r="S32" s="1041"/>
      <c r="T32" s="1041"/>
      <c r="U32" s="1041"/>
      <c r="V32" s="1041">
        <v>198</v>
      </c>
      <c r="W32" s="1041"/>
      <c r="X32" s="1041"/>
      <c r="Y32" s="1041"/>
      <c r="Z32" s="1041"/>
      <c r="AA32" s="1041">
        <v>5</v>
      </c>
      <c r="AB32" s="1041"/>
      <c r="AC32" s="1041"/>
      <c r="AD32" s="1041"/>
      <c r="AE32" s="1042"/>
      <c r="AF32" s="1034">
        <v>0</v>
      </c>
      <c r="AG32" s="1035"/>
      <c r="AH32" s="1035"/>
      <c r="AI32" s="1035"/>
      <c r="AJ32" s="1036"/>
      <c r="AK32" s="977">
        <v>128</v>
      </c>
      <c r="AL32" s="965"/>
      <c r="AM32" s="965"/>
      <c r="AN32" s="965"/>
      <c r="AO32" s="965"/>
      <c r="AP32" s="965">
        <v>1952</v>
      </c>
      <c r="AQ32" s="965"/>
      <c r="AR32" s="965"/>
      <c r="AS32" s="965"/>
      <c r="AT32" s="965"/>
      <c r="AU32" s="965">
        <v>1589</v>
      </c>
      <c r="AV32" s="965"/>
      <c r="AW32" s="965"/>
      <c r="AX32" s="965"/>
      <c r="AY32" s="965"/>
      <c r="AZ32" s="1039" t="s">
        <v>546</v>
      </c>
      <c r="BA32" s="1039"/>
      <c r="BB32" s="1039"/>
      <c r="BC32" s="1039"/>
      <c r="BD32" s="1039"/>
      <c r="BE32" s="1023" t="s">
        <v>389</v>
      </c>
      <c r="BF32" s="1023"/>
      <c r="BG32" s="1023"/>
      <c r="BH32" s="1023"/>
      <c r="BI32" s="1024"/>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28" t="s">
        <v>390</v>
      </c>
      <c r="C33" s="1029"/>
      <c r="D33" s="1029"/>
      <c r="E33" s="1029"/>
      <c r="F33" s="1029"/>
      <c r="G33" s="1029"/>
      <c r="H33" s="1029"/>
      <c r="I33" s="1029"/>
      <c r="J33" s="1029"/>
      <c r="K33" s="1029"/>
      <c r="L33" s="1029"/>
      <c r="M33" s="1029"/>
      <c r="N33" s="1029"/>
      <c r="O33" s="1029"/>
      <c r="P33" s="1030"/>
      <c r="Q33" s="1040">
        <v>182</v>
      </c>
      <c r="R33" s="1041"/>
      <c r="S33" s="1041"/>
      <c r="T33" s="1041"/>
      <c r="U33" s="1041"/>
      <c r="V33" s="1041">
        <v>182</v>
      </c>
      <c r="W33" s="1041"/>
      <c r="X33" s="1041"/>
      <c r="Y33" s="1041"/>
      <c r="Z33" s="1041"/>
      <c r="AA33" s="1041">
        <v>0</v>
      </c>
      <c r="AB33" s="1041"/>
      <c r="AC33" s="1041"/>
      <c r="AD33" s="1041"/>
      <c r="AE33" s="1042"/>
      <c r="AF33" s="1034" t="s">
        <v>221</v>
      </c>
      <c r="AG33" s="1035"/>
      <c r="AH33" s="1035"/>
      <c r="AI33" s="1035"/>
      <c r="AJ33" s="1036"/>
      <c r="AK33" s="977">
        <v>135</v>
      </c>
      <c r="AL33" s="965"/>
      <c r="AM33" s="965"/>
      <c r="AN33" s="965"/>
      <c r="AO33" s="965"/>
      <c r="AP33" s="965">
        <v>1671</v>
      </c>
      <c r="AQ33" s="965"/>
      <c r="AR33" s="965"/>
      <c r="AS33" s="965"/>
      <c r="AT33" s="965"/>
      <c r="AU33" s="965">
        <v>1315</v>
      </c>
      <c r="AV33" s="965"/>
      <c r="AW33" s="965"/>
      <c r="AX33" s="965"/>
      <c r="AY33" s="965"/>
      <c r="AZ33" s="1039" t="s">
        <v>546</v>
      </c>
      <c r="BA33" s="1039"/>
      <c r="BB33" s="1039"/>
      <c r="BC33" s="1039"/>
      <c r="BD33" s="1039"/>
      <c r="BE33" s="1023" t="s">
        <v>389</v>
      </c>
      <c r="BF33" s="1023"/>
      <c r="BG33" s="1023"/>
      <c r="BH33" s="1023"/>
      <c r="BI33" s="1024"/>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28" t="s">
        <v>391</v>
      </c>
      <c r="C34" s="1029"/>
      <c r="D34" s="1029"/>
      <c r="E34" s="1029"/>
      <c r="F34" s="1029"/>
      <c r="G34" s="1029"/>
      <c r="H34" s="1029"/>
      <c r="I34" s="1029"/>
      <c r="J34" s="1029"/>
      <c r="K34" s="1029"/>
      <c r="L34" s="1029"/>
      <c r="M34" s="1029"/>
      <c r="N34" s="1029"/>
      <c r="O34" s="1029"/>
      <c r="P34" s="1030"/>
      <c r="Q34" s="1040">
        <v>457</v>
      </c>
      <c r="R34" s="1041"/>
      <c r="S34" s="1041"/>
      <c r="T34" s="1041"/>
      <c r="U34" s="1041"/>
      <c r="V34" s="1041">
        <v>855</v>
      </c>
      <c r="W34" s="1041"/>
      <c r="X34" s="1041"/>
      <c r="Y34" s="1041"/>
      <c r="Z34" s="1041"/>
      <c r="AA34" s="1041">
        <v>-398</v>
      </c>
      <c r="AB34" s="1041"/>
      <c r="AC34" s="1041"/>
      <c r="AD34" s="1041"/>
      <c r="AE34" s="1042"/>
      <c r="AF34" s="1034">
        <v>34</v>
      </c>
      <c r="AG34" s="1035"/>
      <c r="AH34" s="1035"/>
      <c r="AI34" s="1035"/>
      <c r="AJ34" s="1036"/>
      <c r="AK34" s="977" t="s">
        <v>546</v>
      </c>
      <c r="AL34" s="965"/>
      <c r="AM34" s="965"/>
      <c r="AN34" s="965"/>
      <c r="AO34" s="965"/>
      <c r="AP34" s="965" t="s">
        <v>546</v>
      </c>
      <c r="AQ34" s="965"/>
      <c r="AR34" s="965"/>
      <c r="AS34" s="965"/>
      <c r="AT34" s="965"/>
      <c r="AU34" s="965" t="s">
        <v>546</v>
      </c>
      <c r="AV34" s="965"/>
      <c r="AW34" s="965"/>
      <c r="AX34" s="965"/>
      <c r="AY34" s="965"/>
      <c r="AZ34" s="1039" t="s">
        <v>546</v>
      </c>
      <c r="BA34" s="1039"/>
      <c r="BB34" s="1039"/>
      <c r="BC34" s="1039"/>
      <c r="BD34" s="1039"/>
      <c r="BE34" s="1023" t="s">
        <v>389</v>
      </c>
      <c r="BF34" s="1023"/>
      <c r="BG34" s="1023"/>
      <c r="BH34" s="1023"/>
      <c r="BI34" s="1024"/>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40"/>
      <c r="R35" s="1041"/>
      <c r="S35" s="1041"/>
      <c r="T35" s="1041"/>
      <c r="U35" s="1041"/>
      <c r="V35" s="1041"/>
      <c r="W35" s="1041"/>
      <c r="X35" s="1041"/>
      <c r="Y35" s="1041"/>
      <c r="Z35" s="1041"/>
      <c r="AA35" s="1041"/>
      <c r="AB35" s="1041"/>
      <c r="AC35" s="1041"/>
      <c r="AD35" s="1041"/>
      <c r="AE35" s="1042"/>
      <c r="AF35" s="1034"/>
      <c r="AG35" s="1035"/>
      <c r="AH35" s="1035"/>
      <c r="AI35" s="1035"/>
      <c r="AJ35" s="1036"/>
      <c r="AK35" s="977"/>
      <c r="AL35" s="965"/>
      <c r="AM35" s="965"/>
      <c r="AN35" s="965"/>
      <c r="AO35" s="965"/>
      <c r="AP35" s="965"/>
      <c r="AQ35" s="965"/>
      <c r="AR35" s="965"/>
      <c r="AS35" s="965"/>
      <c r="AT35" s="965"/>
      <c r="AU35" s="965"/>
      <c r="AV35" s="965"/>
      <c r="AW35" s="965"/>
      <c r="AX35" s="965"/>
      <c r="AY35" s="965"/>
      <c r="AZ35" s="1039"/>
      <c r="BA35" s="1039"/>
      <c r="BB35" s="1039"/>
      <c r="BC35" s="1039"/>
      <c r="BD35" s="1039"/>
      <c r="BE35" s="1023"/>
      <c r="BF35" s="1023"/>
      <c r="BG35" s="1023"/>
      <c r="BH35" s="1023"/>
      <c r="BI35" s="1024"/>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40"/>
      <c r="R36" s="1041"/>
      <c r="S36" s="1041"/>
      <c r="T36" s="1041"/>
      <c r="U36" s="1041"/>
      <c r="V36" s="1041"/>
      <c r="W36" s="1041"/>
      <c r="X36" s="1041"/>
      <c r="Y36" s="1041"/>
      <c r="Z36" s="1041"/>
      <c r="AA36" s="1041"/>
      <c r="AB36" s="1041"/>
      <c r="AC36" s="1041"/>
      <c r="AD36" s="1041"/>
      <c r="AE36" s="1042"/>
      <c r="AF36" s="1034"/>
      <c r="AG36" s="1035"/>
      <c r="AH36" s="1035"/>
      <c r="AI36" s="1035"/>
      <c r="AJ36" s="1036"/>
      <c r="AK36" s="977"/>
      <c r="AL36" s="965"/>
      <c r="AM36" s="965"/>
      <c r="AN36" s="965"/>
      <c r="AO36" s="965"/>
      <c r="AP36" s="965"/>
      <c r="AQ36" s="965"/>
      <c r="AR36" s="965"/>
      <c r="AS36" s="965"/>
      <c r="AT36" s="965"/>
      <c r="AU36" s="965"/>
      <c r="AV36" s="965"/>
      <c r="AW36" s="965"/>
      <c r="AX36" s="965"/>
      <c r="AY36" s="965"/>
      <c r="AZ36" s="1039"/>
      <c r="BA36" s="1039"/>
      <c r="BB36" s="1039"/>
      <c r="BC36" s="1039"/>
      <c r="BD36" s="1039"/>
      <c r="BE36" s="1023"/>
      <c r="BF36" s="1023"/>
      <c r="BG36" s="1023"/>
      <c r="BH36" s="1023"/>
      <c r="BI36" s="1024"/>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40"/>
      <c r="R37" s="1041"/>
      <c r="S37" s="1041"/>
      <c r="T37" s="1041"/>
      <c r="U37" s="1041"/>
      <c r="V37" s="1041"/>
      <c r="W37" s="1041"/>
      <c r="X37" s="1041"/>
      <c r="Y37" s="1041"/>
      <c r="Z37" s="1041"/>
      <c r="AA37" s="1041"/>
      <c r="AB37" s="1041"/>
      <c r="AC37" s="1041"/>
      <c r="AD37" s="1041"/>
      <c r="AE37" s="1042"/>
      <c r="AF37" s="1034"/>
      <c r="AG37" s="1035"/>
      <c r="AH37" s="1035"/>
      <c r="AI37" s="1035"/>
      <c r="AJ37" s="1036"/>
      <c r="AK37" s="977"/>
      <c r="AL37" s="965"/>
      <c r="AM37" s="965"/>
      <c r="AN37" s="965"/>
      <c r="AO37" s="965"/>
      <c r="AP37" s="965"/>
      <c r="AQ37" s="965"/>
      <c r="AR37" s="965"/>
      <c r="AS37" s="965"/>
      <c r="AT37" s="965"/>
      <c r="AU37" s="965"/>
      <c r="AV37" s="965"/>
      <c r="AW37" s="965"/>
      <c r="AX37" s="965"/>
      <c r="AY37" s="965"/>
      <c r="AZ37" s="1039"/>
      <c r="BA37" s="1039"/>
      <c r="BB37" s="1039"/>
      <c r="BC37" s="1039"/>
      <c r="BD37" s="1039"/>
      <c r="BE37" s="1023"/>
      <c r="BF37" s="1023"/>
      <c r="BG37" s="1023"/>
      <c r="BH37" s="1023"/>
      <c r="BI37" s="1024"/>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40"/>
      <c r="R38" s="1041"/>
      <c r="S38" s="1041"/>
      <c r="T38" s="1041"/>
      <c r="U38" s="1041"/>
      <c r="V38" s="1041"/>
      <c r="W38" s="1041"/>
      <c r="X38" s="1041"/>
      <c r="Y38" s="1041"/>
      <c r="Z38" s="1041"/>
      <c r="AA38" s="1041"/>
      <c r="AB38" s="1041"/>
      <c r="AC38" s="1041"/>
      <c r="AD38" s="1041"/>
      <c r="AE38" s="1042"/>
      <c r="AF38" s="1034"/>
      <c r="AG38" s="1035"/>
      <c r="AH38" s="1035"/>
      <c r="AI38" s="1035"/>
      <c r="AJ38" s="1036"/>
      <c r="AK38" s="977"/>
      <c r="AL38" s="965"/>
      <c r="AM38" s="965"/>
      <c r="AN38" s="965"/>
      <c r="AO38" s="965"/>
      <c r="AP38" s="965"/>
      <c r="AQ38" s="965"/>
      <c r="AR38" s="965"/>
      <c r="AS38" s="965"/>
      <c r="AT38" s="965"/>
      <c r="AU38" s="965"/>
      <c r="AV38" s="965"/>
      <c r="AW38" s="965"/>
      <c r="AX38" s="965"/>
      <c r="AY38" s="965"/>
      <c r="AZ38" s="1039"/>
      <c r="BA38" s="1039"/>
      <c r="BB38" s="1039"/>
      <c r="BC38" s="1039"/>
      <c r="BD38" s="1039"/>
      <c r="BE38" s="1023"/>
      <c r="BF38" s="1023"/>
      <c r="BG38" s="1023"/>
      <c r="BH38" s="1023"/>
      <c r="BI38" s="1024"/>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40"/>
      <c r="R39" s="1041"/>
      <c r="S39" s="1041"/>
      <c r="T39" s="1041"/>
      <c r="U39" s="1041"/>
      <c r="V39" s="1041"/>
      <c r="W39" s="1041"/>
      <c r="X39" s="1041"/>
      <c r="Y39" s="1041"/>
      <c r="Z39" s="1041"/>
      <c r="AA39" s="1041"/>
      <c r="AB39" s="1041"/>
      <c r="AC39" s="1041"/>
      <c r="AD39" s="1041"/>
      <c r="AE39" s="1042"/>
      <c r="AF39" s="1034"/>
      <c r="AG39" s="1035"/>
      <c r="AH39" s="1035"/>
      <c r="AI39" s="1035"/>
      <c r="AJ39" s="1036"/>
      <c r="AK39" s="977"/>
      <c r="AL39" s="965"/>
      <c r="AM39" s="965"/>
      <c r="AN39" s="965"/>
      <c r="AO39" s="965"/>
      <c r="AP39" s="965"/>
      <c r="AQ39" s="965"/>
      <c r="AR39" s="965"/>
      <c r="AS39" s="965"/>
      <c r="AT39" s="965"/>
      <c r="AU39" s="965"/>
      <c r="AV39" s="965"/>
      <c r="AW39" s="965"/>
      <c r="AX39" s="965"/>
      <c r="AY39" s="965"/>
      <c r="AZ39" s="1039"/>
      <c r="BA39" s="1039"/>
      <c r="BB39" s="1039"/>
      <c r="BC39" s="1039"/>
      <c r="BD39" s="1039"/>
      <c r="BE39" s="1023"/>
      <c r="BF39" s="1023"/>
      <c r="BG39" s="1023"/>
      <c r="BH39" s="1023"/>
      <c r="BI39" s="1024"/>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40"/>
      <c r="R40" s="1041"/>
      <c r="S40" s="1041"/>
      <c r="T40" s="1041"/>
      <c r="U40" s="1041"/>
      <c r="V40" s="1041"/>
      <c r="W40" s="1041"/>
      <c r="X40" s="1041"/>
      <c r="Y40" s="1041"/>
      <c r="Z40" s="1041"/>
      <c r="AA40" s="1041"/>
      <c r="AB40" s="1041"/>
      <c r="AC40" s="1041"/>
      <c r="AD40" s="1041"/>
      <c r="AE40" s="1042"/>
      <c r="AF40" s="1034"/>
      <c r="AG40" s="1035"/>
      <c r="AH40" s="1035"/>
      <c r="AI40" s="1035"/>
      <c r="AJ40" s="1036"/>
      <c r="AK40" s="977"/>
      <c r="AL40" s="965"/>
      <c r="AM40" s="965"/>
      <c r="AN40" s="965"/>
      <c r="AO40" s="965"/>
      <c r="AP40" s="965"/>
      <c r="AQ40" s="965"/>
      <c r="AR40" s="965"/>
      <c r="AS40" s="965"/>
      <c r="AT40" s="965"/>
      <c r="AU40" s="965"/>
      <c r="AV40" s="965"/>
      <c r="AW40" s="965"/>
      <c r="AX40" s="965"/>
      <c r="AY40" s="965"/>
      <c r="AZ40" s="1039"/>
      <c r="BA40" s="1039"/>
      <c r="BB40" s="1039"/>
      <c r="BC40" s="1039"/>
      <c r="BD40" s="1039"/>
      <c r="BE40" s="1023"/>
      <c r="BF40" s="1023"/>
      <c r="BG40" s="1023"/>
      <c r="BH40" s="1023"/>
      <c r="BI40" s="1024"/>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40"/>
      <c r="R41" s="1041"/>
      <c r="S41" s="1041"/>
      <c r="T41" s="1041"/>
      <c r="U41" s="1041"/>
      <c r="V41" s="1041"/>
      <c r="W41" s="1041"/>
      <c r="X41" s="1041"/>
      <c r="Y41" s="1041"/>
      <c r="Z41" s="1041"/>
      <c r="AA41" s="1041"/>
      <c r="AB41" s="1041"/>
      <c r="AC41" s="1041"/>
      <c r="AD41" s="1041"/>
      <c r="AE41" s="1042"/>
      <c r="AF41" s="1034"/>
      <c r="AG41" s="1035"/>
      <c r="AH41" s="1035"/>
      <c r="AI41" s="1035"/>
      <c r="AJ41" s="1036"/>
      <c r="AK41" s="977"/>
      <c r="AL41" s="965"/>
      <c r="AM41" s="965"/>
      <c r="AN41" s="965"/>
      <c r="AO41" s="965"/>
      <c r="AP41" s="965"/>
      <c r="AQ41" s="965"/>
      <c r="AR41" s="965"/>
      <c r="AS41" s="965"/>
      <c r="AT41" s="965"/>
      <c r="AU41" s="965"/>
      <c r="AV41" s="965"/>
      <c r="AW41" s="965"/>
      <c r="AX41" s="965"/>
      <c r="AY41" s="965"/>
      <c r="AZ41" s="1039"/>
      <c r="BA41" s="1039"/>
      <c r="BB41" s="1039"/>
      <c r="BC41" s="1039"/>
      <c r="BD41" s="1039"/>
      <c r="BE41" s="1023"/>
      <c r="BF41" s="1023"/>
      <c r="BG41" s="1023"/>
      <c r="BH41" s="1023"/>
      <c r="BI41" s="1024"/>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40"/>
      <c r="R42" s="1041"/>
      <c r="S42" s="1041"/>
      <c r="T42" s="1041"/>
      <c r="U42" s="1041"/>
      <c r="V42" s="1041"/>
      <c r="W42" s="1041"/>
      <c r="X42" s="1041"/>
      <c r="Y42" s="1041"/>
      <c r="Z42" s="1041"/>
      <c r="AA42" s="1041"/>
      <c r="AB42" s="1041"/>
      <c r="AC42" s="1041"/>
      <c r="AD42" s="1041"/>
      <c r="AE42" s="1042"/>
      <c r="AF42" s="1034"/>
      <c r="AG42" s="1035"/>
      <c r="AH42" s="1035"/>
      <c r="AI42" s="1035"/>
      <c r="AJ42" s="1036"/>
      <c r="AK42" s="977"/>
      <c r="AL42" s="965"/>
      <c r="AM42" s="965"/>
      <c r="AN42" s="965"/>
      <c r="AO42" s="965"/>
      <c r="AP42" s="965"/>
      <c r="AQ42" s="965"/>
      <c r="AR42" s="965"/>
      <c r="AS42" s="965"/>
      <c r="AT42" s="965"/>
      <c r="AU42" s="965"/>
      <c r="AV42" s="965"/>
      <c r="AW42" s="965"/>
      <c r="AX42" s="965"/>
      <c r="AY42" s="965"/>
      <c r="AZ42" s="1039"/>
      <c r="BA42" s="1039"/>
      <c r="BB42" s="1039"/>
      <c r="BC42" s="1039"/>
      <c r="BD42" s="1039"/>
      <c r="BE42" s="1023"/>
      <c r="BF42" s="1023"/>
      <c r="BG42" s="1023"/>
      <c r="BH42" s="1023"/>
      <c r="BI42" s="1024"/>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40"/>
      <c r="R43" s="1041"/>
      <c r="S43" s="1041"/>
      <c r="T43" s="1041"/>
      <c r="U43" s="1041"/>
      <c r="V43" s="1041"/>
      <c r="W43" s="1041"/>
      <c r="X43" s="1041"/>
      <c r="Y43" s="1041"/>
      <c r="Z43" s="1041"/>
      <c r="AA43" s="1041"/>
      <c r="AB43" s="1041"/>
      <c r="AC43" s="1041"/>
      <c r="AD43" s="1041"/>
      <c r="AE43" s="1042"/>
      <c r="AF43" s="1034"/>
      <c r="AG43" s="1035"/>
      <c r="AH43" s="1035"/>
      <c r="AI43" s="1035"/>
      <c r="AJ43" s="1036"/>
      <c r="AK43" s="977"/>
      <c r="AL43" s="965"/>
      <c r="AM43" s="965"/>
      <c r="AN43" s="965"/>
      <c r="AO43" s="965"/>
      <c r="AP43" s="965"/>
      <c r="AQ43" s="965"/>
      <c r="AR43" s="965"/>
      <c r="AS43" s="965"/>
      <c r="AT43" s="965"/>
      <c r="AU43" s="965"/>
      <c r="AV43" s="965"/>
      <c r="AW43" s="965"/>
      <c r="AX43" s="965"/>
      <c r="AY43" s="965"/>
      <c r="AZ43" s="1039"/>
      <c r="BA43" s="1039"/>
      <c r="BB43" s="1039"/>
      <c r="BC43" s="1039"/>
      <c r="BD43" s="1039"/>
      <c r="BE43" s="1023"/>
      <c r="BF43" s="1023"/>
      <c r="BG43" s="1023"/>
      <c r="BH43" s="1023"/>
      <c r="BI43" s="1024"/>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40"/>
      <c r="R44" s="1041"/>
      <c r="S44" s="1041"/>
      <c r="T44" s="1041"/>
      <c r="U44" s="1041"/>
      <c r="V44" s="1041"/>
      <c r="W44" s="1041"/>
      <c r="X44" s="1041"/>
      <c r="Y44" s="1041"/>
      <c r="Z44" s="1041"/>
      <c r="AA44" s="1041"/>
      <c r="AB44" s="1041"/>
      <c r="AC44" s="1041"/>
      <c r="AD44" s="1041"/>
      <c r="AE44" s="1042"/>
      <c r="AF44" s="1034"/>
      <c r="AG44" s="1035"/>
      <c r="AH44" s="1035"/>
      <c r="AI44" s="1035"/>
      <c r="AJ44" s="1036"/>
      <c r="AK44" s="977"/>
      <c r="AL44" s="965"/>
      <c r="AM44" s="965"/>
      <c r="AN44" s="965"/>
      <c r="AO44" s="965"/>
      <c r="AP44" s="965"/>
      <c r="AQ44" s="965"/>
      <c r="AR44" s="965"/>
      <c r="AS44" s="965"/>
      <c r="AT44" s="965"/>
      <c r="AU44" s="965"/>
      <c r="AV44" s="965"/>
      <c r="AW44" s="965"/>
      <c r="AX44" s="965"/>
      <c r="AY44" s="965"/>
      <c r="AZ44" s="1039"/>
      <c r="BA44" s="1039"/>
      <c r="BB44" s="1039"/>
      <c r="BC44" s="1039"/>
      <c r="BD44" s="1039"/>
      <c r="BE44" s="1023"/>
      <c r="BF44" s="1023"/>
      <c r="BG44" s="1023"/>
      <c r="BH44" s="1023"/>
      <c r="BI44" s="1024"/>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40"/>
      <c r="R45" s="1041"/>
      <c r="S45" s="1041"/>
      <c r="T45" s="1041"/>
      <c r="U45" s="1041"/>
      <c r="V45" s="1041"/>
      <c r="W45" s="1041"/>
      <c r="X45" s="1041"/>
      <c r="Y45" s="1041"/>
      <c r="Z45" s="1041"/>
      <c r="AA45" s="1041"/>
      <c r="AB45" s="1041"/>
      <c r="AC45" s="1041"/>
      <c r="AD45" s="1041"/>
      <c r="AE45" s="1042"/>
      <c r="AF45" s="1034"/>
      <c r="AG45" s="1035"/>
      <c r="AH45" s="1035"/>
      <c r="AI45" s="1035"/>
      <c r="AJ45" s="1036"/>
      <c r="AK45" s="977"/>
      <c r="AL45" s="965"/>
      <c r="AM45" s="965"/>
      <c r="AN45" s="965"/>
      <c r="AO45" s="965"/>
      <c r="AP45" s="965"/>
      <c r="AQ45" s="965"/>
      <c r="AR45" s="965"/>
      <c r="AS45" s="965"/>
      <c r="AT45" s="965"/>
      <c r="AU45" s="965"/>
      <c r="AV45" s="965"/>
      <c r="AW45" s="965"/>
      <c r="AX45" s="965"/>
      <c r="AY45" s="965"/>
      <c r="AZ45" s="1039"/>
      <c r="BA45" s="1039"/>
      <c r="BB45" s="1039"/>
      <c r="BC45" s="1039"/>
      <c r="BD45" s="1039"/>
      <c r="BE45" s="1023"/>
      <c r="BF45" s="1023"/>
      <c r="BG45" s="1023"/>
      <c r="BH45" s="1023"/>
      <c r="BI45" s="1024"/>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40"/>
      <c r="R46" s="1041"/>
      <c r="S46" s="1041"/>
      <c r="T46" s="1041"/>
      <c r="U46" s="1041"/>
      <c r="V46" s="1041"/>
      <c r="W46" s="1041"/>
      <c r="X46" s="1041"/>
      <c r="Y46" s="1041"/>
      <c r="Z46" s="1041"/>
      <c r="AA46" s="1041"/>
      <c r="AB46" s="1041"/>
      <c r="AC46" s="1041"/>
      <c r="AD46" s="1041"/>
      <c r="AE46" s="1042"/>
      <c r="AF46" s="1034"/>
      <c r="AG46" s="1035"/>
      <c r="AH46" s="1035"/>
      <c r="AI46" s="1035"/>
      <c r="AJ46" s="1036"/>
      <c r="AK46" s="977"/>
      <c r="AL46" s="965"/>
      <c r="AM46" s="965"/>
      <c r="AN46" s="965"/>
      <c r="AO46" s="965"/>
      <c r="AP46" s="965"/>
      <c r="AQ46" s="965"/>
      <c r="AR46" s="965"/>
      <c r="AS46" s="965"/>
      <c r="AT46" s="965"/>
      <c r="AU46" s="965"/>
      <c r="AV46" s="965"/>
      <c r="AW46" s="965"/>
      <c r="AX46" s="965"/>
      <c r="AY46" s="965"/>
      <c r="AZ46" s="1039"/>
      <c r="BA46" s="1039"/>
      <c r="BB46" s="1039"/>
      <c r="BC46" s="1039"/>
      <c r="BD46" s="1039"/>
      <c r="BE46" s="1023"/>
      <c r="BF46" s="1023"/>
      <c r="BG46" s="1023"/>
      <c r="BH46" s="1023"/>
      <c r="BI46" s="1024"/>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40"/>
      <c r="R47" s="1041"/>
      <c r="S47" s="1041"/>
      <c r="T47" s="1041"/>
      <c r="U47" s="1041"/>
      <c r="V47" s="1041"/>
      <c r="W47" s="1041"/>
      <c r="X47" s="1041"/>
      <c r="Y47" s="1041"/>
      <c r="Z47" s="1041"/>
      <c r="AA47" s="1041"/>
      <c r="AB47" s="1041"/>
      <c r="AC47" s="1041"/>
      <c r="AD47" s="1041"/>
      <c r="AE47" s="1042"/>
      <c r="AF47" s="1034"/>
      <c r="AG47" s="1035"/>
      <c r="AH47" s="1035"/>
      <c r="AI47" s="1035"/>
      <c r="AJ47" s="1036"/>
      <c r="AK47" s="977"/>
      <c r="AL47" s="965"/>
      <c r="AM47" s="965"/>
      <c r="AN47" s="965"/>
      <c r="AO47" s="965"/>
      <c r="AP47" s="965"/>
      <c r="AQ47" s="965"/>
      <c r="AR47" s="965"/>
      <c r="AS47" s="965"/>
      <c r="AT47" s="965"/>
      <c r="AU47" s="965"/>
      <c r="AV47" s="965"/>
      <c r="AW47" s="965"/>
      <c r="AX47" s="965"/>
      <c r="AY47" s="965"/>
      <c r="AZ47" s="1039"/>
      <c r="BA47" s="1039"/>
      <c r="BB47" s="1039"/>
      <c r="BC47" s="1039"/>
      <c r="BD47" s="1039"/>
      <c r="BE47" s="1023"/>
      <c r="BF47" s="1023"/>
      <c r="BG47" s="1023"/>
      <c r="BH47" s="1023"/>
      <c r="BI47" s="1024"/>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40"/>
      <c r="R48" s="1041"/>
      <c r="S48" s="1041"/>
      <c r="T48" s="1041"/>
      <c r="U48" s="1041"/>
      <c r="V48" s="1041"/>
      <c r="W48" s="1041"/>
      <c r="X48" s="1041"/>
      <c r="Y48" s="1041"/>
      <c r="Z48" s="1041"/>
      <c r="AA48" s="1041"/>
      <c r="AB48" s="1041"/>
      <c r="AC48" s="1041"/>
      <c r="AD48" s="1041"/>
      <c r="AE48" s="1042"/>
      <c r="AF48" s="1034"/>
      <c r="AG48" s="1035"/>
      <c r="AH48" s="1035"/>
      <c r="AI48" s="1035"/>
      <c r="AJ48" s="1036"/>
      <c r="AK48" s="977"/>
      <c r="AL48" s="965"/>
      <c r="AM48" s="965"/>
      <c r="AN48" s="965"/>
      <c r="AO48" s="965"/>
      <c r="AP48" s="965"/>
      <c r="AQ48" s="965"/>
      <c r="AR48" s="965"/>
      <c r="AS48" s="965"/>
      <c r="AT48" s="965"/>
      <c r="AU48" s="965"/>
      <c r="AV48" s="965"/>
      <c r="AW48" s="965"/>
      <c r="AX48" s="965"/>
      <c r="AY48" s="965"/>
      <c r="AZ48" s="1039"/>
      <c r="BA48" s="1039"/>
      <c r="BB48" s="1039"/>
      <c r="BC48" s="1039"/>
      <c r="BD48" s="1039"/>
      <c r="BE48" s="1023"/>
      <c r="BF48" s="1023"/>
      <c r="BG48" s="1023"/>
      <c r="BH48" s="1023"/>
      <c r="BI48" s="1024"/>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40"/>
      <c r="R49" s="1041"/>
      <c r="S49" s="1041"/>
      <c r="T49" s="1041"/>
      <c r="U49" s="1041"/>
      <c r="V49" s="1041"/>
      <c r="W49" s="1041"/>
      <c r="X49" s="1041"/>
      <c r="Y49" s="1041"/>
      <c r="Z49" s="1041"/>
      <c r="AA49" s="1041"/>
      <c r="AB49" s="1041"/>
      <c r="AC49" s="1041"/>
      <c r="AD49" s="1041"/>
      <c r="AE49" s="1042"/>
      <c r="AF49" s="1034"/>
      <c r="AG49" s="1035"/>
      <c r="AH49" s="1035"/>
      <c r="AI49" s="1035"/>
      <c r="AJ49" s="1036"/>
      <c r="AK49" s="977"/>
      <c r="AL49" s="965"/>
      <c r="AM49" s="965"/>
      <c r="AN49" s="965"/>
      <c r="AO49" s="965"/>
      <c r="AP49" s="965"/>
      <c r="AQ49" s="965"/>
      <c r="AR49" s="965"/>
      <c r="AS49" s="965"/>
      <c r="AT49" s="965"/>
      <c r="AU49" s="965"/>
      <c r="AV49" s="965"/>
      <c r="AW49" s="965"/>
      <c r="AX49" s="965"/>
      <c r="AY49" s="965"/>
      <c r="AZ49" s="1039"/>
      <c r="BA49" s="1039"/>
      <c r="BB49" s="1039"/>
      <c r="BC49" s="1039"/>
      <c r="BD49" s="1039"/>
      <c r="BE49" s="1023"/>
      <c r="BF49" s="1023"/>
      <c r="BG49" s="1023"/>
      <c r="BH49" s="1023"/>
      <c r="BI49" s="1024"/>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32"/>
      <c r="S50" s="1032"/>
      <c r="T50" s="1032"/>
      <c r="U50" s="1032"/>
      <c r="V50" s="1032"/>
      <c r="W50" s="1032"/>
      <c r="X50" s="1032"/>
      <c r="Y50" s="1032"/>
      <c r="Z50" s="1032"/>
      <c r="AA50" s="1032"/>
      <c r="AB50" s="1032"/>
      <c r="AC50" s="1032"/>
      <c r="AD50" s="1032"/>
      <c r="AE50" s="1033"/>
      <c r="AF50" s="1034"/>
      <c r="AG50" s="1035"/>
      <c r="AH50" s="1035"/>
      <c r="AI50" s="1035"/>
      <c r="AJ50" s="1036"/>
      <c r="AK50" s="1037"/>
      <c r="AL50" s="1032"/>
      <c r="AM50" s="1032"/>
      <c r="AN50" s="1032"/>
      <c r="AO50" s="1032"/>
      <c r="AP50" s="1032"/>
      <c r="AQ50" s="1032"/>
      <c r="AR50" s="1032"/>
      <c r="AS50" s="1032"/>
      <c r="AT50" s="1032"/>
      <c r="AU50" s="1032"/>
      <c r="AV50" s="1032"/>
      <c r="AW50" s="1032"/>
      <c r="AX50" s="1032"/>
      <c r="AY50" s="1032"/>
      <c r="AZ50" s="1038"/>
      <c r="BA50" s="1038"/>
      <c r="BB50" s="1038"/>
      <c r="BC50" s="1038"/>
      <c r="BD50" s="1038"/>
      <c r="BE50" s="1023"/>
      <c r="BF50" s="1023"/>
      <c r="BG50" s="1023"/>
      <c r="BH50" s="1023"/>
      <c r="BI50" s="1024"/>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32"/>
      <c r="S51" s="1032"/>
      <c r="T51" s="1032"/>
      <c r="U51" s="1032"/>
      <c r="V51" s="1032"/>
      <c r="W51" s="1032"/>
      <c r="X51" s="1032"/>
      <c r="Y51" s="1032"/>
      <c r="Z51" s="1032"/>
      <c r="AA51" s="1032"/>
      <c r="AB51" s="1032"/>
      <c r="AC51" s="1032"/>
      <c r="AD51" s="1032"/>
      <c r="AE51" s="1033"/>
      <c r="AF51" s="1034"/>
      <c r="AG51" s="1035"/>
      <c r="AH51" s="1035"/>
      <c r="AI51" s="1035"/>
      <c r="AJ51" s="1036"/>
      <c r="AK51" s="1037"/>
      <c r="AL51" s="1032"/>
      <c r="AM51" s="1032"/>
      <c r="AN51" s="1032"/>
      <c r="AO51" s="1032"/>
      <c r="AP51" s="1032"/>
      <c r="AQ51" s="1032"/>
      <c r="AR51" s="1032"/>
      <c r="AS51" s="1032"/>
      <c r="AT51" s="1032"/>
      <c r="AU51" s="1032"/>
      <c r="AV51" s="1032"/>
      <c r="AW51" s="1032"/>
      <c r="AX51" s="1032"/>
      <c r="AY51" s="1032"/>
      <c r="AZ51" s="1038"/>
      <c r="BA51" s="1038"/>
      <c r="BB51" s="1038"/>
      <c r="BC51" s="1038"/>
      <c r="BD51" s="1038"/>
      <c r="BE51" s="1023"/>
      <c r="BF51" s="1023"/>
      <c r="BG51" s="1023"/>
      <c r="BH51" s="1023"/>
      <c r="BI51" s="1024"/>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32"/>
      <c r="S52" s="1032"/>
      <c r="T52" s="1032"/>
      <c r="U52" s="1032"/>
      <c r="V52" s="1032"/>
      <c r="W52" s="1032"/>
      <c r="X52" s="1032"/>
      <c r="Y52" s="1032"/>
      <c r="Z52" s="1032"/>
      <c r="AA52" s="1032"/>
      <c r="AB52" s="1032"/>
      <c r="AC52" s="1032"/>
      <c r="AD52" s="1032"/>
      <c r="AE52" s="1033"/>
      <c r="AF52" s="1034"/>
      <c r="AG52" s="1035"/>
      <c r="AH52" s="1035"/>
      <c r="AI52" s="1035"/>
      <c r="AJ52" s="1036"/>
      <c r="AK52" s="1037"/>
      <c r="AL52" s="1032"/>
      <c r="AM52" s="1032"/>
      <c r="AN52" s="1032"/>
      <c r="AO52" s="1032"/>
      <c r="AP52" s="1032"/>
      <c r="AQ52" s="1032"/>
      <c r="AR52" s="1032"/>
      <c r="AS52" s="1032"/>
      <c r="AT52" s="1032"/>
      <c r="AU52" s="1032"/>
      <c r="AV52" s="1032"/>
      <c r="AW52" s="1032"/>
      <c r="AX52" s="1032"/>
      <c r="AY52" s="1032"/>
      <c r="AZ52" s="1038"/>
      <c r="BA52" s="1038"/>
      <c r="BB52" s="1038"/>
      <c r="BC52" s="1038"/>
      <c r="BD52" s="1038"/>
      <c r="BE52" s="1023"/>
      <c r="BF52" s="1023"/>
      <c r="BG52" s="1023"/>
      <c r="BH52" s="1023"/>
      <c r="BI52" s="1024"/>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32"/>
      <c r="S53" s="1032"/>
      <c r="T53" s="1032"/>
      <c r="U53" s="1032"/>
      <c r="V53" s="1032"/>
      <c r="W53" s="1032"/>
      <c r="X53" s="1032"/>
      <c r="Y53" s="1032"/>
      <c r="Z53" s="1032"/>
      <c r="AA53" s="1032"/>
      <c r="AB53" s="1032"/>
      <c r="AC53" s="1032"/>
      <c r="AD53" s="1032"/>
      <c r="AE53" s="1033"/>
      <c r="AF53" s="1034"/>
      <c r="AG53" s="1035"/>
      <c r="AH53" s="1035"/>
      <c r="AI53" s="1035"/>
      <c r="AJ53" s="1036"/>
      <c r="AK53" s="1037"/>
      <c r="AL53" s="1032"/>
      <c r="AM53" s="1032"/>
      <c r="AN53" s="1032"/>
      <c r="AO53" s="1032"/>
      <c r="AP53" s="1032"/>
      <c r="AQ53" s="1032"/>
      <c r="AR53" s="1032"/>
      <c r="AS53" s="1032"/>
      <c r="AT53" s="1032"/>
      <c r="AU53" s="1032"/>
      <c r="AV53" s="1032"/>
      <c r="AW53" s="1032"/>
      <c r="AX53" s="1032"/>
      <c r="AY53" s="1032"/>
      <c r="AZ53" s="1038"/>
      <c r="BA53" s="1038"/>
      <c r="BB53" s="1038"/>
      <c r="BC53" s="1038"/>
      <c r="BD53" s="1038"/>
      <c r="BE53" s="1023"/>
      <c r="BF53" s="1023"/>
      <c r="BG53" s="1023"/>
      <c r="BH53" s="1023"/>
      <c r="BI53" s="1024"/>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32"/>
      <c r="S54" s="1032"/>
      <c r="T54" s="1032"/>
      <c r="U54" s="1032"/>
      <c r="V54" s="1032"/>
      <c r="W54" s="1032"/>
      <c r="X54" s="1032"/>
      <c r="Y54" s="1032"/>
      <c r="Z54" s="1032"/>
      <c r="AA54" s="1032"/>
      <c r="AB54" s="1032"/>
      <c r="AC54" s="1032"/>
      <c r="AD54" s="1032"/>
      <c r="AE54" s="1033"/>
      <c r="AF54" s="1034"/>
      <c r="AG54" s="1035"/>
      <c r="AH54" s="1035"/>
      <c r="AI54" s="1035"/>
      <c r="AJ54" s="1036"/>
      <c r="AK54" s="1037"/>
      <c r="AL54" s="1032"/>
      <c r="AM54" s="1032"/>
      <c r="AN54" s="1032"/>
      <c r="AO54" s="1032"/>
      <c r="AP54" s="1032"/>
      <c r="AQ54" s="1032"/>
      <c r="AR54" s="1032"/>
      <c r="AS54" s="1032"/>
      <c r="AT54" s="1032"/>
      <c r="AU54" s="1032"/>
      <c r="AV54" s="1032"/>
      <c r="AW54" s="1032"/>
      <c r="AX54" s="1032"/>
      <c r="AY54" s="1032"/>
      <c r="AZ54" s="1038"/>
      <c r="BA54" s="1038"/>
      <c r="BB54" s="1038"/>
      <c r="BC54" s="1038"/>
      <c r="BD54" s="1038"/>
      <c r="BE54" s="1023"/>
      <c r="BF54" s="1023"/>
      <c r="BG54" s="1023"/>
      <c r="BH54" s="1023"/>
      <c r="BI54" s="1024"/>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32"/>
      <c r="S55" s="1032"/>
      <c r="T55" s="1032"/>
      <c r="U55" s="1032"/>
      <c r="V55" s="1032"/>
      <c r="W55" s="1032"/>
      <c r="X55" s="1032"/>
      <c r="Y55" s="1032"/>
      <c r="Z55" s="1032"/>
      <c r="AA55" s="1032"/>
      <c r="AB55" s="1032"/>
      <c r="AC55" s="1032"/>
      <c r="AD55" s="1032"/>
      <c r="AE55" s="1033"/>
      <c r="AF55" s="1034"/>
      <c r="AG55" s="1035"/>
      <c r="AH55" s="1035"/>
      <c r="AI55" s="1035"/>
      <c r="AJ55" s="1036"/>
      <c r="AK55" s="1037"/>
      <c r="AL55" s="1032"/>
      <c r="AM55" s="1032"/>
      <c r="AN55" s="1032"/>
      <c r="AO55" s="1032"/>
      <c r="AP55" s="1032"/>
      <c r="AQ55" s="1032"/>
      <c r="AR55" s="1032"/>
      <c r="AS55" s="1032"/>
      <c r="AT55" s="1032"/>
      <c r="AU55" s="1032"/>
      <c r="AV55" s="1032"/>
      <c r="AW55" s="1032"/>
      <c r="AX55" s="1032"/>
      <c r="AY55" s="1032"/>
      <c r="AZ55" s="1038"/>
      <c r="BA55" s="1038"/>
      <c r="BB55" s="1038"/>
      <c r="BC55" s="1038"/>
      <c r="BD55" s="1038"/>
      <c r="BE55" s="1023"/>
      <c r="BF55" s="1023"/>
      <c r="BG55" s="1023"/>
      <c r="BH55" s="1023"/>
      <c r="BI55" s="1024"/>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32"/>
      <c r="S56" s="1032"/>
      <c r="T56" s="1032"/>
      <c r="U56" s="1032"/>
      <c r="V56" s="1032"/>
      <c r="W56" s="1032"/>
      <c r="X56" s="1032"/>
      <c r="Y56" s="1032"/>
      <c r="Z56" s="1032"/>
      <c r="AA56" s="1032"/>
      <c r="AB56" s="1032"/>
      <c r="AC56" s="1032"/>
      <c r="AD56" s="1032"/>
      <c r="AE56" s="1033"/>
      <c r="AF56" s="1034"/>
      <c r="AG56" s="1035"/>
      <c r="AH56" s="1035"/>
      <c r="AI56" s="1035"/>
      <c r="AJ56" s="1036"/>
      <c r="AK56" s="1037"/>
      <c r="AL56" s="1032"/>
      <c r="AM56" s="1032"/>
      <c r="AN56" s="1032"/>
      <c r="AO56" s="1032"/>
      <c r="AP56" s="1032"/>
      <c r="AQ56" s="1032"/>
      <c r="AR56" s="1032"/>
      <c r="AS56" s="1032"/>
      <c r="AT56" s="1032"/>
      <c r="AU56" s="1032"/>
      <c r="AV56" s="1032"/>
      <c r="AW56" s="1032"/>
      <c r="AX56" s="1032"/>
      <c r="AY56" s="1032"/>
      <c r="AZ56" s="1038"/>
      <c r="BA56" s="1038"/>
      <c r="BB56" s="1038"/>
      <c r="BC56" s="1038"/>
      <c r="BD56" s="1038"/>
      <c r="BE56" s="1023"/>
      <c r="BF56" s="1023"/>
      <c r="BG56" s="1023"/>
      <c r="BH56" s="1023"/>
      <c r="BI56" s="1024"/>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32"/>
      <c r="S57" s="1032"/>
      <c r="T57" s="1032"/>
      <c r="U57" s="1032"/>
      <c r="V57" s="1032"/>
      <c r="W57" s="1032"/>
      <c r="X57" s="1032"/>
      <c r="Y57" s="1032"/>
      <c r="Z57" s="1032"/>
      <c r="AA57" s="1032"/>
      <c r="AB57" s="1032"/>
      <c r="AC57" s="1032"/>
      <c r="AD57" s="1032"/>
      <c r="AE57" s="1033"/>
      <c r="AF57" s="1034"/>
      <c r="AG57" s="1035"/>
      <c r="AH57" s="1035"/>
      <c r="AI57" s="1035"/>
      <c r="AJ57" s="1036"/>
      <c r="AK57" s="1037"/>
      <c r="AL57" s="1032"/>
      <c r="AM57" s="1032"/>
      <c r="AN57" s="1032"/>
      <c r="AO57" s="1032"/>
      <c r="AP57" s="1032"/>
      <c r="AQ57" s="1032"/>
      <c r="AR57" s="1032"/>
      <c r="AS57" s="1032"/>
      <c r="AT57" s="1032"/>
      <c r="AU57" s="1032"/>
      <c r="AV57" s="1032"/>
      <c r="AW57" s="1032"/>
      <c r="AX57" s="1032"/>
      <c r="AY57" s="1032"/>
      <c r="AZ57" s="1038"/>
      <c r="BA57" s="1038"/>
      <c r="BB57" s="1038"/>
      <c r="BC57" s="1038"/>
      <c r="BD57" s="1038"/>
      <c r="BE57" s="1023"/>
      <c r="BF57" s="1023"/>
      <c r="BG57" s="1023"/>
      <c r="BH57" s="1023"/>
      <c r="BI57" s="1024"/>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32"/>
      <c r="S58" s="1032"/>
      <c r="T58" s="1032"/>
      <c r="U58" s="1032"/>
      <c r="V58" s="1032"/>
      <c r="W58" s="1032"/>
      <c r="X58" s="1032"/>
      <c r="Y58" s="1032"/>
      <c r="Z58" s="1032"/>
      <c r="AA58" s="1032"/>
      <c r="AB58" s="1032"/>
      <c r="AC58" s="1032"/>
      <c r="AD58" s="1032"/>
      <c r="AE58" s="1033"/>
      <c r="AF58" s="1034"/>
      <c r="AG58" s="1035"/>
      <c r="AH58" s="1035"/>
      <c r="AI58" s="1035"/>
      <c r="AJ58" s="1036"/>
      <c r="AK58" s="1037"/>
      <c r="AL58" s="1032"/>
      <c r="AM58" s="1032"/>
      <c r="AN58" s="1032"/>
      <c r="AO58" s="1032"/>
      <c r="AP58" s="1032"/>
      <c r="AQ58" s="1032"/>
      <c r="AR58" s="1032"/>
      <c r="AS58" s="1032"/>
      <c r="AT58" s="1032"/>
      <c r="AU58" s="1032"/>
      <c r="AV58" s="1032"/>
      <c r="AW58" s="1032"/>
      <c r="AX58" s="1032"/>
      <c r="AY58" s="1032"/>
      <c r="AZ58" s="1038"/>
      <c r="BA58" s="1038"/>
      <c r="BB58" s="1038"/>
      <c r="BC58" s="1038"/>
      <c r="BD58" s="1038"/>
      <c r="BE58" s="1023"/>
      <c r="BF58" s="1023"/>
      <c r="BG58" s="1023"/>
      <c r="BH58" s="1023"/>
      <c r="BI58" s="1024"/>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32"/>
      <c r="S59" s="1032"/>
      <c r="T59" s="1032"/>
      <c r="U59" s="1032"/>
      <c r="V59" s="1032"/>
      <c r="W59" s="1032"/>
      <c r="X59" s="1032"/>
      <c r="Y59" s="1032"/>
      <c r="Z59" s="1032"/>
      <c r="AA59" s="1032"/>
      <c r="AB59" s="1032"/>
      <c r="AC59" s="1032"/>
      <c r="AD59" s="1032"/>
      <c r="AE59" s="1033"/>
      <c r="AF59" s="1034"/>
      <c r="AG59" s="1035"/>
      <c r="AH59" s="1035"/>
      <c r="AI59" s="1035"/>
      <c r="AJ59" s="1036"/>
      <c r="AK59" s="1037"/>
      <c r="AL59" s="1032"/>
      <c r="AM59" s="1032"/>
      <c r="AN59" s="1032"/>
      <c r="AO59" s="1032"/>
      <c r="AP59" s="1032"/>
      <c r="AQ59" s="1032"/>
      <c r="AR59" s="1032"/>
      <c r="AS59" s="1032"/>
      <c r="AT59" s="1032"/>
      <c r="AU59" s="1032"/>
      <c r="AV59" s="1032"/>
      <c r="AW59" s="1032"/>
      <c r="AX59" s="1032"/>
      <c r="AY59" s="1032"/>
      <c r="AZ59" s="1038"/>
      <c r="BA59" s="1038"/>
      <c r="BB59" s="1038"/>
      <c r="BC59" s="1038"/>
      <c r="BD59" s="1038"/>
      <c r="BE59" s="1023"/>
      <c r="BF59" s="1023"/>
      <c r="BG59" s="1023"/>
      <c r="BH59" s="1023"/>
      <c r="BI59" s="1024"/>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32"/>
      <c r="S60" s="1032"/>
      <c r="T60" s="1032"/>
      <c r="U60" s="1032"/>
      <c r="V60" s="1032"/>
      <c r="W60" s="1032"/>
      <c r="X60" s="1032"/>
      <c r="Y60" s="1032"/>
      <c r="Z60" s="1032"/>
      <c r="AA60" s="1032"/>
      <c r="AB60" s="1032"/>
      <c r="AC60" s="1032"/>
      <c r="AD60" s="1032"/>
      <c r="AE60" s="1033"/>
      <c r="AF60" s="1034"/>
      <c r="AG60" s="1035"/>
      <c r="AH60" s="1035"/>
      <c r="AI60" s="1035"/>
      <c r="AJ60" s="1036"/>
      <c r="AK60" s="1037"/>
      <c r="AL60" s="1032"/>
      <c r="AM60" s="1032"/>
      <c r="AN60" s="1032"/>
      <c r="AO60" s="1032"/>
      <c r="AP60" s="1032"/>
      <c r="AQ60" s="1032"/>
      <c r="AR60" s="1032"/>
      <c r="AS60" s="1032"/>
      <c r="AT60" s="1032"/>
      <c r="AU60" s="1032"/>
      <c r="AV60" s="1032"/>
      <c r="AW60" s="1032"/>
      <c r="AX60" s="1032"/>
      <c r="AY60" s="1032"/>
      <c r="AZ60" s="1038"/>
      <c r="BA60" s="1038"/>
      <c r="BB60" s="1038"/>
      <c r="BC60" s="1038"/>
      <c r="BD60" s="1038"/>
      <c r="BE60" s="1023"/>
      <c r="BF60" s="1023"/>
      <c r="BG60" s="1023"/>
      <c r="BH60" s="1023"/>
      <c r="BI60" s="1024"/>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32"/>
      <c r="S61" s="1032"/>
      <c r="T61" s="1032"/>
      <c r="U61" s="1032"/>
      <c r="V61" s="1032"/>
      <c r="W61" s="1032"/>
      <c r="X61" s="1032"/>
      <c r="Y61" s="1032"/>
      <c r="Z61" s="1032"/>
      <c r="AA61" s="1032"/>
      <c r="AB61" s="1032"/>
      <c r="AC61" s="1032"/>
      <c r="AD61" s="1032"/>
      <c r="AE61" s="1033"/>
      <c r="AF61" s="1034"/>
      <c r="AG61" s="1035"/>
      <c r="AH61" s="1035"/>
      <c r="AI61" s="1035"/>
      <c r="AJ61" s="1036"/>
      <c r="AK61" s="1037"/>
      <c r="AL61" s="1032"/>
      <c r="AM61" s="1032"/>
      <c r="AN61" s="1032"/>
      <c r="AO61" s="1032"/>
      <c r="AP61" s="1032"/>
      <c r="AQ61" s="1032"/>
      <c r="AR61" s="1032"/>
      <c r="AS61" s="1032"/>
      <c r="AT61" s="1032"/>
      <c r="AU61" s="1032"/>
      <c r="AV61" s="1032"/>
      <c r="AW61" s="1032"/>
      <c r="AX61" s="1032"/>
      <c r="AY61" s="1032"/>
      <c r="AZ61" s="1038"/>
      <c r="BA61" s="1038"/>
      <c r="BB61" s="1038"/>
      <c r="BC61" s="1038"/>
      <c r="BD61" s="1038"/>
      <c r="BE61" s="1023"/>
      <c r="BF61" s="1023"/>
      <c r="BG61" s="1023"/>
      <c r="BH61" s="1023"/>
      <c r="BI61" s="1024"/>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5"/>
      <c r="AH62" s="1035"/>
      <c r="AI62" s="1035"/>
      <c r="AJ62" s="1036"/>
      <c r="AK62" s="1037"/>
      <c r="AL62" s="1032"/>
      <c r="AM62" s="1032"/>
      <c r="AN62" s="1032"/>
      <c r="AO62" s="1032"/>
      <c r="AP62" s="1032"/>
      <c r="AQ62" s="1032"/>
      <c r="AR62" s="1032"/>
      <c r="AS62" s="1032"/>
      <c r="AT62" s="1032"/>
      <c r="AU62" s="1032"/>
      <c r="AV62" s="1032"/>
      <c r="AW62" s="1032"/>
      <c r="AX62" s="1032"/>
      <c r="AY62" s="1032"/>
      <c r="AZ62" s="1038"/>
      <c r="BA62" s="1038"/>
      <c r="BB62" s="1038"/>
      <c r="BC62" s="1038"/>
      <c r="BD62" s="1038"/>
      <c r="BE62" s="1023"/>
      <c r="BF62" s="1023"/>
      <c r="BG62" s="1023"/>
      <c r="BH62" s="1023"/>
      <c r="BI62" s="1024"/>
      <c r="BJ62" s="1025" t="s">
        <v>392</v>
      </c>
      <c r="BK62" s="1026"/>
      <c r="BL62" s="1026"/>
      <c r="BM62" s="1026"/>
      <c r="BN62" s="1027"/>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371</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655</v>
      </c>
      <c r="AG63" s="953"/>
      <c r="AH63" s="953"/>
      <c r="AI63" s="953"/>
      <c r="AJ63" s="1021"/>
      <c r="AK63" s="1022"/>
      <c r="AL63" s="957"/>
      <c r="AM63" s="957"/>
      <c r="AN63" s="957"/>
      <c r="AO63" s="957"/>
      <c r="AP63" s="953">
        <v>5026</v>
      </c>
      <c r="AQ63" s="953"/>
      <c r="AR63" s="953"/>
      <c r="AS63" s="953"/>
      <c r="AT63" s="953"/>
      <c r="AU63" s="953">
        <v>2904</v>
      </c>
      <c r="AV63" s="953"/>
      <c r="AW63" s="953"/>
      <c r="AX63" s="953"/>
      <c r="AY63" s="953"/>
      <c r="AZ63" s="1016"/>
      <c r="BA63" s="1016"/>
      <c r="BB63" s="1016"/>
      <c r="BC63" s="1016"/>
      <c r="BD63" s="1016"/>
      <c r="BE63" s="954"/>
      <c r="BF63" s="954"/>
      <c r="BG63" s="954"/>
      <c r="BH63" s="954"/>
      <c r="BI63" s="955"/>
      <c r="BJ63" s="1017" t="s">
        <v>221</v>
      </c>
      <c r="BK63" s="945"/>
      <c r="BL63" s="945"/>
      <c r="BM63" s="945"/>
      <c r="BN63" s="1018"/>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395</v>
      </c>
      <c r="B66" s="993"/>
      <c r="C66" s="993"/>
      <c r="D66" s="993"/>
      <c r="E66" s="993"/>
      <c r="F66" s="993"/>
      <c r="G66" s="993"/>
      <c r="H66" s="993"/>
      <c r="I66" s="993"/>
      <c r="J66" s="993"/>
      <c r="K66" s="993"/>
      <c r="L66" s="993"/>
      <c r="M66" s="993"/>
      <c r="N66" s="993"/>
      <c r="O66" s="993"/>
      <c r="P66" s="994"/>
      <c r="Q66" s="998" t="s">
        <v>375</v>
      </c>
      <c r="R66" s="999"/>
      <c r="S66" s="999"/>
      <c r="T66" s="999"/>
      <c r="U66" s="1000"/>
      <c r="V66" s="998" t="s">
        <v>376</v>
      </c>
      <c r="W66" s="999"/>
      <c r="X66" s="999"/>
      <c r="Y66" s="999"/>
      <c r="Z66" s="1000"/>
      <c r="AA66" s="998" t="s">
        <v>377</v>
      </c>
      <c r="AB66" s="999"/>
      <c r="AC66" s="999"/>
      <c r="AD66" s="999"/>
      <c r="AE66" s="1000"/>
      <c r="AF66" s="1004" t="s">
        <v>378</v>
      </c>
      <c r="AG66" s="1005"/>
      <c r="AH66" s="1005"/>
      <c r="AI66" s="1005"/>
      <c r="AJ66" s="1006"/>
      <c r="AK66" s="998" t="s">
        <v>379</v>
      </c>
      <c r="AL66" s="993"/>
      <c r="AM66" s="993"/>
      <c r="AN66" s="993"/>
      <c r="AO66" s="994"/>
      <c r="AP66" s="998" t="s">
        <v>380</v>
      </c>
      <c r="AQ66" s="999"/>
      <c r="AR66" s="999"/>
      <c r="AS66" s="999"/>
      <c r="AT66" s="1000"/>
      <c r="AU66" s="998" t="s">
        <v>396</v>
      </c>
      <c r="AV66" s="999"/>
      <c r="AW66" s="999"/>
      <c r="AX66" s="999"/>
      <c r="AY66" s="1000"/>
      <c r="AZ66" s="998" t="s">
        <v>355</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547</v>
      </c>
      <c r="C68" s="983"/>
      <c r="D68" s="983"/>
      <c r="E68" s="983"/>
      <c r="F68" s="983"/>
      <c r="G68" s="983"/>
      <c r="H68" s="983"/>
      <c r="I68" s="983"/>
      <c r="J68" s="983"/>
      <c r="K68" s="983"/>
      <c r="L68" s="983"/>
      <c r="M68" s="983"/>
      <c r="N68" s="983"/>
      <c r="O68" s="983"/>
      <c r="P68" s="984"/>
      <c r="Q68" s="985">
        <v>8651</v>
      </c>
      <c r="R68" s="979"/>
      <c r="S68" s="979"/>
      <c r="T68" s="979"/>
      <c r="U68" s="979"/>
      <c r="V68" s="979">
        <v>7360</v>
      </c>
      <c r="W68" s="979"/>
      <c r="X68" s="979"/>
      <c r="Y68" s="979"/>
      <c r="Z68" s="979"/>
      <c r="AA68" s="979">
        <v>1291</v>
      </c>
      <c r="AB68" s="979"/>
      <c r="AC68" s="979"/>
      <c r="AD68" s="979"/>
      <c r="AE68" s="979"/>
      <c r="AF68" s="979">
        <v>1291</v>
      </c>
      <c r="AG68" s="979"/>
      <c r="AH68" s="979"/>
      <c r="AI68" s="979"/>
      <c r="AJ68" s="979"/>
      <c r="AK68" s="979" t="s">
        <v>546</v>
      </c>
      <c r="AL68" s="979"/>
      <c r="AM68" s="979"/>
      <c r="AN68" s="979"/>
      <c r="AO68" s="979"/>
      <c r="AP68" s="979" t="s">
        <v>548</v>
      </c>
      <c r="AQ68" s="979"/>
      <c r="AR68" s="979"/>
      <c r="AS68" s="979"/>
      <c r="AT68" s="979"/>
      <c r="AU68" s="979" t="s">
        <v>548</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2" t="s">
        <v>549</v>
      </c>
      <c r="C69" s="973"/>
      <c r="D69" s="973"/>
      <c r="E69" s="973"/>
      <c r="F69" s="973"/>
      <c r="G69" s="973"/>
      <c r="H69" s="973"/>
      <c r="I69" s="973"/>
      <c r="J69" s="973"/>
      <c r="K69" s="973"/>
      <c r="L69" s="973"/>
      <c r="M69" s="973"/>
      <c r="N69" s="973"/>
      <c r="O69" s="973"/>
      <c r="P69" s="974"/>
      <c r="Q69" s="971">
        <v>299</v>
      </c>
      <c r="R69" s="965"/>
      <c r="S69" s="965"/>
      <c r="T69" s="965"/>
      <c r="U69" s="965"/>
      <c r="V69" s="965">
        <v>269</v>
      </c>
      <c r="W69" s="965"/>
      <c r="X69" s="965"/>
      <c r="Y69" s="965"/>
      <c r="Z69" s="965"/>
      <c r="AA69" s="965">
        <v>30</v>
      </c>
      <c r="AB69" s="965"/>
      <c r="AC69" s="965"/>
      <c r="AD69" s="965"/>
      <c r="AE69" s="965"/>
      <c r="AF69" s="965">
        <v>30</v>
      </c>
      <c r="AG69" s="965"/>
      <c r="AH69" s="965"/>
      <c r="AI69" s="965"/>
      <c r="AJ69" s="965"/>
      <c r="AK69" s="965">
        <v>19</v>
      </c>
      <c r="AL69" s="965"/>
      <c r="AM69" s="965"/>
      <c r="AN69" s="965"/>
      <c r="AO69" s="965"/>
      <c r="AP69" s="965" t="s">
        <v>548</v>
      </c>
      <c r="AQ69" s="965"/>
      <c r="AR69" s="965"/>
      <c r="AS69" s="965"/>
      <c r="AT69" s="965"/>
      <c r="AU69" s="965" t="s">
        <v>548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2" t="s">
        <v>550</v>
      </c>
      <c r="C70" s="973"/>
      <c r="D70" s="973"/>
      <c r="E70" s="973"/>
      <c r="F70" s="973"/>
      <c r="G70" s="973"/>
      <c r="H70" s="973"/>
      <c r="I70" s="973"/>
      <c r="J70" s="973"/>
      <c r="K70" s="973"/>
      <c r="L70" s="973"/>
      <c r="M70" s="973"/>
      <c r="N70" s="973"/>
      <c r="O70" s="973"/>
      <c r="P70" s="974"/>
      <c r="Q70" s="971">
        <v>334</v>
      </c>
      <c r="R70" s="965"/>
      <c r="S70" s="965"/>
      <c r="T70" s="965"/>
      <c r="U70" s="965"/>
      <c r="V70" s="965">
        <v>333</v>
      </c>
      <c r="W70" s="965"/>
      <c r="X70" s="965"/>
      <c r="Y70" s="965"/>
      <c r="Z70" s="965"/>
      <c r="AA70" s="965">
        <v>1</v>
      </c>
      <c r="AB70" s="965"/>
      <c r="AC70" s="965"/>
      <c r="AD70" s="965"/>
      <c r="AE70" s="965"/>
      <c r="AF70" s="965">
        <v>1</v>
      </c>
      <c r="AG70" s="965"/>
      <c r="AH70" s="965"/>
      <c r="AI70" s="965"/>
      <c r="AJ70" s="965"/>
      <c r="AK70" s="965" t="s">
        <v>548</v>
      </c>
      <c r="AL70" s="965"/>
      <c r="AM70" s="965"/>
      <c r="AN70" s="965"/>
      <c r="AO70" s="965"/>
      <c r="AP70" s="965">
        <v>336</v>
      </c>
      <c r="AQ70" s="965"/>
      <c r="AR70" s="965"/>
      <c r="AS70" s="965"/>
      <c r="AT70" s="965"/>
      <c r="AU70" s="965">
        <v>59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2" t="s">
        <v>551</v>
      </c>
      <c r="C71" s="973"/>
      <c r="D71" s="973"/>
      <c r="E71" s="973"/>
      <c r="F71" s="973"/>
      <c r="G71" s="973"/>
      <c r="H71" s="973"/>
      <c r="I71" s="973"/>
      <c r="J71" s="973"/>
      <c r="K71" s="973"/>
      <c r="L71" s="973"/>
      <c r="M71" s="973"/>
      <c r="N71" s="973"/>
      <c r="O71" s="973"/>
      <c r="P71" s="974"/>
      <c r="Q71" s="971">
        <v>18</v>
      </c>
      <c r="R71" s="965"/>
      <c r="S71" s="965"/>
      <c r="T71" s="965"/>
      <c r="U71" s="965"/>
      <c r="V71" s="965">
        <v>15</v>
      </c>
      <c r="W71" s="965"/>
      <c r="X71" s="965"/>
      <c r="Y71" s="965"/>
      <c r="Z71" s="965"/>
      <c r="AA71" s="965">
        <v>3</v>
      </c>
      <c r="AB71" s="965"/>
      <c r="AC71" s="965"/>
      <c r="AD71" s="965"/>
      <c r="AE71" s="965"/>
      <c r="AF71" s="965">
        <v>3</v>
      </c>
      <c r="AG71" s="965"/>
      <c r="AH71" s="965"/>
      <c r="AI71" s="965"/>
      <c r="AJ71" s="965"/>
      <c r="AK71" s="965" t="s">
        <v>548</v>
      </c>
      <c r="AL71" s="965"/>
      <c r="AM71" s="965"/>
      <c r="AN71" s="965"/>
      <c r="AO71" s="965"/>
      <c r="AP71" s="965" t="s">
        <v>548</v>
      </c>
      <c r="AQ71" s="965"/>
      <c r="AR71" s="965"/>
      <c r="AS71" s="965"/>
      <c r="AT71" s="965"/>
      <c r="AU71" s="965" t="s">
        <v>548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2" t="s">
        <v>552</v>
      </c>
      <c r="C72" s="973"/>
      <c r="D72" s="973"/>
      <c r="E72" s="973"/>
      <c r="F72" s="973"/>
      <c r="G72" s="973"/>
      <c r="H72" s="973"/>
      <c r="I72" s="973"/>
      <c r="J72" s="973"/>
      <c r="K72" s="973"/>
      <c r="L72" s="973"/>
      <c r="M72" s="973"/>
      <c r="N72" s="973"/>
      <c r="O72" s="973"/>
      <c r="P72" s="974"/>
      <c r="Q72" s="971">
        <v>37</v>
      </c>
      <c r="R72" s="965"/>
      <c r="S72" s="965"/>
      <c r="T72" s="965"/>
      <c r="U72" s="965"/>
      <c r="V72" s="965">
        <v>36</v>
      </c>
      <c r="W72" s="965"/>
      <c r="X72" s="965"/>
      <c r="Y72" s="965"/>
      <c r="Z72" s="965"/>
      <c r="AA72" s="965">
        <v>1</v>
      </c>
      <c r="AB72" s="965"/>
      <c r="AC72" s="965"/>
      <c r="AD72" s="965"/>
      <c r="AE72" s="965"/>
      <c r="AF72" s="965">
        <v>1</v>
      </c>
      <c r="AG72" s="965"/>
      <c r="AH72" s="965"/>
      <c r="AI72" s="965"/>
      <c r="AJ72" s="965"/>
      <c r="AK72" s="965">
        <v>4</v>
      </c>
      <c r="AL72" s="965"/>
      <c r="AM72" s="965"/>
      <c r="AN72" s="965"/>
      <c r="AO72" s="965"/>
      <c r="AP72" s="965" t="s">
        <v>548</v>
      </c>
      <c r="AQ72" s="965"/>
      <c r="AR72" s="965"/>
      <c r="AS72" s="965"/>
      <c r="AT72" s="965"/>
      <c r="AU72" s="965" t="s">
        <v>548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2" t="s">
        <v>553</v>
      </c>
      <c r="C73" s="973"/>
      <c r="D73" s="973"/>
      <c r="E73" s="973"/>
      <c r="F73" s="973"/>
      <c r="G73" s="973"/>
      <c r="H73" s="973"/>
      <c r="I73" s="973"/>
      <c r="J73" s="973"/>
      <c r="K73" s="973"/>
      <c r="L73" s="973"/>
      <c r="M73" s="973"/>
      <c r="N73" s="973"/>
      <c r="O73" s="973"/>
      <c r="P73" s="974"/>
      <c r="Q73" s="971">
        <v>153</v>
      </c>
      <c r="R73" s="965"/>
      <c r="S73" s="965"/>
      <c r="T73" s="965"/>
      <c r="U73" s="965"/>
      <c r="V73" s="965">
        <v>132</v>
      </c>
      <c r="W73" s="965"/>
      <c r="X73" s="965"/>
      <c r="Y73" s="965"/>
      <c r="Z73" s="965"/>
      <c r="AA73" s="965">
        <v>21</v>
      </c>
      <c r="AB73" s="965"/>
      <c r="AC73" s="965"/>
      <c r="AD73" s="965"/>
      <c r="AE73" s="965"/>
      <c r="AF73" s="965">
        <v>21</v>
      </c>
      <c r="AG73" s="965"/>
      <c r="AH73" s="965"/>
      <c r="AI73" s="965"/>
      <c r="AJ73" s="965"/>
      <c r="AK73" s="965" t="s">
        <v>548</v>
      </c>
      <c r="AL73" s="965"/>
      <c r="AM73" s="965"/>
      <c r="AN73" s="965"/>
      <c r="AO73" s="965"/>
      <c r="AP73" s="965" t="s">
        <v>548</v>
      </c>
      <c r="AQ73" s="965"/>
      <c r="AR73" s="965"/>
      <c r="AS73" s="965"/>
      <c r="AT73" s="965"/>
      <c r="AU73" s="965" t="s">
        <v>548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72" t="s">
        <v>554</v>
      </c>
      <c r="C74" s="973"/>
      <c r="D74" s="973"/>
      <c r="E74" s="973"/>
      <c r="F74" s="973"/>
      <c r="G74" s="973"/>
      <c r="H74" s="973"/>
      <c r="I74" s="973"/>
      <c r="J74" s="973"/>
      <c r="K74" s="973"/>
      <c r="L74" s="973"/>
      <c r="M74" s="973"/>
      <c r="N74" s="973"/>
      <c r="O74" s="973"/>
      <c r="P74" s="974"/>
      <c r="Q74" s="971">
        <v>192</v>
      </c>
      <c r="R74" s="965"/>
      <c r="S74" s="965"/>
      <c r="T74" s="965"/>
      <c r="U74" s="965"/>
      <c r="V74" s="965">
        <v>181</v>
      </c>
      <c r="W74" s="965"/>
      <c r="X74" s="965"/>
      <c r="Y74" s="965"/>
      <c r="Z74" s="965"/>
      <c r="AA74" s="965">
        <v>12</v>
      </c>
      <c r="AB74" s="965"/>
      <c r="AC74" s="965"/>
      <c r="AD74" s="965"/>
      <c r="AE74" s="965"/>
      <c r="AF74" s="965">
        <v>12</v>
      </c>
      <c r="AG74" s="965"/>
      <c r="AH74" s="965"/>
      <c r="AI74" s="965"/>
      <c r="AJ74" s="965"/>
      <c r="AK74" s="965" t="s">
        <v>546</v>
      </c>
      <c r="AL74" s="965"/>
      <c r="AM74" s="965"/>
      <c r="AN74" s="965"/>
      <c r="AO74" s="965"/>
      <c r="AP74" s="965" t="s">
        <v>548</v>
      </c>
      <c r="AQ74" s="965"/>
      <c r="AR74" s="965"/>
      <c r="AS74" s="965"/>
      <c r="AT74" s="965"/>
      <c r="AU74" s="965" t="s">
        <v>548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2" t="s">
        <v>555</v>
      </c>
      <c r="C75" s="973"/>
      <c r="D75" s="973"/>
      <c r="E75" s="973"/>
      <c r="F75" s="973"/>
      <c r="G75" s="973"/>
      <c r="H75" s="973"/>
      <c r="I75" s="973"/>
      <c r="J75" s="973"/>
      <c r="K75" s="973"/>
      <c r="L75" s="973"/>
      <c r="M75" s="973"/>
      <c r="N75" s="973"/>
      <c r="O75" s="973"/>
      <c r="P75" s="974"/>
      <c r="Q75" s="975">
        <v>373</v>
      </c>
      <c r="R75" s="976"/>
      <c r="S75" s="976"/>
      <c r="T75" s="976"/>
      <c r="U75" s="977"/>
      <c r="V75" s="978">
        <v>356</v>
      </c>
      <c r="W75" s="976"/>
      <c r="X75" s="976"/>
      <c r="Y75" s="976"/>
      <c r="Z75" s="977"/>
      <c r="AA75" s="978">
        <v>17</v>
      </c>
      <c r="AB75" s="976"/>
      <c r="AC75" s="976"/>
      <c r="AD75" s="976"/>
      <c r="AE75" s="977"/>
      <c r="AF75" s="978">
        <v>17</v>
      </c>
      <c r="AG75" s="976"/>
      <c r="AH75" s="976"/>
      <c r="AI75" s="976"/>
      <c r="AJ75" s="977"/>
      <c r="AK75" s="978" t="s">
        <v>546</v>
      </c>
      <c r="AL75" s="976"/>
      <c r="AM75" s="976"/>
      <c r="AN75" s="976"/>
      <c r="AO75" s="977"/>
      <c r="AP75" s="978">
        <v>1101</v>
      </c>
      <c r="AQ75" s="976"/>
      <c r="AR75" s="976"/>
      <c r="AS75" s="976"/>
      <c r="AT75" s="977"/>
      <c r="AU75" s="978">
        <v>361</v>
      </c>
      <c r="AV75" s="976"/>
      <c r="AW75" s="976"/>
      <c r="AX75" s="976"/>
      <c r="AY75" s="977"/>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72" t="s">
        <v>556</v>
      </c>
      <c r="C76" s="973"/>
      <c r="D76" s="973"/>
      <c r="E76" s="973"/>
      <c r="F76" s="973"/>
      <c r="G76" s="973"/>
      <c r="H76" s="973"/>
      <c r="I76" s="973"/>
      <c r="J76" s="973"/>
      <c r="K76" s="973"/>
      <c r="L76" s="973"/>
      <c r="M76" s="973"/>
      <c r="N76" s="973"/>
      <c r="O76" s="973"/>
      <c r="P76" s="974"/>
      <c r="Q76" s="975">
        <v>149</v>
      </c>
      <c r="R76" s="976"/>
      <c r="S76" s="976"/>
      <c r="T76" s="976"/>
      <c r="U76" s="977"/>
      <c r="V76" s="978">
        <v>137</v>
      </c>
      <c r="W76" s="976"/>
      <c r="X76" s="976"/>
      <c r="Y76" s="976"/>
      <c r="Z76" s="977"/>
      <c r="AA76" s="978">
        <v>12</v>
      </c>
      <c r="AB76" s="976"/>
      <c r="AC76" s="976"/>
      <c r="AD76" s="976"/>
      <c r="AE76" s="977"/>
      <c r="AF76" s="978">
        <v>12</v>
      </c>
      <c r="AG76" s="976"/>
      <c r="AH76" s="976"/>
      <c r="AI76" s="976"/>
      <c r="AJ76" s="977"/>
      <c r="AK76" s="978">
        <v>20</v>
      </c>
      <c r="AL76" s="976"/>
      <c r="AM76" s="976"/>
      <c r="AN76" s="976"/>
      <c r="AO76" s="977"/>
      <c r="AP76" s="978" t="s">
        <v>548</v>
      </c>
      <c r="AQ76" s="976"/>
      <c r="AR76" s="976"/>
      <c r="AS76" s="976"/>
      <c r="AT76" s="977"/>
      <c r="AU76" s="978" t="s">
        <v>548</v>
      </c>
      <c r="AV76" s="976"/>
      <c r="AW76" s="976"/>
      <c r="AX76" s="976"/>
      <c r="AY76" s="977"/>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72" t="s">
        <v>557</v>
      </c>
      <c r="C77" s="973"/>
      <c r="D77" s="973"/>
      <c r="E77" s="973"/>
      <c r="F77" s="973"/>
      <c r="G77" s="973"/>
      <c r="H77" s="973"/>
      <c r="I77" s="973"/>
      <c r="J77" s="973"/>
      <c r="K77" s="973"/>
      <c r="L77" s="973"/>
      <c r="M77" s="973"/>
      <c r="N77" s="973"/>
      <c r="O77" s="973"/>
      <c r="P77" s="974"/>
      <c r="Q77" s="975">
        <v>141</v>
      </c>
      <c r="R77" s="976"/>
      <c r="S77" s="976"/>
      <c r="T77" s="976"/>
      <c r="U77" s="977"/>
      <c r="V77" s="978">
        <v>137</v>
      </c>
      <c r="W77" s="976"/>
      <c r="X77" s="976"/>
      <c r="Y77" s="976"/>
      <c r="Z77" s="977"/>
      <c r="AA77" s="978">
        <v>4</v>
      </c>
      <c r="AB77" s="976"/>
      <c r="AC77" s="976"/>
      <c r="AD77" s="976"/>
      <c r="AE77" s="977"/>
      <c r="AF77" s="978">
        <v>4</v>
      </c>
      <c r="AG77" s="976"/>
      <c r="AH77" s="976"/>
      <c r="AI77" s="976"/>
      <c r="AJ77" s="977"/>
      <c r="AK77" s="978" t="s">
        <v>548</v>
      </c>
      <c r="AL77" s="976"/>
      <c r="AM77" s="976"/>
      <c r="AN77" s="976"/>
      <c r="AO77" s="977"/>
      <c r="AP77" s="978" t="s">
        <v>548</v>
      </c>
      <c r="AQ77" s="976"/>
      <c r="AR77" s="976"/>
      <c r="AS77" s="976"/>
      <c r="AT77" s="977"/>
      <c r="AU77" s="978" t="s">
        <v>548</v>
      </c>
      <c r="AV77" s="976"/>
      <c r="AW77" s="976"/>
      <c r="AX77" s="976"/>
      <c r="AY77" s="977"/>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72" t="s">
        <v>558</v>
      </c>
      <c r="C78" s="973"/>
      <c r="D78" s="973"/>
      <c r="E78" s="973"/>
      <c r="F78" s="973"/>
      <c r="G78" s="973"/>
      <c r="H78" s="973"/>
      <c r="I78" s="973"/>
      <c r="J78" s="973"/>
      <c r="K78" s="973"/>
      <c r="L78" s="973"/>
      <c r="M78" s="973"/>
      <c r="N78" s="973"/>
      <c r="O78" s="973"/>
      <c r="P78" s="974"/>
      <c r="Q78" s="971">
        <v>133401</v>
      </c>
      <c r="R78" s="965"/>
      <c r="S78" s="965"/>
      <c r="T78" s="965"/>
      <c r="U78" s="965"/>
      <c r="V78" s="965">
        <v>129433</v>
      </c>
      <c r="W78" s="965"/>
      <c r="X78" s="965"/>
      <c r="Y78" s="965"/>
      <c r="Z78" s="965"/>
      <c r="AA78" s="965">
        <v>3967</v>
      </c>
      <c r="AB78" s="965"/>
      <c r="AC78" s="965"/>
      <c r="AD78" s="965"/>
      <c r="AE78" s="965"/>
      <c r="AF78" s="965">
        <v>3967</v>
      </c>
      <c r="AG78" s="965"/>
      <c r="AH78" s="965"/>
      <c r="AI78" s="965"/>
      <c r="AJ78" s="965"/>
      <c r="AK78" s="965">
        <v>1884</v>
      </c>
      <c r="AL78" s="965"/>
      <c r="AM78" s="965"/>
      <c r="AN78" s="965"/>
      <c r="AO78" s="965"/>
      <c r="AP78" s="965" t="s">
        <v>548</v>
      </c>
      <c r="AQ78" s="965"/>
      <c r="AR78" s="965"/>
      <c r="AS78" s="965"/>
      <c r="AT78" s="965"/>
      <c r="AU78" s="965" t="s">
        <v>548</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72" t="s">
        <v>559</v>
      </c>
      <c r="C79" s="973"/>
      <c r="D79" s="973"/>
      <c r="E79" s="973"/>
      <c r="F79" s="973"/>
      <c r="G79" s="973"/>
      <c r="H79" s="973"/>
      <c r="I79" s="973"/>
      <c r="J79" s="973"/>
      <c r="K79" s="973"/>
      <c r="L79" s="973"/>
      <c r="M79" s="973"/>
      <c r="N79" s="973"/>
      <c r="O79" s="973"/>
      <c r="P79" s="974"/>
      <c r="Q79" s="971">
        <v>330</v>
      </c>
      <c r="R79" s="965"/>
      <c r="S79" s="965"/>
      <c r="T79" s="965"/>
      <c r="U79" s="965"/>
      <c r="V79" s="965">
        <v>308</v>
      </c>
      <c r="W79" s="965"/>
      <c r="X79" s="965"/>
      <c r="Y79" s="965"/>
      <c r="Z79" s="965"/>
      <c r="AA79" s="965">
        <v>22</v>
      </c>
      <c r="AB79" s="965"/>
      <c r="AC79" s="965"/>
      <c r="AD79" s="965"/>
      <c r="AE79" s="965"/>
      <c r="AF79" s="965">
        <v>22</v>
      </c>
      <c r="AG79" s="965"/>
      <c r="AH79" s="965"/>
      <c r="AI79" s="965"/>
      <c r="AJ79" s="965"/>
      <c r="AK79" s="965" t="s">
        <v>548</v>
      </c>
      <c r="AL79" s="965"/>
      <c r="AM79" s="965"/>
      <c r="AN79" s="965"/>
      <c r="AO79" s="965"/>
      <c r="AP79" s="965" t="s">
        <v>548</v>
      </c>
      <c r="AQ79" s="965"/>
      <c r="AR79" s="965"/>
      <c r="AS79" s="965"/>
      <c r="AT79" s="965"/>
      <c r="AU79" s="965" t="s">
        <v>548</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72" t="s">
        <v>560</v>
      </c>
      <c r="C80" s="973"/>
      <c r="D80" s="973"/>
      <c r="E80" s="973"/>
      <c r="F80" s="973"/>
      <c r="G80" s="973"/>
      <c r="H80" s="973"/>
      <c r="I80" s="973"/>
      <c r="J80" s="973"/>
      <c r="K80" s="973"/>
      <c r="L80" s="973"/>
      <c r="M80" s="973"/>
      <c r="N80" s="973"/>
      <c r="O80" s="973"/>
      <c r="P80" s="974"/>
      <c r="Q80" s="971">
        <v>12000</v>
      </c>
      <c r="R80" s="965"/>
      <c r="S80" s="965"/>
      <c r="T80" s="965"/>
      <c r="U80" s="965"/>
      <c r="V80" s="965">
        <v>11746</v>
      </c>
      <c r="W80" s="965"/>
      <c r="X80" s="965"/>
      <c r="Y80" s="965"/>
      <c r="Z80" s="965"/>
      <c r="AA80" s="965">
        <v>254</v>
      </c>
      <c r="AB80" s="965"/>
      <c r="AC80" s="965"/>
      <c r="AD80" s="965"/>
      <c r="AE80" s="965"/>
      <c r="AF80" s="965">
        <v>2401</v>
      </c>
      <c r="AG80" s="965"/>
      <c r="AH80" s="965"/>
      <c r="AI80" s="965"/>
      <c r="AJ80" s="965"/>
      <c r="AK80" s="965" t="s">
        <v>548</v>
      </c>
      <c r="AL80" s="965"/>
      <c r="AM80" s="965"/>
      <c r="AN80" s="965"/>
      <c r="AO80" s="965"/>
      <c r="AP80" s="965">
        <v>5206</v>
      </c>
      <c r="AQ80" s="965"/>
      <c r="AR80" s="965"/>
      <c r="AS80" s="965"/>
      <c r="AT80" s="965"/>
      <c r="AU80" s="965">
        <v>500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561</v>
      </c>
      <c r="C81" s="969"/>
      <c r="D81" s="969"/>
      <c r="E81" s="969"/>
      <c r="F81" s="969"/>
      <c r="G81" s="969"/>
      <c r="H81" s="969"/>
      <c r="I81" s="969"/>
      <c r="J81" s="969"/>
      <c r="K81" s="969"/>
      <c r="L81" s="969"/>
      <c r="M81" s="969"/>
      <c r="N81" s="969"/>
      <c r="O81" s="969"/>
      <c r="P81" s="970"/>
      <c r="Q81" s="971">
        <v>26</v>
      </c>
      <c r="R81" s="965"/>
      <c r="S81" s="965"/>
      <c r="T81" s="965"/>
      <c r="U81" s="965"/>
      <c r="V81" s="965">
        <v>26</v>
      </c>
      <c r="W81" s="965"/>
      <c r="X81" s="965"/>
      <c r="Y81" s="965"/>
      <c r="Z81" s="965"/>
      <c r="AA81" s="965">
        <v>0</v>
      </c>
      <c r="AB81" s="965"/>
      <c r="AC81" s="965"/>
      <c r="AD81" s="965"/>
      <c r="AE81" s="965"/>
      <c r="AF81" s="965">
        <v>0</v>
      </c>
      <c r="AG81" s="965"/>
      <c r="AH81" s="965"/>
      <c r="AI81" s="965"/>
      <c r="AJ81" s="965"/>
      <c r="AK81" s="965" t="s">
        <v>546</v>
      </c>
      <c r="AL81" s="965"/>
      <c r="AM81" s="965"/>
      <c r="AN81" s="965"/>
      <c r="AO81" s="965"/>
      <c r="AP81" s="965" t="s">
        <v>546</v>
      </c>
      <c r="AQ81" s="965"/>
      <c r="AR81" s="965"/>
      <c r="AS81" s="965"/>
      <c r="AT81" s="965"/>
      <c r="AU81" s="965" t="s">
        <v>546</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7782</v>
      </c>
      <c r="AG88" s="953"/>
      <c r="AH88" s="953"/>
      <c r="AI88" s="953"/>
      <c r="AJ88" s="953"/>
      <c r="AK88" s="957"/>
      <c r="AL88" s="957"/>
      <c r="AM88" s="957"/>
      <c r="AN88" s="957"/>
      <c r="AO88" s="957"/>
      <c r="AP88" s="953">
        <v>6643</v>
      </c>
      <c r="AQ88" s="953"/>
      <c r="AR88" s="953"/>
      <c r="AS88" s="953"/>
      <c r="AT88" s="953"/>
      <c r="AU88" s="953">
        <v>920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287</v>
      </c>
      <c r="AG109" s="886"/>
      <c r="AH109" s="886"/>
      <c r="AI109" s="886"/>
      <c r="AJ109" s="887"/>
      <c r="AK109" s="888" t="s">
        <v>286</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287</v>
      </c>
      <c r="BW109" s="886"/>
      <c r="BX109" s="886"/>
      <c r="BY109" s="886"/>
      <c r="BZ109" s="887"/>
      <c r="CA109" s="888" t="s">
        <v>286</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287</v>
      </c>
      <c r="DM109" s="886"/>
      <c r="DN109" s="886"/>
      <c r="DO109" s="886"/>
      <c r="DP109" s="887"/>
      <c r="DQ109" s="888" t="s">
        <v>286</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730922</v>
      </c>
      <c r="AB110" s="871"/>
      <c r="AC110" s="871"/>
      <c r="AD110" s="871"/>
      <c r="AE110" s="872"/>
      <c r="AF110" s="873">
        <v>691339</v>
      </c>
      <c r="AG110" s="871"/>
      <c r="AH110" s="871"/>
      <c r="AI110" s="871"/>
      <c r="AJ110" s="872"/>
      <c r="AK110" s="873">
        <v>684389</v>
      </c>
      <c r="AL110" s="871"/>
      <c r="AM110" s="871"/>
      <c r="AN110" s="871"/>
      <c r="AO110" s="872"/>
      <c r="AP110" s="874">
        <v>21.6</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6129066</v>
      </c>
      <c r="BR110" s="798"/>
      <c r="BS110" s="798"/>
      <c r="BT110" s="798"/>
      <c r="BU110" s="798"/>
      <c r="BV110" s="798">
        <v>6242285</v>
      </c>
      <c r="BW110" s="798"/>
      <c r="BX110" s="798"/>
      <c r="BY110" s="798"/>
      <c r="BZ110" s="798"/>
      <c r="CA110" s="798">
        <v>6451514</v>
      </c>
      <c r="CB110" s="798"/>
      <c r="CC110" s="798"/>
      <c r="CD110" s="798"/>
      <c r="CE110" s="798"/>
      <c r="CF110" s="859">
        <v>203.6</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t="s">
        <v>221</v>
      </c>
      <c r="BR111" s="769"/>
      <c r="BS111" s="769"/>
      <c r="BT111" s="769"/>
      <c r="BU111" s="769"/>
      <c r="BV111" s="769" t="s">
        <v>221</v>
      </c>
      <c r="BW111" s="769"/>
      <c r="BX111" s="769"/>
      <c r="BY111" s="769"/>
      <c r="BZ111" s="769"/>
      <c r="CA111" s="769" t="s">
        <v>221</v>
      </c>
      <c r="CB111" s="769"/>
      <c r="CC111" s="769"/>
      <c r="CD111" s="769"/>
      <c r="CE111" s="769"/>
      <c r="CF111" s="846" t="s">
        <v>221</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3188119</v>
      </c>
      <c r="BR112" s="769"/>
      <c r="BS112" s="769"/>
      <c r="BT112" s="769"/>
      <c r="BU112" s="769"/>
      <c r="BV112" s="769">
        <v>3000322</v>
      </c>
      <c r="BW112" s="769"/>
      <c r="BX112" s="769"/>
      <c r="BY112" s="769"/>
      <c r="BZ112" s="769"/>
      <c r="CA112" s="769">
        <v>2904255</v>
      </c>
      <c r="CB112" s="769"/>
      <c r="CC112" s="769"/>
      <c r="CD112" s="769"/>
      <c r="CE112" s="769"/>
      <c r="CF112" s="846">
        <v>91.6</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180981</v>
      </c>
      <c r="AB113" s="907"/>
      <c r="AC113" s="907"/>
      <c r="AD113" s="907"/>
      <c r="AE113" s="908"/>
      <c r="AF113" s="909">
        <v>174647</v>
      </c>
      <c r="AG113" s="907"/>
      <c r="AH113" s="907"/>
      <c r="AI113" s="907"/>
      <c r="AJ113" s="908"/>
      <c r="AK113" s="909">
        <v>180437</v>
      </c>
      <c r="AL113" s="907"/>
      <c r="AM113" s="907"/>
      <c r="AN113" s="907"/>
      <c r="AO113" s="908"/>
      <c r="AP113" s="910">
        <v>5.7</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1018299</v>
      </c>
      <c r="BR113" s="769"/>
      <c r="BS113" s="769"/>
      <c r="BT113" s="769"/>
      <c r="BU113" s="769"/>
      <c r="BV113" s="769">
        <v>903753</v>
      </c>
      <c r="BW113" s="769"/>
      <c r="BX113" s="769"/>
      <c r="BY113" s="769"/>
      <c r="BZ113" s="769"/>
      <c r="CA113" s="769">
        <v>919823</v>
      </c>
      <c r="CB113" s="769"/>
      <c r="CC113" s="769"/>
      <c r="CD113" s="769"/>
      <c r="CE113" s="769"/>
      <c r="CF113" s="846">
        <v>29</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122205</v>
      </c>
      <c r="AB114" s="782"/>
      <c r="AC114" s="782"/>
      <c r="AD114" s="782"/>
      <c r="AE114" s="783"/>
      <c r="AF114" s="784">
        <v>99986</v>
      </c>
      <c r="AG114" s="782"/>
      <c r="AH114" s="782"/>
      <c r="AI114" s="782"/>
      <c r="AJ114" s="783"/>
      <c r="AK114" s="784">
        <v>69165</v>
      </c>
      <c r="AL114" s="782"/>
      <c r="AM114" s="782"/>
      <c r="AN114" s="782"/>
      <c r="AO114" s="783"/>
      <c r="AP114" s="752">
        <v>2.2000000000000002</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1189779</v>
      </c>
      <c r="BR114" s="769"/>
      <c r="BS114" s="769"/>
      <c r="BT114" s="769"/>
      <c r="BU114" s="769"/>
      <c r="BV114" s="769">
        <v>1126650</v>
      </c>
      <c r="BW114" s="769"/>
      <c r="BX114" s="769"/>
      <c r="BY114" s="769"/>
      <c r="BZ114" s="769"/>
      <c r="CA114" s="769">
        <v>1030254</v>
      </c>
      <c r="CB114" s="769"/>
      <c r="CC114" s="769"/>
      <c r="CD114" s="769"/>
      <c r="CE114" s="769"/>
      <c r="CF114" s="846">
        <v>32.5</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221</v>
      </c>
      <c r="AB115" s="907"/>
      <c r="AC115" s="907"/>
      <c r="AD115" s="907"/>
      <c r="AE115" s="908"/>
      <c r="AF115" s="909" t="s">
        <v>221</v>
      </c>
      <c r="AG115" s="907"/>
      <c r="AH115" s="907"/>
      <c r="AI115" s="907"/>
      <c r="AJ115" s="908"/>
      <c r="AK115" s="909" t="s">
        <v>221</v>
      </c>
      <c r="AL115" s="907"/>
      <c r="AM115" s="907"/>
      <c r="AN115" s="907"/>
      <c r="AO115" s="908"/>
      <c r="AP115" s="910" t="s">
        <v>221</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231</v>
      </c>
      <c r="AB116" s="782"/>
      <c r="AC116" s="782"/>
      <c r="AD116" s="782"/>
      <c r="AE116" s="783"/>
      <c r="AF116" s="784">
        <v>133</v>
      </c>
      <c r="AG116" s="782"/>
      <c r="AH116" s="782"/>
      <c r="AI116" s="782"/>
      <c r="AJ116" s="783"/>
      <c r="AK116" s="784">
        <v>169</v>
      </c>
      <c r="AL116" s="782"/>
      <c r="AM116" s="782"/>
      <c r="AN116" s="782"/>
      <c r="AO116" s="783"/>
      <c r="AP116" s="752">
        <v>0</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1034339</v>
      </c>
      <c r="AB117" s="893"/>
      <c r="AC117" s="893"/>
      <c r="AD117" s="893"/>
      <c r="AE117" s="894"/>
      <c r="AF117" s="896">
        <v>966105</v>
      </c>
      <c r="AG117" s="893"/>
      <c r="AH117" s="893"/>
      <c r="AI117" s="893"/>
      <c r="AJ117" s="894"/>
      <c r="AK117" s="896">
        <v>934160</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287</v>
      </c>
      <c r="AG118" s="886"/>
      <c r="AH118" s="886"/>
      <c r="AI118" s="886"/>
      <c r="AJ118" s="887"/>
      <c r="AK118" s="888" t="s">
        <v>286</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11525263</v>
      </c>
      <c r="BR118" s="856"/>
      <c r="BS118" s="856"/>
      <c r="BT118" s="856"/>
      <c r="BU118" s="856"/>
      <c r="BV118" s="856">
        <v>11273010</v>
      </c>
      <c r="BW118" s="856"/>
      <c r="BX118" s="856"/>
      <c r="BY118" s="856"/>
      <c r="BZ118" s="856"/>
      <c r="CA118" s="856">
        <v>11305846</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1366345</v>
      </c>
      <c r="BR119" s="798"/>
      <c r="BS119" s="798"/>
      <c r="BT119" s="798"/>
      <c r="BU119" s="798"/>
      <c r="BV119" s="798">
        <v>1332251</v>
      </c>
      <c r="BW119" s="798"/>
      <c r="BX119" s="798"/>
      <c r="BY119" s="798"/>
      <c r="BZ119" s="798"/>
      <c r="CA119" s="798">
        <v>1252343</v>
      </c>
      <c r="CB119" s="798"/>
      <c r="CC119" s="798"/>
      <c r="CD119" s="798"/>
      <c r="CE119" s="798"/>
      <c r="CF119" s="859">
        <v>39.5</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385800</v>
      </c>
      <c r="BR120" s="769"/>
      <c r="BS120" s="769"/>
      <c r="BT120" s="769"/>
      <c r="BU120" s="769"/>
      <c r="BV120" s="769">
        <v>322001</v>
      </c>
      <c r="BW120" s="769"/>
      <c r="BX120" s="769"/>
      <c r="BY120" s="769"/>
      <c r="BZ120" s="769"/>
      <c r="CA120" s="769">
        <v>340811</v>
      </c>
      <c r="CB120" s="769"/>
      <c r="CC120" s="769"/>
      <c r="CD120" s="769"/>
      <c r="CE120" s="769"/>
      <c r="CF120" s="846">
        <v>10.8</v>
      </c>
      <c r="CG120" s="847"/>
      <c r="CH120" s="847"/>
      <c r="CI120" s="847"/>
      <c r="CJ120" s="847"/>
      <c r="CK120" s="848" t="s">
        <v>441</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1728819</v>
      </c>
      <c r="DH120" s="798"/>
      <c r="DI120" s="798"/>
      <c r="DJ120" s="798"/>
      <c r="DK120" s="798"/>
      <c r="DL120" s="798">
        <v>1613630</v>
      </c>
      <c r="DM120" s="798"/>
      <c r="DN120" s="798"/>
      <c r="DO120" s="798"/>
      <c r="DP120" s="798"/>
      <c r="DQ120" s="798">
        <v>1589207</v>
      </c>
      <c r="DR120" s="798"/>
      <c r="DS120" s="798"/>
      <c r="DT120" s="798"/>
      <c r="DU120" s="798"/>
      <c r="DV120" s="799">
        <v>50.1</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5421130</v>
      </c>
      <c r="BR121" s="856"/>
      <c r="BS121" s="856"/>
      <c r="BT121" s="856"/>
      <c r="BU121" s="856"/>
      <c r="BV121" s="856">
        <v>5429625</v>
      </c>
      <c r="BW121" s="856"/>
      <c r="BX121" s="856"/>
      <c r="BY121" s="856"/>
      <c r="BZ121" s="856"/>
      <c r="CA121" s="856">
        <v>5728906</v>
      </c>
      <c r="CB121" s="856"/>
      <c r="CC121" s="856"/>
      <c r="CD121" s="856"/>
      <c r="CE121" s="856"/>
      <c r="CF121" s="857">
        <v>180.8</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1459300</v>
      </c>
      <c r="DH121" s="769"/>
      <c r="DI121" s="769"/>
      <c r="DJ121" s="769"/>
      <c r="DK121" s="769"/>
      <c r="DL121" s="769">
        <v>1386692</v>
      </c>
      <c r="DM121" s="769"/>
      <c r="DN121" s="769"/>
      <c r="DO121" s="769"/>
      <c r="DP121" s="769"/>
      <c r="DQ121" s="769">
        <v>1315048</v>
      </c>
      <c r="DR121" s="769"/>
      <c r="DS121" s="769"/>
      <c r="DT121" s="769"/>
      <c r="DU121" s="769"/>
      <c r="DV121" s="821">
        <v>41.5</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7173275</v>
      </c>
      <c r="BR122" s="838"/>
      <c r="BS122" s="838"/>
      <c r="BT122" s="838"/>
      <c r="BU122" s="838"/>
      <c r="BV122" s="838">
        <v>7083877</v>
      </c>
      <c r="BW122" s="838"/>
      <c r="BX122" s="838"/>
      <c r="BY122" s="838"/>
      <c r="BZ122" s="838"/>
      <c r="CA122" s="838">
        <v>7322060</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t="s">
        <v>221</v>
      </c>
      <c r="DH122" s="769"/>
      <c r="DI122" s="769"/>
      <c r="DJ122" s="769"/>
      <c r="DK122" s="769"/>
      <c r="DL122" s="769" t="s">
        <v>221</v>
      </c>
      <c r="DM122" s="769"/>
      <c r="DN122" s="769"/>
      <c r="DO122" s="769"/>
      <c r="DP122" s="769"/>
      <c r="DQ122" s="769" t="s">
        <v>221</v>
      </c>
      <c r="DR122" s="769"/>
      <c r="DS122" s="769"/>
      <c r="DT122" s="769"/>
      <c r="DU122" s="769"/>
      <c r="DV122" s="821" t="s">
        <v>221</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139.30000000000001</v>
      </c>
      <c r="BR123" s="830"/>
      <c r="BS123" s="830"/>
      <c r="BT123" s="830"/>
      <c r="BU123" s="830"/>
      <c r="BV123" s="830">
        <v>134.6</v>
      </c>
      <c r="BW123" s="830"/>
      <c r="BX123" s="830"/>
      <c r="BY123" s="830"/>
      <c r="BZ123" s="830"/>
      <c r="CA123" s="830">
        <v>125.7</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t="s">
        <v>221</v>
      </c>
      <c r="DH123" s="782"/>
      <c r="DI123" s="782"/>
      <c r="DJ123" s="782"/>
      <c r="DK123" s="783"/>
      <c r="DL123" s="784" t="s">
        <v>221</v>
      </c>
      <c r="DM123" s="782"/>
      <c r="DN123" s="782"/>
      <c r="DO123" s="782"/>
      <c r="DP123" s="783"/>
      <c r="DQ123" s="784" t="s">
        <v>221</v>
      </c>
      <c r="DR123" s="782"/>
      <c r="DS123" s="782"/>
      <c r="DT123" s="782"/>
      <c r="DU123" s="783"/>
      <c r="DV123" s="752" t="s">
        <v>221</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455</v>
      </c>
      <c r="AY127" s="756"/>
      <c r="AZ127" s="756"/>
      <c r="BA127" s="756"/>
      <c r="BB127" s="756"/>
      <c r="BC127" s="756"/>
      <c r="BD127" s="756"/>
      <c r="BE127" s="757"/>
      <c r="BF127" s="758" t="s">
        <v>221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43598</v>
      </c>
      <c r="AB128" s="722"/>
      <c r="AC128" s="722"/>
      <c r="AD128" s="722"/>
      <c r="AE128" s="723"/>
      <c r="AF128" s="724">
        <v>42784</v>
      </c>
      <c r="AG128" s="722"/>
      <c r="AH128" s="722"/>
      <c r="AI128" s="722"/>
      <c r="AJ128" s="723"/>
      <c r="AK128" s="724">
        <v>46566</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221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3593519</v>
      </c>
      <c r="AB129" s="782"/>
      <c r="AC129" s="782"/>
      <c r="AD129" s="782"/>
      <c r="AE129" s="783"/>
      <c r="AF129" s="784">
        <v>3593363</v>
      </c>
      <c r="AG129" s="782"/>
      <c r="AH129" s="782"/>
      <c r="AI129" s="782"/>
      <c r="AJ129" s="783"/>
      <c r="AK129" s="784">
        <v>3634262</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14.7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471534</v>
      </c>
      <c r="AB130" s="782"/>
      <c r="AC130" s="782"/>
      <c r="AD130" s="782"/>
      <c r="AE130" s="783"/>
      <c r="AF130" s="784">
        <v>482930</v>
      </c>
      <c r="AG130" s="782"/>
      <c r="AH130" s="782"/>
      <c r="AI130" s="782"/>
      <c r="AJ130" s="783"/>
      <c r="AK130" s="784">
        <v>465328</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125.7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3121985</v>
      </c>
      <c r="AB131" s="715"/>
      <c r="AC131" s="715"/>
      <c r="AD131" s="715"/>
      <c r="AE131" s="716"/>
      <c r="AF131" s="717">
        <v>3110433</v>
      </c>
      <c r="AG131" s="715"/>
      <c r="AH131" s="715"/>
      <c r="AI131" s="715"/>
      <c r="AJ131" s="716"/>
      <c r="AK131" s="717">
        <v>3168934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16.630669269999999</v>
      </c>
      <c r="AB132" s="738"/>
      <c r="AC132" s="738"/>
      <c r="AD132" s="738"/>
      <c r="AE132" s="739"/>
      <c r="AF132" s="740">
        <v>14.15851105</v>
      </c>
      <c r="AG132" s="738"/>
      <c r="AH132" s="738"/>
      <c r="AI132" s="738"/>
      <c r="AJ132" s="739"/>
      <c r="AK132" s="740">
        <v>13.32517496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18.3</v>
      </c>
      <c r="AB133" s="747"/>
      <c r="AC133" s="747"/>
      <c r="AD133" s="747"/>
      <c r="AE133" s="748"/>
      <c r="AF133" s="746">
        <v>15.9</v>
      </c>
      <c r="AG133" s="747"/>
      <c r="AH133" s="747"/>
      <c r="AI133" s="747"/>
      <c r="AJ133" s="748"/>
      <c r="AK133" s="746">
        <v>14.7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4" zoomScale="85" zoomScaleNormal="85" zoomScaleSheetLayoutView="85" workbookViewId="0">
      <selection activeCell="K52" sqref="K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4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20" t="s">
        <v>471</v>
      </c>
      <c r="L7" s="254"/>
      <c r="M7" s="255" t="s">
        <v>472</v>
      </c>
      <c r="N7" s="256"/>
    </row>
    <row r="8" spans="1:16">
      <c r="A8" s="248"/>
      <c r="B8" s="244"/>
      <c r="C8" s="244"/>
      <c r="D8" s="244"/>
      <c r="E8" s="244"/>
      <c r="F8" s="244"/>
      <c r="G8" s="257"/>
      <c r="H8" s="258"/>
      <c r="I8" s="258"/>
      <c r="J8" s="259"/>
      <c r="K8" s="1121"/>
      <c r="L8" s="260" t="s">
        <v>473</v>
      </c>
      <c r="M8" s="261" t="s">
        <v>474</v>
      </c>
      <c r="N8" s="262" t="s">
        <v>475</v>
      </c>
    </row>
    <row r="9" spans="1:16">
      <c r="A9" s="248"/>
      <c r="B9" s="244"/>
      <c r="C9" s="244"/>
      <c r="D9" s="244"/>
      <c r="E9" s="244"/>
      <c r="F9" s="244"/>
      <c r="G9" s="1134" t="s">
        <v>476</v>
      </c>
      <c r="H9" s="1135"/>
      <c r="I9" s="1135"/>
      <c r="J9" s="1136"/>
      <c r="K9" s="263">
        <v>857610</v>
      </c>
      <c r="L9" s="264">
        <v>55841</v>
      </c>
      <c r="M9" s="265">
        <v>87341</v>
      </c>
      <c r="N9" s="266">
        <v>-36.1</v>
      </c>
    </row>
    <row r="10" spans="1:16">
      <c r="A10" s="248"/>
      <c r="B10" s="244"/>
      <c r="C10" s="244"/>
      <c r="D10" s="244"/>
      <c r="E10" s="244"/>
      <c r="F10" s="244"/>
      <c r="G10" s="1134" t="s">
        <v>477</v>
      </c>
      <c r="H10" s="1135"/>
      <c r="I10" s="1135"/>
      <c r="J10" s="1136"/>
      <c r="K10" s="267">
        <v>114909</v>
      </c>
      <c r="L10" s="268">
        <v>7482</v>
      </c>
      <c r="M10" s="269">
        <v>8730</v>
      </c>
      <c r="N10" s="270">
        <v>-14.3</v>
      </c>
    </row>
    <row r="11" spans="1:16" ht="13.5" customHeight="1">
      <c r="A11" s="248"/>
      <c r="B11" s="244"/>
      <c r="C11" s="244"/>
      <c r="D11" s="244"/>
      <c r="E11" s="244"/>
      <c r="F11" s="244"/>
      <c r="G11" s="1134" t="s">
        <v>478</v>
      </c>
      <c r="H11" s="1135"/>
      <c r="I11" s="1135"/>
      <c r="J11" s="1136"/>
      <c r="K11" s="267">
        <v>58139</v>
      </c>
      <c r="L11" s="268">
        <v>3786</v>
      </c>
      <c r="M11" s="269">
        <v>12876</v>
      </c>
      <c r="N11" s="270">
        <v>-70.599999999999994</v>
      </c>
    </row>
    <row r="12" spans="1:16" ht="13.5" customHeight="1">
      <c r="A12" s="248"/>
      <c r="B12" s="244"/>
      <c r="C12" s="244"/>
      <c r="D12" s="244"/>
      <c r="E12" s="244"/>
      <c r="F12" s="244"/>
      <c r="G12" s="1134" t="s">
        <v>479</v>
      </c>
      <c r="H12" s="1135"/>
      <c r="I12" s="1135"/>
      <c r="J12" s="1136"/>
      <c r="K12" s="267" t="s">
        <v>480</v>
      </c>
      <c r="L12" s="268" t="s">
        <v>480</v>
      </c>
      <c r="M12" s="269">
        <v>1090</v>
      </c>
      <c r="N12" s="270" t="s">
        <v>480</v>
      </c>
    </row>
    <row r="13" spans="1:16" ht="13.5" customHeight="1">
      <c r="A13" s="248"/>
      <c r="B13" s="244"/>
      <c r="C13" s="244"/>
      <c r="D13" s="244"/>
      <c r="E13" s="244"/>
      <c r="F13" s="244"/>
      <c r="G13" s="1134" t="s">
        <v>481</v>
      </c>
      <c r="H13" s="1135"/>
      <c r="I13" s="1135"/>
      <c r="J13" s="1136"/>
      <c r="K13" s="267" t="s">
        <v>480</v>
      </c>
      <c r="L13" s="268" t="s">
        <v>480</v>
      </c>
      <c r="M13" s="269">
        <v>18</v>
      </c>
      <c r="N13" s="270" t="s">
        <v>480</v>
      </c>
    </row>
    <row r="14" spans="1:16" ht="13.5" customHeight="1">
      <c r="A14" s="248"/>
      <c r="B14" s="244"/>
      <c r="C14" s="244"/>
      <c r="D14" s="244"/>
      <c r="E14" s="244"/>
      <c r="F14" s="244"/>
      <c r="G14" s="1134" t="s">
        <v>482</v>
      </c>
      <c r="H14" s="1135"/>
      <c r="I14" s="1135"/>
      <c r="J14" s="1136"/>
      <c r="K14" s="267">
        <v>66015</v>
      </c>
      <c r="L14" s="268">
        <v>4298</v>
      </c>
      <c r="M14" s="269">
        <v>4293</v>
      </c>
      <c r="N14" s="270">
        <v>0.1</v>
      </c>
    </row>
    <row r="15" spans="1:16" ht="13.5" customHeight="1">
      <c r="A15" s="248"/>
      <c r="B15" s="244"/>
      <c r="C15" s="244"/>
      <c r="D15" s="244"/>
      <c r="E15" s="244"/>
      <c r="F15" s="244"/>
      <c r="G15" s="1134" t="s">
        <v>483</v>
      </c>
      <c r="H15" s="1135"/>
      <c r="I15" s="1135"/>
      <c r="J15" s="1136"/>
      <c r="K15" s="267">
        <v>13557</v>
      </c>
      <c r="L15" s="268">
        <v>883</v>
      </c>
      <c r="M15" s="269">
        <v>2010</v>
      </c>
      <c r="N15" s="270">
        <v>-56.1</v>
      </c>
    </row>
    <row r="16" spans="1:16">
      <c r="A16" s="248"/>
      <c r="B16" s="244"/>
      <c r="C16" s="244"/>
      <c r="D16" s="244"/>
      <c r="E16" s="244"/>
      <c r="F16" s="244"/>
      <c r="G16" s="1137" t="s">
        <v>484</v>
      </c>
      <c r="H16" s="1138"/>
      <c r="I16" s="1138"/>
      <c r="J16" s="1139"/>
      <c r="K16" s="268">
        <v>-115209</v>
      </c>
      <c r="L16" s="268">
        <v>-7502</v>
      </c>
      <c r="M16" s="269">
        <v>-10218</v>
      </c>
      <c r="N16" s="270">
        <v>-26.6</v>
      </c>
    </row>
    <row r="17" spans="1:16">
      <c r="A17" s="248"/>
      <c r="B17" s="244"/>
      <c r="C17" s="244"/>
      <c r="D17" s="244"/>
      <c r="E17" s="244"/>
      <c r="F17" s="244"/>
      <c r="G17" s="1137" t="s">
        <v>170</v>
      </c>
      <c r="H17" s="1138"/>
      <c r="I17" s="1138"/>
      <c r="J17" s="1139"/>
      <c r="K17" s="268">
        <v>995021</v>
      </c>
      <c r="L17" s="268">
        <v>64788</v>
      </c>
      <c r="M17" s="269">
        <v>106139</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1" t="s">
        <v>489</v>
      </c>
      <c r="H21" s="1132"/>
      <c r="I21" s="1132"/>
      <c r="J21" s="1133"/>
      <c r="K21" s="280">
        <v>6.84</v>
      </c>
      <c r="L21" s="281">
        <v>10.27</v>
      </c>
      <c r="M21" s="282">
        <v>-3.43</v>
      </c>
      <c r="N21" s="249"/>
      <c r="O21" s="283"/>
      <c r="P21" s="279"/>
    </row>
    <row r="22" spans="1:16" s="284" customFormat="1">
      <c r="A22" s="279"/>
      <c r="B22" s="249"/>
      <c r="C22" s="249"/>
      <c r="D22" s="249"/>
      <c r="E22" s="249"/>
      <c r="F22" s="249"/>
      <c r="G22" s="1131" t="s">
        <v>490</v>
      </c>
      <c r="H22" s="1132"/>
      <c r="I22" s="1132"/>
      <c r="J22" s="1133"/>
      <c r="K22" s="285">
        <v>95</v>
      </c>
      <c r="L22" s="286">
        <v>95.1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20" t="s">
        <v>471</v>
      </c>
      <c r="L30" s="254"/>
      <c r="M30" s="255" t="s">
        <v>472</v>
      </c>
      <c r="N30" s="256"/>
    </row>
    <row r="31" spans="1:16">
      <c r="A31" s="248"/>
      <c r="B31" s="244"/>
      <c r="C31" s="244"/>
      <c r="D31" s="244"/>
      <c r="E31" s="244"/>
      <c r="F31" s="244"/>
      <c r="G31" s="257"/>
      <c r="H31" s="258"/>
      <c r="I31" s="258"/>
      <c r="J31" s="259"/>
      <c r="K31" s="1121"/>
      <c r="L31" s="260" t="s">
        <v>473</v>
      </c>
      <c r="M31" s="261" t="s">
        <v>474</v>
      </c>
      <c r="N31" s="262" t="s">
        <v>475</v>
      </c>
    </row>
    <row r="32" spans="1:16" ht="27" customHeight="1">
      <c r="A32" s="248"/>
      <c r="B32" s="244"/>
      <c r="C32" s="244"/>
      <c r="D32" s="244"/>
      <c r="E32" s="244"/>
      <c r="F32" s="244"/>
      <c r="G32" s="1122" t="s">
        <v>494</v>
      </c>
      <c r="H32" s="1123"/>
      <c r="I32" s="1123"/>
      <c r="J32" s="1124"/>
      <c r="K32" s="294">
        <v>684389</v>
      </c>
      <c r="L32" s="294">
        <v>44562</v>
      </c>
      <c r="M32" s="295">
        <v>57922</v>
      </c>
      <c r="N32" s="296">
        <v>-23.1</v>
      </c>
    </row>
    <row r="33" spans="1:16" ht="13.5" customHeight="1">
      <c r="A33" s="248"/>
      <c r="B33" s="244"/>
      <c r="C33" s="244"/>
      <c r="D33" s="244"/>
      <c r="E33" s="244"/>
      <c r="F33" s="244"/>
      <c r="G33" s="1122" t="s">
        <v>495</v>
      </c>
      <c r="H33" s="1123"/>
      <c r="I33" s="1123"/>
      <c r="J33" s="1124"/>
      <c r="K33" s="294" t="s">
        <v>480</v>
      </c>
      <c r="L33" s="294" t="s">
        <v>480</v>
      </c>
      <c r="M33" s="295" t="s">
        <v>480</v>
      </c>
      <c r="N33" s="296" t="s">
        <v>480</v>
      </c>
    </row>
    <row r="34" spans="1:16" ht="27" customHeight="1">
      <c r="A34" s="248"/>
      <c r="B34" s="244"/>
      <c r="C34" s="244"/>
      <c r="D34" s="244"/>
      <c r="E34" s="244"/>
      <c r="F34" s="244"/>
      <c r="G34" s="1122" t="s">
        <v>496</v>
      </c>
      <c r="H34" s="1123"/>
      <c r="I34" s="1123"/>
      <c r="J34" s="1124"/>
      <c r="K34" s="294" t="s">
        <v>480</v>
      </c>
      <c r="L34" s="294" t="s">
        <v>480</v>
      </c>
      <c r="M34" s="295" t="s">
        <v>480</v>
      </c>
      <c r="N34" s="296" t="s">
        <v>480</v>
      </c>
    </row>
    <row r="35" spans="1:16" ht="27" customHeight="1">
      <c r="A35" s="248"/>
      <c r="B35" s="244"/>
      <c r="C35" s="244"/>
      <c r="D35" s="244"/>
      <c r="E35" s="244"/>
      <c r="F35" s="244"/>
      <c r="G35" s="1122" t="s">
        <v>497</v>
      </c>
      <c r="H35" s="1123"/>
      <c r="I35" s="1123"/>
      <c r="J35" s="1124"/>
      <c r="K35" s="294">
        <v>180437</v>
      </c>
      <c r="L35" s="294">
        <v>11749</v>
      </c>
      <c r="M35" s="295">
        <v>16698</v>
      </c>
      <c r="N35" s="296">
        <v>-29.6</v>
      </c>
    </row>
    <row r="36" spans="1:16" ht="27" customHeight="1">
      <c r="A36" s="248"/>
      <c r="B36" s="244"/>
      <c r="C36" s="244"/>
      <c r="D36" s="244"/>
      <c r="E36" s="244"/>
      <c r="F36" s="244"/>
      <c r="G36" s="1122" t="s">
        <v>498</v>
      </c>
      <c r="H36" s="1123"/>
      <c r="I36" s="1123"/>
      <c r="J36" s="1124"/>
      <c r="K36" s="294">
        <v>69165</v>
      </c>
      <c r="L36" s="294">
        <v>4504</v>
      </c>
      <c r="M36" s="295">
        <v>4963</v>
      </c>
      <c r="N36" s="296">
        <v>-9.1999999999999993</v>
      </c>
    </row>
    <row r="37" spans="1:16" ht="13.5" customHeight="1">
      <c r="A37" s="248"/>
      <c r="B37" s="244"/>
      <c r="C37" s="244"/>
      <c r="D37" s="244"/>
      <c r="E37" s="244"/>
      <c r="F37" s="244"/>
      <c r="G37" s="1122" t="s">
        <v>499</v>
      </c>
      <c r="H37" s="1123"/>
      <c r="I37" s="1123"/>
      <c r="J37" s="1124"/>
      <c r="K37" s="294" t="s">
        <v>480</v>
      </c>
      <c r="L37" s="294" t="s">
        <v>480</v>
      </c>
      <c r="M37" s="295">
        <v>1334</v>
      </c>
      <c r="N37" s="296" t="s">
        <v>480</v>
      </c>
    </row>
    <row r="38" spans="1:16" ht="27" customHeight="1">
      <c r="A38" s="248"/>
      <c r="B38" s="244"/>
      <c r="C38" s="244"/>
      <c r="D38" s="244"/>
      <c r="E38" s="244"/>
      <c r="F38" s="244"/>
      <c r="G38" s="1125" t="s">
        <v>500</v>
      </c>
      <c r="H38" s="1126"/>
      <c r="I38" s="1126"/>
      <c r="J38" s="1127"/>
      <c r="K38" s="297">
        <v>169</v>
      </c>
      <c r="L38" s="297">
        <v>11</v>
      </c>
      <c r="M38" s="298">
        <v>8</v>
      </c>
      <c r="N38" s="299">
        <v>37.5</v>
      </c>
      <c r="O38" s="293"/>
    </row>
    <row r="39" spans="1:16">
      <c r="A39" s="248"/>
      <c r="B39" s="244"/>
      <c r="C39" s="244"/>
      <c r="D39" s="244"/>
      <c r="E39" s="244"/>
      <c r="F39" s="244"/>
      <c r="G39" s="1125" t="s">
        <v>501</v>
      </c>
      <c r="H39" s="1126"/>
      <c r="I39" s="1126"/>
      <c r="J39" s="1127"/>
      <c r="K39" s="300">
        <v>-46566</v>
      </c>
      <c r="L39" s="300">
        <v>-3032</v>
      </c>
      <c r="M39" s="301">
        <v>-2783</v>
      </c>
      <c r="N39" s="302">
        <v>8.9</v>
      </c>
      <c r="O39" s="293"/>
    </row>
    <row r="40" spans="1:16" ht="27" customHeight="1">
      <c r="A40" s="248"/>
      <c r="B40" s="244"/>
      <c r="C40" s="244"/>
      <c r="D40" s="244"/>
      <c r="E40" s="244"/>
      <c r="F40" s="244"/>
      <c r="G40" s="1122" t="s">
        <v>502</v>
      </c>
      <c r="H40" s="1123"/>
      <c r="I40" s="1123"/>
      <c r="J40" s="1124"/>
      <c r="K40" s="300">
        <v>-465328</v>
      </c>
      <c r="L40" s="300">
        <v>-30299</v>
      </c>
      <c r="M40" s="301">
        <v>-52415</v>
      </c>
      <c r="N40" s="302">
        <v>-42.2</v>
      </c>
      <c r="O40" s="293"/>
    </row>
    <row r="41" spans="1:16">
      <c r="A41" s="248"/>
      <c r="B41" s="244"/>
      <c r="C41" s="244"/>
      <c r="D41" s="244"/>
      <c r="E41" s="244"/>
      <c r="F41" s="244"/>
      <c r="G41" s="1128" t="s">
        <v>281</v>
      </c>
      <c r="H41" s="1129"/>
      <c r="I41" s="1129"/>
      <c r="J41" s="1130"/>
      <c r="K41" s="294">
        <v>422266</v>
      </c>
      <c r="L41" s="300">
        <v>27495</v>
      </c>
      <c r="M41" s="301">
        <v>25727</v>
      </c>
      <c r="N41" s="302">
        <v>6.9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5" t="s">
        <v>471</v>
      </c>
      <c r="J49" s="1117" t="s">
        <v>506</v>
      </c>
      <c r="K49" s="1118"/>
      <c r="L49" s="1118"/>
      <c r="M49" s="1118"/>
      <c r="N49" s="1119"/>
    </row>
    <row r="50" spans="1:14">
      <c r="A50" s="248"/>
      <c r="B50" s="244"/>
      <c r="C50" s="244"/>
      <c r="D50" s="244"/>
      <c r="E50" s="244"/>
      <c r="F50" s="244"/>
      <c r="G50" s="312"/>
      <c r="H50" s="313"/>
      <c r="I50" s="1116"/>
      <c r="J50" s="314" t="s">
        <v>507</v>
      </c>
      <c r="K50" s="315" t="s">
        <v>508</v>
      </c>
      <c r="L50" s="316" t="s">
        <v>509</v>
      </c>
      <c r="M50" s="317" t="s">
        <v>510</v>
      </c>
      <c r="N50" s="318" t="s">
        <v>511</v>
      </c>
    </row>
    <row r="51" spans="1:14">
      <c r="A51" s="248"/>
      <c r="B51" s="244"/>
      <c r="C51" s="244"/>
      <c r="D51" s="244"/>
      <c r="E51" s="244"/>
      <c r="F51" s="244"/>
      <c r="G51" s="310" t="s">
        <v>512</v>
      </c>
      <c r="H51" s="311"/>
      <c r="I51" s="319">
        <v>826816</v>
      </c>
      <c r="J51" s="320">
        <v>54257</v>
      </c>
      <c r="K51" s="321">
        <v>47.4</v>
      </c>
      <c r="L51" s="322">
        <v>70254</v>
      </c>
      <c r="M51" s="323">
        <v>32.700000000000003</v>
      </c>
      <c r="N51" s="324">
        <v>14.7</v>
      </c>
    </row>
    <row r="52" spans="1:14">
      <c r="A52" s="248"/>
      <c r="B52" s="244"/>
      <c r="C52" s="244"/>
      <c r="D52" s="244"/>
      <c r="E52" s="244"/>
      <c r="F52" s="244"/>
      <c r="G52" s="325"/>
      <c r="H52" s="326" t="s">
        <v>513</v>
      </c>
      <c r="I52" s="327">
        <v>429389</v>
      </c>
      <c r="J52" s="328">
        <v>28177</v>
      </c>
      <c r="K52" s="329">
        <v>65.900000000000006</v>
      </c>
      <c r="L52" s="330">
        <v>41764</v>
      </c>
      <c r="M52" s="331">
        <v>46.6</v>
      </c>
      <c r="N52" s="332">
        <v>19.3</v>
      </c>
    </row>
    <row r="53" spans="1:14">
      <c r="A53" s="248"/>
      <c r="B53" s="244"/>
      <c r="C53" s="244"/>
      <c r="D53" s="244"/>
      <c r="E53" s="244"/>
      <c r="F53" s="244"/>
      <c r="G53" s="310" t="s">
        <v>514</v>
      </c>
      <c r="H53" s="311"/>
      <c r="I53" s="319">
        <v>1021080</v>
      </c>
      <c r="J53" s="320">
        <v>67194</v>
      </c>
      <c r="K53" s="321">
        <v>23.8</v>
      </c>
      <c r="L53" s="322">
        <v>89245</v>
      </c>
      <c r="M53" s="323">
        <v>27</v>
      </c>
      <c r="N53" s="324">
        <v>-3.2</v>
      </c>
    </row>
    <row r="54" spans="1:14">
      <c r="A54" s="248"/>
      <c r="B54" s="244"/>
      <c r="C54" s="244"/>
      <c r="D54" s="244"/>
      <c r="E54" s="244"/>
      <c r="F54" s="244"/>
      <c r="G54" s="325"/>
      <c r="H54" s="326" t="s">
        <v>513</v>
      </c>
      <c r="I54" s="327">
        <v>716811</v>
      </c>
      <c r="J54" s="328">
        <v>47171</v>
      </c>
      <c r="K54" s="329">
        <v>67.400000000000006</v>
      </c>
      <c r="L54" s="330">
        <v>42966</v>
      </c>
      <c r="M54" s="331">
        <v>2.9</v>
      </c>
      <c r="N54" s="332">
        <v>64.5</v>
      </c>
    </row>
    <row r="55" spans="1:14">
      <c r="A55" s="248"/>
      <c r="B55" s="244"/>
      <c r="C55" s="244"/>
      <c r="D55" s="244"/>
      <c r="E55" s="244"/>
      <c r="F55" s="244"/>
      <c r="G55" s="310" t="s">
        <v>515</v>
      </c>
      <c r="H55" s="311"/>
      <c r="I55" s="319">
        <v>735810</v>
      </c>
      <c r="J55" s="320">
        <v>48405</v>
      </c>
      <c r="K55" s="321">
        <v>-28</v>
      </c>
      <c r="L55" s="322">
        <v>70897</v>
      </c>
      <c r="M55" s="323">
        <v>-20.6</v>
      </c>
      <c r="N55" s="324">
        <v>-7.4</v>
      </c>
    </row>
    <row r="56" spans="1:14">
      <c r="A56" s="248"/>
      <c r="B56" s="244"/>
      <c r="C56" s="244"/>
      <c r="D56" s="244"/>
      <c r="E56" s="244"/>
      <c r="F56" s="244"/>
      <c r="G56" s="325"/>
      <c r="H56" s="326" t="s">
        <v>513</v>
      </c>
      <c r="I56" s="327">
        <v>363291</v>
      </c>
      <c r="J56" s="328">
        <v>23899</v>
      </c>
      <c r="K56" s="329">
        <v>-49.3</v>
      </c>
      <c r="L56" s="330">
        <v>39878</v>
      </c>
      <c r="M56" s="331">
        <v>-7.2</v>
      </c>
      <c r="N56" s="332">
        <v>-42.1</v>
      </c>
    </row>
    <row r="57" spans="1:14">
      <c r="A57" s="248"/>
      <c r="B57" s="244"/>
      <c r="C57" s="244"/>
      <c r="D57" s="244"/>
      <c r="E57" s="244"/>
      <c r="F57" s="244"/>
      <c r="G57" s="310" t="s">
        <v>516</v>
      </c>
      <c r="H57" s="311"/>
      <c r="I57" s="319">
        <v>708238</v>
      </c>
      <c r="J57" s="320">
        <v>46284</v>
      </c>
      <c r="K57" s="321">
        <v>-4.4000000000000004</v>
      </c>
      <c r="L57" s="322">
        <v>66496</v>
      </c>
      <c r="M57" s="323">
        <v>-6.2</v>
      </c>
      <c r="N57" s="324">
        <v>1.8</v>
      </c>
    </row>
    <row r="58" spans="1:14">
      <c r="A58" s="248"/>
      <c r="B58" s="244"/>
      <c r="C58" s="244"/>
      <c r="D58" s="244"/>
      <c r="E58" s="244"/>
      <c r="F58" s="244"/>
      <c r="G58" s="325"/>
      <c r="H58" s="326" t="s">
        <v>513</v>
      </c>
      <c r="I58" s="327">
        <v>586630</v>
      </c>
      <c r="J58" s="328">
        <v>38337</v>
      </c>
      <c r="K58" s="329">
        <v>60.4</v>
      </c>
      <c r="L58" s="330">
        <v>36530</v>
      </c>
      <c r="M58" s="331">
        <v>-8.4</v>
      </c>
      <c r="N58" s="332">
        <v>68.8</v>
      </c>
    </row>
    <row r="59" spans="1:14">
      <c r="A59" s="248"/>
      <c r="B59" s="244"/>
      <c r="C59" s="244"/>
      <c r="D59" s="244"/>
      <c r="E59" s="244"/>
      <c r="F59" s="244"/>
      <c r="G59" s="310" t="s">
        <v>517</v>
      </c>
      <c r="H59" s="311"/>
      <c r="I59" s="319">
        <v>973566</v>
      </c>
      <c r="J59" s="320">
        <v>63391</v>
      </c>
      <c r="K59" s="321">
        <v>37</v>
      </c>
      <c r="L59" s="322">
        <v>82748</v>
      </c>
      <c r="M59" s="323">
        <v>24.4</v>
      </c>
      <c r="N59" s="324">
        <v>12.6</v>
      </c>
    </row>
    <row r="60" spans="1:14">
      <c r="A60" s="248"/>
      <c r="B60" s="244"/>
      <c r="C60" s="244"/>
      <c r="D60" s="244"/>
      <c r="E60" s="244"/>
      <c r="F60" s="244"/>
      <c r="G60" s="325"/>
      <c r="H60" s="326" t="s">
        <v>513</v>
      </c>
      <c r="I60" s="333">
        <v>914002</v>
      </c>
      <c r="J60" s="328">
        <v>59513</v>
      </c>
      <c r="K60" s="329">
        <v>55.2</v>
      </c>
      <c r="L60" s="330">
        <v>44732</v>
      </c>
      <c r="M60" s="331">
        <v>22.5</v>
      </c>
      <c r="N60" s="332">
        <v>32.700000000000003</v>
      </c>
    </row>
    <row r="61" spans="1:14">
      <c r="A61" s="248"/>
      <c r="B61" s="244"/>
      <c r="C61" s="244"/>
      <c r="D61" s="244"/>
      <c r="E61" s="244"/>
      <c r="F61" s="244"/>
      <c r="G61" s="310" t="s">
        <v>518</v>
      </c>
      <c r="H61" s="334"/>
      <c r="I61" s="335">
        <v>853102</v>
      </c>
      <c r="J61" s="336">
        <v>55906</v>
      </c>
      <c r="K61" s="337">
        <v>15.2</v>
      </c>
      <c r="L61" s="338">
        <v>75928</v>
      </c>
      <c r="M61" s="339">
        <v>11.5</v>
      </c>
      <c r="N61" s="324">
        <v>3.7</v>
      </c>
    </row>
    <row r="62" spans="1:14">
      <c r="A62" s="248"/>
      <c r="B62" s="244"/>
      <c r="C62" s="244"/>
      <c r="D62" s="244"/>
      <c r="E62" s="244"/>
      <c r="F62" s="244"/>
      <c r="G62" s="325"/>
      <c r="H62" s="326" t="s">
        <v>513</v>
      </c>
      <c r="I62" s="327">
        <v>602025</v>
      </c>
      <c r="J62" s="328">
        <v>39419</v>
      </c>
      <c r="K62" s="329">
        <v>39.9</v>
      </c>
      <c r="L62" s="330">
        <v>41174</v>
      </c>
      <c r="M62" s="331">
        <v>11.3</v>
      </c>
      <c r="N62" s="332">
        <v>28.6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0" t="s">
        <v>3</v>
      </c>
      <c r="D47" s="1140"/>
      <c r="E47" s="1141"/>
      <c r="F47" s="11">
        <v>6.35</v>
      </c>
      <c r="G47" s="12">
        <v>11.32</v>
      </c>
      <c r="H47" s="12">
        <v>11.36</v>
      </c>
      <c r="I47" s="12">
        <v>9.75</v>
      </c>
      <c r="J47" s="13">
        <v>8.33</v>
      </c>
    </row>
    <row r="48" spans="2:10" ht="57.75" customHeight="1">
      <c r="B48" s="14"/>
      <c r="C48" s="1142" t="s">
        <v>4</v>
      </c>
      <c r="D48" s="1142"/>
      <c r="E48" s="1143"/>
      <c r="F48" s="15">
        <v>1.03</v>
      </c>
      <c r="G48" s="16">
        <v>1.35</v>
      </c>
      <c r="H48" s="16">
        <v>1.34</v>
      </c>
      <c r="I48" s="16">
        <v>1.59</v>
      </c>
      <c r="J48" s="17">
        <v>4.4400000000000004</v>
      </c>
    </row>
    <row r="49" spans="2:10" ht="57.75" customHeight="1" thickBot="1">
      <c r="B49" s="18"/>
      <c r="C49" s="1144" t="s">
        <v>5</v>
      </c>
      <c r="D49" s="1144"/>
      <c r="E49" s="1145"/>
      <c r="F49" s="19">
        <v>0.48</v>
      </c>
      <c r="G49" s="20">
        <v>5.56</v>
      </c>
      <c r="H49" s="20" t="s">
        <v>525</v>
      </c>
      <c r="I49" s="20" t="s">
        <v>526</v>
      </c>
      <c r="J49" s="21">
        <v>1.55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2" t="s">
        <v>527</v>
      </c>
      <c r="D34" s="1152"/>
      <c r="E34" s="1153"/>
      <c r="F34" s="32" t="s">
        <v>528</v>
      </c>
      <c r="G34" s="33" t="s">
        <v>529</v>
      </c>
      <c r="H34" s="33" t="s">
        <v>530</v>
      </c>
      <c r="I34" s="33" t="s">
        <v>531</v>
      </c>
      <c r="J34" s="34" t="s">
        <v>532</v>
      </c>
      <c r="K34" s="22"/>
      <c r="L34" s="22"/>
      <c r="M34" s="22"/>
      <c r="N34" s="22"/>
      <c r="O34" s="22"/>
      <c r="P34" s="22"/>
    </row>
    <row r="35" spans="1:16" ht="39" customHeight="1">
      <c r="A35" s="22"/>
      <c r="B35" s="35"/>
      <c r="C35" s="1146" t="s">
        <v>533</v>
      </c>
      <c r="D35" s="1147"/>
      <c r="E35" s="1148"/>
      <c r="F35" s="36" t="s">
        <v>534</v>
      </c>
      <c r="G35" s="37" t="s">
        <v>535</v>
      </c>
      <c r="H35" s="37" t="s">
        <v>535</v>
      </c>
      <c r="I35" s="37" t="s">
        <v>536</v>
      </c>
      <c r="J35" s="38" t="s">
        <v>534</v>
      </c>
      <c r="K35" s="22"/>
      <c r="L35" s="22"/>
      <c r="M35" s="22"/>
      <c r="N35" s="22"/>
      <c r="O35" s="22"/>
      <c r="P35" s="22"/>
    </row>
    <row r="36" spans="1:16" ht="39" customHeight="1">
      <c r="A36" s="22"/>
      <c r="B36" s="35"/>
      <c r="C36" s="1146" t="s">
        <v>537</v>
      </c>
      <c r="D36" s="1147"/>
      <c r="E36" s="1148"/>
      <c r="F36" s="36">
        <v>13.53</v>
      </c>
      <c r="G36" s="37">
        <v>13.62</v>
      </c>
      <c r="H36" s="37">
        <v>13.28</v>
      </c>
      <c r="I36" s="37">
        <v>14.23</v>
      </c>
      <c r="J36" s="38">
        <v>15.12</v>
      </c>
      <c r="K36" s="22"/>
      <c r="L36" s="22"/>
      <c r="M36" s="22"/>
      <c r="N36" s="22"/>
      <c r="O36" s="22"/>
      <c r="P36" s="22"/>
    </row>
    <row r="37" spans="1:16" ht="39" customHeight="1">
      <c r="A37" s="22"/>
      <c r="B37" s="35"/>
      <c r="C37" s="1146" t="s">
        <v>538</v>
      </c>
      <c r="D37" s="1147"/>
      <c r="E37" s="1148"/>
      <c r="F37" s="36">
        <v>2.41</v>
      </c>
      <c r="G37" s="37">
        <v>2.71</v>
      </c>
      <c r="H37" s="37">
        <v>2.74</v>
      </c>
      <c r="I37" s="37">
        <v>2.75</v>
      </c>
      <c r="J37" s="38">
        <v>2.71</v>
      </c>
      <c r="K37" s="22"/>
      <c r="L37" s="22"/>
      <c r="M37" s="22"/>
      <c r="N37" s="22"/>
      <c r="O37" s="22"/>
      <c r="P37" s="22"/>
    </row>
    <row r="38" spans="1:16" ht="39" customHeight="1">
      <c r="A38" s="22"/>
      <c r="B38" s="35"/>
      <c r="C38" s="1146" t="s">
        <v>539</v>
      </c>
      <c r="D38" s="1147"/>
      <c r="E38" s="1148"/>
      <c r="F38" s="36" t="s">
        <v>540</v>
      </c>
      <c r="G38" s="37">
        <v>0.61</v>
      </c>
      <c r="H38" s="37">
        <v>1.53</v>
      </c>
      <c r="I38" s="37">
        <v>1.88</v>
      </c>
      <c r="J38" s="38">
        <v>1.9</v>
      </c>
      <c r="K38" s="22"/>
      <c r="L38" s="22"/>
      <c r="M38" s="22"/>
      <c r="N38" s="22"/>
      <c r="O38" s="22"/>
      <c r="P38" s="22"/>
    </row>
    <row r="39" spans="1:16" ht="39" customHeight="1">
      <c r="A39" s="22"/>
      <c r="B39" s="35"/>
      <c r="C39" s="1146" t="s">
        <v>541</v>
      </c>
      <c r="D39" s="1147"/>
      <c r="E39" s="1148"/>
      <c r="F39" s="36">
        <v>1.24</v>
      </c>
      <c r="G39" s="37">
        <v>1.67</v>
      </c>
      <c r="H39" s="37">
        <v>0.45</v>
      </c>
      <c r="I39" s="37">
        <v>0.86</v>
      </c>
      <c r="J39" s="38">
        <v>0.92</v>
      </c>
      <c r="K39" s="22"/>
      <c r="L39" s="22"/>
      <c r="M39" s="22"/>
      <c r="N39" s="22"/>
      <c r="O39" s="22"/>
      <c r="P39" s="22"/>
    </row>
    <row r="40" spans="1:16" ht="39" customHeight="1">
      <c r="A40" s="22"/>
      <c r="B40" s="35"/>
      <c r="C40" s="1146" t="s">
        <v>542</v>
      </c>
      <c r="D40" s="1147"/>
      <c r="E40" s="1148"/>
      <c r="F40" s="36">
        <v>0.02</v>
      </c>
      <c r="G40" s="37">
        <v>0.01</v>
      </c>
      <c r="H40" s="37">
        <v>0.04</v>
      </c>
      <c r="I40" s="37">
        <v>0.04</v>
      </c>
      <c r="J40" s="38">
        <v>0.04</v>
      </c>
      <c r="K40" s="22"/>
      <c r="L40" s="22"/>
      <c r="M40" s="22"/>
      <c r="N40" s="22"/>
      <c r="O40" s="22"/>
      <c r="P40" s="22"/>
    </row>
    <row r="41" spans="1:16" ht="39" customHeight="1">
      <c r="A41" s="22"/>
      <c r="B41" s="35"/>
      <c r="C41" s="1146" t="s">
        <v>543</v>
      </c>
      <c r="D41" s="1147"/>
      <c r="E41" s="1148"/>
      <c r="F41" s="36">
        <v>0.02</v>
      </c>
      <c r="G41" s="37">
        <v>0.01</v>
      </c>
      <c r="H41" s="37">
        <v>0.03</v>
      </c>
      <c r="I41" s="37">
        <v>0.31</v>
      </c>
      <c r="J41" s="38">
        <v>0.02</v>
      </c>
      <c r="K41" s="22"/>
      <c r="L41" s="22"/>
      <c r="M41" s="22"/>
      <c r="N41" s="22"/>
      <c r="O41" s="22"/>
      <c r="P41" s="22"/>
    </row>
    <row r="42" spans="1:16" ht="39" customHeight="1">
      <c r="A42" s="22"/>
      <c r="B42" s="39"/>
      <c r="C42" s="1146" t="s">
        <v>544</v>
      </c>
      <c r="D42" s="1147"/>
      <c r="E42" s="1148"/>
      <c r="F42" s="36" t="s">
        <v>480</v>
      </c>
      <c r="G42" s="37" t="s">
        <v>480</v>
      </c>
      <c r="H42" s="37" t="s">
        <v>480</v>
      </c>
      <c r="I42" s="37" t="s">
        <v>480</v>
      </c>
      <c r="J42" s="38" t="s">
        <v>480</v>
      </c>
      <c r="K42" s="22"/>
      <c r="L42" s="22"/>
      <c r="M42" s="22"/>
      <c r="N42" s="22"/>
      <c r="O42" s="22"/>
      <c r="P42" s="22"/>
    </row>
    <row r="43" spans="1:16" ht="39" customHeight="1" thickBot="1">
      <c r="A43" s="22"/>
      <c r="B43" s="40"/>
      <c r="C43" s="1149" t="s">
        <v>545</v>
      </c>
      <c r="D43" s="1150"/>
      <c r="E43" s="1151"/>
      <c r="F43" s="41">
        <v>0.04</v>
      </c>
      <c r="G43" s="42">
        <v>0.02</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2" t="s">
        <v>11</v>
      </c>
      <c r="C45" s="1163"/>
      <c r="D45" s="58"/>
      <c r="E45" s="1168" t="s">
        <v>12</v>
      </c>
      <c r="F45" s="1168"/>
      <c r="G45" s="1168"/>
      <c r="H45" s="1168"/>
      <c r="I45" s="1168"/>
      <c r="J45" s="1169"/>
      <c r="K45" s="59">
        <v>798</v>
      </c>
      <c r="L45" s="60">
        <v>783</v>
      </c>
      <c r="M45" s="60">
        <v>731</v>
      </c>
      <c r="N45" s="60">
        <v>691</v>
      </c>
      <c r="O45" s="61">
        <v>684</v>
      </c>
      <c r="P45" s="48"/>
      <c r="Q45" s="48"/>
      <c r="R45" s="48"/>
      <c r="S45" s="48"/>
      <c r="T45" s="48"/>
      <c r="U45" s="48"/>
    </row>
    <row r="46" spans="1:21" ht="30.75" customHeight="1">
      <c r="A46" s="48"/>
      <c r="B46" s="1164"/>
      <c r="C46" s="1165"/>
      <c r="D46" s="62"/>
      <c r="E46" s="1156" t="s">
        <v>13</v>
      </c>
      <c r="F46" s="1156"/>
      <c r="G46" s="1156"/>
      <c r="H46" s="1156"/>
      <c r="I46" s="1156"/>
      <c r="J46" s="1157"/>
      <c r="K46" s="63" t="s">
        <v>480</v>
      </c>
      <c r="L46" s="64" t="s">
        <v>480</v>
      </c>
      <c r="M46" s="64" t="s">
        <v>480</v>
      </c>
      <c r="N46" s="64" t="s">
        <v>480</v>
      </c>
      <c r="O46" s="65" t="s">
        <v>480</v>
      </c>
      <c r="P46" s="48"/>
      <c r="Q46" s="48"/>
      <c r="R46" s="48"/>
      <c r="S46" s="48"/>
      <c r="T46" s="48"/>
      <c r="U46" s="48"/>
    </row>
    <row r="47" spans="1:21" ht="30.75" customHeight="1">
      <c r="A47" s="48"/>
      <c r="B47" s="1164"/>
      <c r="C47" s="1165"/>
      <c r="D47" s="62"/>
      <c r="E47" s="1156" t="s">
        <v>14</v>
      </c>
      <c r="F47" s="1156"/>
      <c r="G47" s="1156"/>
      <c r="H47" s="1156"/>
      <c r="I47" s="1156"/>
      <c r="J47" s="1157"/>
      <c r="K47" s="63" t="s">
        <v>480</v>
      </c>
      <c r="L47" s="64" t="s">
        <v>480</v>
      </c>
      <c r="M47" s="64" t="s">
        <v>480</v>
      </c>
      <c r="N47" s="64" t="s">
        <v>480</v>
      </c>
      <c r="O47" s="65" t="s">
        <v>480</v>
      </c>
      <c r="P47" s="48"/>
      <c r="Q47" s="48"/>
      <c r="R47" s="48"/>
      <c r="S47" s="48"/>
      <c r="T47" s="48"/>
      <c r="U47" s="48"/>
    </row>
    <row r="48" spans="1:21" ht="30.75" customHeight="1">
      <c r="A48" s="48"/>
      <c r="B48" s="1164"/>
      <c r="C48" s="1165"/>
      <c r="D48" s="62"/>
      <c r="E48" s="1156" t="s">
        <v>15</v>
      </c>
      <c r="F48" s="1156"/>
      <c r="G48" s="1156"/>
      <c r="H48" s="1156"/>
      <c r="I48" s="1156"/>
      <c r="J48" s="1157"/>
      <c r="K48" s="63">
        <v>189</v>
      </c>
      <c r="L48" s="64">
        <v>183</v>
      </c>
      <c r="M48" s="64">
        <v>181</v>
      </c>
      <c r="N48" s="64">
        <v>175</v>
      </c>
      <c r="O48" s="65">
        <v>180</v>
      </c>
      <c r="P48" s="48"/>
      <c r="Q48" s="48"/>
      <c r="R48" s="48"/>
      <c r="S48" s="48"/>
      <c r="T48" s="48"/>
      <c r="U48" s="48"/>
    </row>
    <row r="49" spans="1:21" ht="30.75" customHeight="1">
      <c r="A49" s="48"/>
      <c r="B49" s="1164"/>
      <c r="C49" s="1165"/>
      <c r="D49" s="62"/>
      <c r="E49" s="1156" t="s">
        <v>16</v>
      </c>
      <c r="F49" s="1156"/>
      <c r="G49" s="1156"/>
      <c r="H49" s="1156"/>
      <c r="I49" s="1156"/>
      <c r="J49" s="1157"/>
      <c r="K49" s="63">
        <v>184</v>
      </c>
      <c r="L49" s="64">
        <v>123</v>
      </c>
      <c r="M49" s="64">
        <v>122</v>
      </c>
      <c r="N49" s="64">
        <v>100</v>
      </c>
      <c r="O49" s="65">
        <v>69</v>
      </c>
      <c r="P49" s="48"/>
      <c r="Q49" s="48"/>
      <c r="R49" s="48"/>
      <c r="S49" s="48"/>
      <c r="T49" s="48"/>
      <c r="U49" s="48"/>
    </row>
    <row r="50" spans="1:21" ht="30.75" customHeight="1">
      <c r="A50" s="48"/>
      <c r="B50" s="1164"/>
      <c r="C50" s="1165"/>
      <c r="D50" s="62"/>
      <c r="E50" s="1156" t="s">
        <v>17</v>
      </c>
      <c r="F50" s="1156"/>
      <c r="G50" s="1156"/>
      <c r="H50" s="1156"/>
      <c r="I50" s="1156"/>
      <c r="J50" s="1157"/>
      <c r="K50" s="63" t="s">
        <v>480</v>
      </c>
      <c r="L50" s="64" t="s">
        <v>480</v>
      </c>
      <c r="M50" s="64" t="s">
        <v>480</v>
      </c>
      <c r="N50" s="64" t="s">
        <v>480</v>
      </c>
      <c r="O50" s="65" t="s">
        <v>480</v>
      </c>
      <c r="P50" s="48"/>
      <c r="Q50" s="48"/>
      <c r="R50" s="48"/>
      <c r="S50" s="48"/>
      <c r="T50" s="48"/>
      <c r="U50" s="48"/>
    </row>
    <row r="51" spans="1:21" ht="30.75" customHeight="1">
      <c r="A51" s="48"/>
      <c r="B51" s="1166"/>
      <c r="C51" s="1167"/>
      <c r="D51" s="66"/>
      <c r="E51" s="1156" t="s">
        <v>18</v>
      </c>
      <c r="F51" s="1156"/>
      <c r="G51" s="1156"/>
      <c r="H51" s="1156"/>
      <c r="I51" s="1156"/>
      <c r="J51" s="1157"/>
      <c r="K51" s="63">
        <v>0</v>
      </c>
      <c r="L51" s="64">
        <v>0</v>
      </c>
      <c r="M51" s="64">
        <v>0</v>
      </c>
      <c r="N51" s="64">
        <v>0</v>
      </c>
      <c r="O51" s="65">
        <v>0</v>
      </c>
      <c r="P51" s="48"/>
      <c r="Q51" s="48"/>
      <c r="R51" s="48"/>
      <c r="S51" s="48"/>
      <c r="T51" s="48"/>
      <c r="U51" s="48"/>
    </row>
    <row r="52" spans="1:21" ht="30.75" customHeight="1">
      <c r="A52" s="48"/>
      <c r="B52" s="1154" t="s">
        <v>19</v>
      </c>
      <c r="C52" s="1155"/>
      <c r="D52" s="66"/>
      <c r="E52" s="1156" t="s">
        <v>20</v>
      </c>
      <c r="F52" s="1156"/>
      <c r="G52" s="1156"/>
      <c r="H52" s="1156"/>
      <c r="I52" s="1156"/>
      <c r="J52" s="1157"/>
      <c r="K52" s="63">
        <v>523</v>
      </c>
      <c r="L52" s="64">
        <v>556</v>
      </c>
      <c r="M52" s="64">
        <v>516</v>
      </c>
      <c r="N52" s="64">
        <v>527</v>
      </c>
      <c r="O52" s="65">
        <v>514</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648</v>
      </c>
      <c r="L53" s="69">
        <v>533</v>
      </c>
      <c r="M53" s="69">
        <v>518</v>
      </c>
      <c r="N53" s="69">
        <v>439</v>
      </c>
      <c r="O53" s="70">
        <v>419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2016-02-16T02:18:23Z</cp:lastPrinted>
  <dcterms:created xsi:type="dcterms:W3CDTF">2015-02-17T07:22:04Z</dcterms:created>
  <dcterms:modified xsi:type="dcterms:W3CDTF">2016-02-16T02:18:40Z</dcterms:modified>
  <cp:category/>
</cp:coreProperties>
</file>