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AU63" i="11" l="1"/>
  <c r="AP63"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AM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l="1"/>
  <c r="BE35" i="9" s="1"/>
  <c r="BE36" i="9" s="1"/>
</calcChain>
</file>

<file path=xl/sharedStrings.xml><?xml version="1.0" encoding="utf-8"?>
<sst xmlns="http://schemas.openxmlformats.org/spreadsheetml/2006/main" count="1045" uniqueCount="545">
  <si>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</si>
  <si>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</si>
  <si>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</si>
  <si>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</si>
  <si>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</si>
  <si>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</si>
  <si>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</si>
  <si>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</si>
  <si>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</si>
  <si>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</si>
  <si>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</si>
  <si>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</si>
  <si>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</si>
  <si>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</si>
  <si>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</si>
  <si>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</si>
  <si>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</si>
  <si>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</si>
  <si>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</si>
  <si>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</si>
  <si>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</si>
  <si>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</si>
  <si>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</si>
  <si>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</si>
  <si>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</si>
  <si>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</si>
  <si>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</si>
  <si>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</si>
  <si>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</si>
  <si>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</si>
  <si>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</si>
  <si>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</si>
  <si>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</si>
  <si>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</si>
  <si>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</si>
  <si>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</si>
  <si>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</si>
  <si>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</si>
  <si>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</si>
  <si>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</si>
  <si>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</si>
  <si>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</si>
  <si>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</si>
  <si>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</si>
  <si>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</si>
  <si>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</si>
  <si>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</si>
  <si>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</si>
  <si>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</si>
  <si>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</si>
  <si>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</si>
  <si>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</si>
  <si>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</si>
  <si>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</si>
  <si>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</si>
  <si>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</si>
  <si>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</si>
  <si>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</si>
  <si>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</si>
  <si>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</si>
  <si>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</si>
  <si>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</si>
  <si>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</si>
  <si>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</si>
  <si>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</si>
  <si>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</si>
  <si>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</si>
  <si>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</si>
  <si>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</si>
  <si>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</si>
  <si>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</si>
  <si>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</si>
  <si>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</si>
  <si>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</si>
  <si>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</si>
  <si>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</si>
  <si>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</si>
  <si>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</si>
  <si>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</si>
  <si>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</si>
  <si>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</si>
  <si>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</si>
  <si>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印南町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</si>
  <si>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</si>
  <si>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</si>
  <si>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</si>
  <si>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</si>
  <si>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</si>
  <si>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</si>
  <si>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</si>
  <si>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</si>
  <si>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</si>
  <si>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</si>
  <si>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</si>
  <si>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</si>
  <si>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</si>
  <si>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</si>
  <si>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</si>
  <si>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</si>
  <si>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</si>
  <si>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</si>
  <si>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</si>
  <si>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</si>
  <si>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</si>
  <si>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</si>
  <si>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</si>
  <si>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</si>
  <si>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</si>
  <si>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</si>
  <si>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</si>
  <si>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</si>
  <si>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</si>
  <si>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</si>
  <si>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</si>
  <si>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</si>
  <si>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</si>
  <si>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</si>
  <si>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</si>
  <si>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</si>
  <si>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</si>
  <si>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</si>
  <si>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</si>
  <si>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</si>
  <si>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</si>
  <si>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</si>
  <si>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</si>
  <si>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</si>
  <si>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</si>
  <si>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</si>
  <si>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</si>
  <si>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</si>
  <si>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</si>
  <si>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</si>
  <si>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</si>
  <si>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</si>
  <si>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</si>
  <si>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</si>
  <si>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</si>
  <si>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</si>
  <si>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</si>
  <si>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</si>
  <si>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</si>
  <si>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</si>
  <si>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</si>
  <si>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</si>
  <si>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</si>
  <si>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</si>
  <si>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</si>
  <si>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</si>
  <si>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</si>
  <si>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</si>
  <si>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</si>
  <si>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</si>
  <si>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</si>
  <si>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</si>
  <si>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</si>
  <si>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</si>
  <si>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</si>
  <si>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</si>
  <si>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</si>
  <si>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</si>
  <si>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</si>
  <si>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</si>
  <si>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</si>
  <si>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</si>
  <si>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</si>
  <si>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</si>
  <si>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</si>
  <si>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</si>
  <si>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</si>
  <si>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</si>
  <si>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</si>
  <si>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</si>
  <si>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</si>
  <si>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</si>
  <si>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</si>
  <si>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</si>
  <si>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</si>
  <si>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</si>
  <si>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</si>
  <si>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</si>
  <si>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</si>
  <si>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</si>
  <si>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</si>
  <si>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</si>
  <si>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</si>
  <si>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</si>
  <si>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</si>
  <si>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</si>
  <si>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</si>
  <si>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</si>
  <si>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</si>
  <si>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</si>
  <si>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</si>
  <si>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和歌山県印南町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</si>
  <si>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</si>
  <si>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</si>
  <si>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</si>
  <si>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</si>
  <si>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</si>
  <si>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</si>
  <si>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</si>
  <si>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</si>
  <si>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</si>
  <si>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</si>
  <si>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</si>
  <si>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</si>
  <si>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</si>
  <si>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</si>
  <si>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</si>
  <si>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</si>
  <si>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</si>
  <si>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</si>
  <si>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</si>
  <si>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</si>
  <si>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</si>
  <si>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</si>
  <si>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</si>
  <si>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</si>
  <si>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</si>
  <si>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</si>
  <si>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</si>
  <si>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</si>
  <si>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</si>
  <si>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</si>
  <si>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</si>
  <si>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</si>
  <si>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</si>
  <si>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</si>
  <si>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</si>
  <si>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</si>
  <si>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</si>
  <si>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</si>
  <si>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</si>
  <si>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</si>
  <si>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</si>
  <si>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</si>
  <si>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</si>
  <si>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</si>
  <si>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</si>
  <si>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</si>
  <si>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</si>
  <si>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</si>
  <si>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</si>
  <si>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</si>
  <si>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</si>
  <si>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</si>
  <si>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</si>
  <si>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</si>
  <si>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</si>
  <si>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</si>
  <si>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</si>
  <si>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</si>
  <si>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</si>
  <si>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</si>
  <si>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</si>
  <si>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</si>
  <si>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</si>
  <si>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</si>
  <si>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</si>
  <si>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</si>
  <si>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</si>
  <si>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</si>
  <si>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</si>
  <si>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</si>
  <si>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</si>
  <si>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</si>
  <si>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</si>
  <si>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</si>
  <si>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</si>
  <si>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</si>
  <si>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</si>
  <si>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</si>
  <si>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</si>
  <si>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</si>
  <si>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</si>
  <si>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</si>
  <si>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</si>
  <si>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</si>
  <si>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</si>
  <si>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</si>
  <si>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</si>
  <si>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</si>
  <si>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</si>
  <si>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</si>
  <si>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</si>
  <si>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</si>
  <si>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</si>
  <si>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</si>
  <si>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</si>
  <si>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</si>
  <si>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</si>
  <si>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</si>
  <si>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</si>
  <si>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</si>
  <si>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</si>
  <si>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</si>
  <si>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</si>
  <si>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</si>
  <si>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</si>
  <si>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</si>
  <si>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</si>
  <si>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</si>
  <si>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</si>
  <si>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</si>
  <si>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</si>
  <si>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</si>
  <si>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</si>
  <si>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</si>
  <si>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</si>
  <si>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</si>
  <si>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</si>
  <si>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</si>
  <si>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</si>
  <si>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</si>
  <si>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</si>
  <si>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</si>
  <si>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</si>
  <si>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</si>
  <si>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</si>
  <si>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</si>
  <si>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</si>
  <si>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</si>
  <si>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</si>
  <si>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</si>
  <si>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</si>
  <si>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</si>
  <si>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</si>
  <si>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</si>
  <si>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</si>
  <si>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</si>
  <si>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</si>
  <si>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</si>
  <si>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</si>
  <si>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</si>
  <si>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</si>
  <si>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</si>
  <si>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</si>
  <si>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</si>
  <si>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</si>
  <si>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</si>
  <si>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</si>
  <si>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</si>
  <si>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</si>
  <si>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和歌山県印南町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</si>
  <si>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</si>
  <si>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</si>
  <si>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</si>
  <si>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</si>
  <si>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</si>
  <si>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</si>
  <si>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</si>
  <si>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</si>
  <si>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</si>
  <si>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</si>
  <si>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</si>
  <si>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</si>
  <si>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</si>
  <si>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</si>
  <si>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</si>
  <si>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</si>
  <si>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</si>
  <si>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</si>
  <si>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</si>
  <si>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</si>
  <si>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同和対策新築家屋貸付金特別会計</t>
    <phoneticPr fontId="5"/>
  </si>
  <si>
    <t>滝ノ岡専用水道事業特別会計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</si>
  <si>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</si>
  <si>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</si>
  <si>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</si>
  <si>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</si>
  <si>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</si>
  <si>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</si>
  <si>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</si>
  <si>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</si>
  <si>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</si>
  <si>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</si>
  <si>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</si>
  <si>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</si>
  <si>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</si>
  <si>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</si>
  <si>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</si>
  <si>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</si>
  <si>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印南町簡易水道事業特別会計</t>
    <phoneticPr fontId="5"/>
  </si>
  <si>
    <t>法非適用企業</t>
    <phoneticPr fontId="5"/>
  </si>
  <si>
    <t>印南町農業集落排水事業特別会計</t>
    <phoneticPr fontId="5"/>
  </si>
  <si>
    <t>印南町宅地造成事業特別会計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</si>
  <si>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</si>
  <si>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</si>
  <si>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</si>
  <si>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</si>
  <si>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</si>
  <si>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</si>
  <si>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</si>
  <si>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</si>
  <si>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</si>
  <si>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</si>
  <si>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</si>
  <si>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</si>
  <si>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</si>
  <si>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</si>
  <si>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</si>
  <si>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</si>
  <si>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</si>
  <si>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</si>
  <si>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</si>
  <si>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</si>
  <si>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</si>
  <si>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</si>
  <si>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</si>
  <si>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</si>
  <si>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</si>
  <si>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</si>
  <si>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</si>
  <si>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</si>
  <si>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</si>
  <si>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</si>
  <si>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</si>
  <si>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</si>
  <si>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</si>
  <si>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</si>
  <si>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</si>
  <si>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</si>
  <si>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</si>
  <si>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</si>
  <si>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</si>
  <si>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</si>
  <si>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</si>
  <si>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</si>
  <si>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</si>
  <si>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</si>
  <si>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</si>
  <si>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</si>
  <si>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</si>
  <si>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</si>
  <si>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</si>
  <si>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</si>
  <si>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</si>
  <si>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</si>
  <si>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</si>
  <si>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</si>
  <si>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</si>
  <si>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</si>
  <si>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</si>
  <si>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</si>
  <si>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</si>
  <si>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</si>
  <si>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</si>
  <si>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</si>
  <si>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</si>
  <si>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</si>
  <si>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</si>
  <si>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</si>
  <si>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</si>
  <si>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</si>
  <si>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</si>
  <si>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</si>
  <si>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</si>
  <si>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</si>
  <si>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</si>
  <si>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</si>
  <si>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</si>
  <si>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</si>
  <si>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</si>
  <si>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</si>
  <si>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</si>
  <si>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</si>
  <si>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</si>
  <si>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</si>
  <si>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</si>
  <si>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</si>
  <si>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</si>
  <si>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</si>
  <si>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</si>
  <si>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</si>
  <si>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</si>
  <si>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</si>
  <si>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</si>
  <si>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</si>
  <si>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</si>
  <si>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</si>
  <si>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</si>
  <si>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</si>
  <si>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</si>
  <si>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</si>
  <si>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</si>
  <si>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</si>
  <si>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</si>
  <si>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</si>
  <si>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</si>
  <si>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</si>
  <si>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</si>
  <si>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</si>
  <si>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</si>
  <si>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</si>
  <si>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</si>
  <si>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</si>
  <si>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</si>
  <si>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</si>
  <si>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</si>
  <si>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</si>
  <si>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</si>
  <si>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</si>
  <si>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</si>
  <si>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</si>
  <si>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</si>
  <si>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</si>
  <si>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</si>
  <si>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</si>
  <si>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</si>
  <si>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</si>
  <si>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</si>
  <si>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</si>
  <si>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</si>
  <si>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</si>
  <si>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</si>
  <si>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</si>
  <si>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</si>
  <si>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</si>
  <si>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</si>
  <si>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0.33</t>
  </si>
  <si>
    <t>一般会計</t>
  </si>
  <si>
    <t>印南町宅地造成事業特別会計</t>
  </si>
  <si>
    <t>国民健康保険事業特別会計</t>
  </si>
  <si>
    <t>▲ 0.08</t>
  </si>
  <si>
    <t>介護保険事業特別会計</t>
  </si>
  <si>
    <t>印南町簡易水道事業特別会計</t>
  </si>
  <si>
    <t>印南町農業集落排水事業特別会計</t>
  </si>
  <si>
    <t>後期高齢者医療特別会計</t>
  </si>
  <si>
    <t>滝ノ岡専用水道事業特別会計</t>
  </si>
  <si>
    <t>その他会計（赤字）</t>
  </si>
  <si>
    <t>その他会計（黒字）</t>
  </si>
  <si>
    <t>御坊広域行政事務組合</t>
    <rPh sb="0" eb="2">
      <t>ゴボウ</t>
    </rPh>
    <rPh sb="2" eb="4">
      <t>コウイキ</t>
    </rPh>
    <rPh sb="4" eb="6">
      <t>ギョウセイ</t>
    </rPh>
    <rPh sb="6" eb="8">
      <t>ジム</t>
    </rPh>
    <rPh sb="8" eb="10">
      <t>クミアイ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</si>
  <si>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</si>
  <si>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</si>
  <si>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</si>
  <si>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</si>
  <si>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6">
      <t>チホウゼイ</t>
    </rPh>
    <rPh sb="6" eb="8">
      <t>カイシュウ</t>
    </rPh>
    <rPh sb="8" eb="10">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</si>
  <si>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</si>
  <si>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</si>
  <si>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和歌山県市町村総合事務組合</t>
    <rPh sb="0" eb="4">
      <t>ワカヤマケン</t>
    </rPh>
    <rPh sb="4" eb="7">
      <t>シチョウソン</t>
    </rPh>
    <rPh sb="7" eb="9">
      <t>ソウゴウ</t>
    </rPh>
    <rPh sb="9" eb="11">
      <t>ジム</t>
    </rPh>
    <rPh sb="11" eb="13">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</si>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</sst>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121444</c:v>
                </c:pt>
                <c:pt idx="1">
                  <c:v>160275</c:v>
                </c:pt>
                <c:pt idx="2">
                  <c:v>113121</c:v>
                </c:pt>
                <c:pt idx="3">
                  <c:v>123131</c:v>
                </c:pt>
                <c:pt idx="4">
                  <c:v>168778</c:v>
                </c:pt>
              </c:numCache>
            </c:numRef>
          </c:val>
          <c:smooth val="0"/>
        </c:ser>
        <c:dLbls>
          <c:showLegendKey val="0"/>
          <c:showVal val="0"/>
          <c:showCatName val="0"/>
          <c:showSerName val="0"/>
          <c:showPercent val="0"/>
          <c:showBubbleSize val="0"/>
        </c:dLbls>
        <c:marker val="1"/>
        <c:smooth val="0"/>
        <c:axId val="128865024"/>
        <c:axId val="128866944"/>
      </c:lineChart>
      <c:catAx>
        <c:axId val="128865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66944"/>
        <c:crosses val="autoZero"/>
        <c:auto val="1"/>
        <c:lblAlgn val="ctr"/>
        <c:lblOffset val="100"/>
        <c:tickLblSkip val="1"/>
        <c:tickMarkSkip val="1"/>
        <c:noMultiLvlLbl val="0"/>
      </c:catAx>
      <c:valAx>
        <c:axId val="1288669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65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4.75</c:v>
                </c:pt>
                <c:pt idx="1">
                  <c:v>3.45</c:v>
                </c:pt>
                <c:pt idx="2">
                  <c:v>4.29</c:v>
                </c:pt>
                <c:pt idx="3">
                  <c:v>10.54</c:v>
                </c:pt>
                <c:pt idx="4">
                  <c:v>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66.02</c:v>
                </c:pt>
                <c:pt idx="1">
                  <c:v>66.31</c:v>
                </c:pt>
                <c:pt idx="2">
                  <c:v>62.26</c:v>
                </c:pt>
                <c:pt idx="3">
                  <c:v>68.209999999999994</c:v>
                </c:pt>
                <c:pt idx="4">
                  <c:v>75.7</c:v>
                </c:pt>
              </c:numCache>
            </c:numRef>
          </c:val>
        </c:ser>
        <c:dLbls>
          <c:showLegendKey val="0"/>
          <c:showVal val="0"/>
          <c:showCatName val="0"/>
          <c:showSerName val="0"/>
          <c:showPercent val="0"/>
          <c:showBubbleSize val="0"/>
        </c:dLbls>
        <c:gapWidth val="250"/>
        <c:overlap val="100"/>
        <c:axId val="136730880"/>
        <c:axId val="13674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5.43</c:v>
                </c:pt>
                <c:pt idx="1">
                  <c:v>2.54</c:v>
                </c:pt>
                <c:pt idx="2">
                  <c:v>-0.33</c:v>
                </c:pt>
                <c:pt idx="3">
                  <c:v>14.46</c:v>
                </c:pt>
                <c:pt idx="4">
                  <c:v>1.68</c:v>
                </c:pt>
              </c:numCache>
            </c:numRef>
          </c:val>
          <c:smooth val="0"/>
        </c:ser>
        <c:dLbls>
          <c:showLegendKey val="0"/>
          <c:showVal val="0"/>
          <c:showCatName val="0"/>
          <c:showSerName val="0"/>
          <c:showPercent val="0"/>
          <c:showBubbleSize val="0"/>
        </c:dLbls>
        <c:marker val="1"/>
        <c:smooth val="0"/>
        <c:axId val="136730880"/>
        <c:axId val="136741248"/>
      </c:lineChart>
      <c:catAx>
        <c:axId val="13673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741248"/>
        <c:crosses val="autoZero"/>
        <c:auto val="1"/>
        <c:lblAlgn val="ctr"/>
        <c:lblOffset val="100"/>
        <c:tickLblSkip val="1"/>
        <c:tickMarkSkip val="1"/>
        <c:noMultiLvlLbl val="0"/>
      </c:catAx>
      <c:valAx>
        <c:axId val="13674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3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0.03</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滝ノ岡専用水道事業特別会計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0.06</c:v>
                </c:pt>
                <c:pt idx="6">
                  <c:v>#N/A</c:v>
                </c:pt>
                <c:pt idx="7">
                  <c:v>0.06</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0.35</c:v>
                </c:pt>
                <c:pt idx="8">
                  <c:v>#N/A</c:v>
                </c:pt>
                <c:pt idx="9">
                  <c:v>0.06</c:v>
                </c:pt>
              </c:numCache>
            </c:numRef>
          </c:val>
        </c:ser>
        <c:ser>
          <c:idx val="4"/>
          <c:order val="4"/>
          <c:tx>
            <c:strRef>
              <c:f>データシート!$A$31</c:f>
              <c:strCache>
                <c:ptCount val="1"/>
                <c:pt idx="0">
                  <c:v>印南町農業集落排水事業特別会計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0.16</c:v>
                </c:pt>
                <c:pt idx="4">
                  <c:v>#N/A</c:v>
                </c:pt>
                <c:pt idx="5">
                  <c:v>0.1</c:v>
                </c:pt>
                <c:pt idx="6">
                  <c:v>#N/A</c:v>
                </c:pt>
                <c:pt idx="7">
                  <c:v>0.14000000000000001</c:v>
                </c:pt>
                <c:pt idx="8">
                  <c:v>#N/A</c:v>
                </c:pt>
                <c:pt idx="9">
                  <c:v>0.11</c:v>
                </c:pt>
              </c:numCache>
            </c:numRef>
          </c:val>
        </c:ser>
        <c:ser>
          <c:idx val="5"/>
          <c:order val="5"/>
          <c:tx>
            <c:strRef>
              <c:f>データシート!$A$32</c:f>
              <c:strCache>
                <c:ptCount val="1"/>
                <c:pt idx="0">
                  <c:v>印南町簡易水道事業特別会計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0.37</c:v>
                </c:pt>
                <c:pt idx="2">
                  <c:v>#N/A</c:v>
                </c:pt>
                <c:pt idx="3">
                  <c:v>0.5</c:v>
                </c:pt>
                <c:pt idx="4">
                  <c:v>#N/A</c:v>
                </c:pt>
                <c:pt idx="5">
                  <c:v>0.42</c:v>
                </c:pt>
                <c:pt idx="6">
                  <c:v>#N/A</c:v>
                </c:pt>
                <c:pt idx="7">
                  <c:v>0.43</c:v>
                </c:pt>
                <c:pt idx="8">
                  <c:v>#N/A</c:v>
                </c:pt>
                <c:pt idx="9">
                  <c:v>0.43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0.48</c:v>
                </c:pt>
                <c:pt idx="4">
                  <c:v>#N/A</c:v>
                </c:pt>
                <c:pt idx="5">
                  <c:v>0.61</c:v>
                </c:pt>
                <c:pt idx="6">
                  <c:v>#N/A</c:v>
                </c:pt>
                <c:pt idx="7">
                  <c:v>0.45</c:v>
                </c:pt>
                <c:pt idx="8">
                  <c:v>#N/A</c:v>
                </c:pt>
                <c:pt idx="9">
                  <c:v>0.93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0.98</c:v>
                </c:pt>
                <c:pt idx="2">
                  <c:v>#N/A</c:v>
                </c:pt>
                <c:pt idx="3">
                  <c:v>0.28999999999999998</c:v>
                </c:pt>
                <c:pt idx="4">
                  <c:v>#N/A</c:v>
                </c:pt>
                <c:pt idx="5">
                  <c:v>0.18</c:v>
                </c:pt>
                <c:pt idx="6">
                  <c:v>0.08</c:v>
                </c:pt>
                <c:pt idx="7">
                  <c:v>#N/A</c:v>
                </c:pt>
                <c:pt idx="8">
                  <c:v>#N/A</c:v>
                </c:pt>
                <c:pt idx="9">
                  <c:v>0.94</c:v>
                </c:pt>
              </c:numCache>
            </c:numRef>
          </c:val>
        </c:ser>
        <c:ser>
          <c:idx val="8"/>
          <c:order val="8"/>
          <c:tx>
            <c:strRef>
              <c:f>データシート!$A$35</c:f>
              <c:strCache>
                <c:ptCount val="1"/>
                <c:pt idx="0">
                  <c:v>印南町宅地造成事業特別会計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#N/A</c:v>
                </c:pt>
                <c:pt idx="5">
                  <c:v>4.3099999999999996</c:v>
                </c:pt>
                <c:pt idx="6">
                  <c:v>#N/A</c:v>
                </c:pt>
                <c:pt idx="7">
                  <c:v>3.63</c:v>
                </c:pt>
                <c:pt idx="8">
                  <c:v>#N/A</c:v>
                </c:pt>
                <c:pt idx="9">
                  <c:v>2.25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4.5999999999999996</c:v>
                </c:pt>
                <c:pt idx="2">
                  <c:v>#N/A</c:v>
                </c:pt>
                <c:pt idx="3">
                  <c:v>3.38</c:v>
                </c:pt>
                <c:pt idx="4">
                  <c:v>#N/A</c:v>
                </c:pt>
                <c:pt idx="5">
                  <c:v>4.22</c:v>
                </c:pt>
                <c:pt idx="6">
                  <c:v>#N/A</c:v>
                </c:pt>
                <c:pt idx="7">
                  <c:v>10.46</c:v>
                </c:pt>
                <c:pt idx="8">
                  <c:v>#N/A</c:v>
                </c:pt>
                <c:pt idx="9">
                  <c:v>3.75</c:v>
                </c:pt>
              </c:numCache>
            </c:numRef>
          </c:val>
        </c:ser>
        <c:dLbls>
          <c:showLegendKey val="0"/>
          <c:showVal val="0"/>
          <c:showCatName val="0"/>
          <c:showSerName val="0"/>
          <c:showPercent val="0"/>
          <c:showBubbleSize val="0"/>
        </c:dLbls>
        <c:gapWidth val="150"/>
        <c:overlap val="100"/>
        <c:axId val="123855232"/>
        <c:axId val="123856768"/>
      </c:barChart>
      <c:catAx>
        <c:axId val="1238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856768"/>
        <c:crosses val="autoZero"/>
        <c:auto val="1"/>
        <c:lblAlgn val="ctr"/>
        <c:lblOffset val="100"/>
        <c:tickLblSkip val="1"/>
        <c:tickMarkSkip val="1"/>
        <c:noMultiLvlLbl val="0"/>
      </c:catAx>
      <c:valAx>
        <c:axId val="12385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5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509</c:v>
                </c:pt>
                <c:pt idx="5">
                  <c:v>539</c:v>
                </c:pt>
                <c:pt idx="8">
                  <c:v>558</c:v>
                </c:pt>
                <c:pt idx="11">
                  <c:v>569</c:v>
                </c:pt>
                <c:pt idx="14">
                  <c:v>574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c:v>
                </c:pt>
                <c:pt idx="3">
                  <c:v>112</c:v>
                </c:pt>
                <c:pt idx="6">
                  <c:v>111</c:v>
                </c:pt>
                <c:pt idx="9">
                  <c:v>77</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39</c:v>
                </c:pt>
                <c:pt idx="3">
                  <c:v>58</c:v>
                </c:pt>
                <c:pt idx="6">
                  <c:v>68</c:v>
                </c:pt>
                <c:pt idx="9">
                  <c:v>47</c:v>
                </c:pt>
                <c:pt idx="12">
                  <c:v>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609</c:v>
                </c:pt>
                <c:pt idx="3">
                  <c:v>638</c:v>
                </c:pt>
                <c:pt idx="6">
                  <c:v>651</c:v>
                </c:pt>
                <c:pt idx="9">
                  <c:v>661</c:v>
                </c:pt>
                <c:pt idx="12">
                  <c:v>650</c:v>
                </c:pt>
              </c:numCache>
            </c:numRef>
          </c:val>
        </c:ser>
        <c:dLbls>
          <c:showLegendKey val="0"/>
          <c:showVal val="0"/>
          <c:showCatName val="0"/>
          <c:showSerName val="0"/>
          <c:showPercent val="0"/>
          <c:showBubbleSize val="0"/>
        </c:dLbls>
        <c:gapWidth val="100"/>
        <c:overlap val="100"/>
        <c:axId val="138715136"/>
        <c:axId val="13871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c:v>
                </c:pt>
                <c:pt idx="2">
                  <c:v>#N/A</c:v>
                </c:pt>
                <c:pt idx="3">
                  <c:v>#N/A</c:v>
                </c:pt>
                <c:pt idx="4">
                  <c:v>269</c:v>
                </c:pt>
                <c:pt idx="5">
                  <c:v>#N/A</c:v>
                </c:pt>
                <c:pt idx="6">
                  <c:v>#N/A</c:v>
                </c:pt>
                <c:pt idx="7">
                  <c:v>272</c:v>
                </c:pt>
                <c:pt idx="8">
                  <c:v>#N/A</c:v>
                </c:pt>
                <c:pt idx="9">
                  <c:v>#N/A</c:v>
                </c:pt>
                <c:pt idx="10">
                  <c:v>216</c:v>
                </c:pt>
                <c:pt idx="11">
                  <c:v>#N/A</c:v>
                </c:pt>
                <c:pt idx="12">
                  <c:v>#N/A</c:v>
                </c:pt>
                <c:pt idx="13">
                  <c:v>196</c:v>
                </c:pt>
                <c:pt idx="14">
                  <c:v>#N/A</c:v>
                </c:pt>
              </c:numCache>
            </c:numRef>
          </c:val>
          <c:smooth val="0"/>
        </c:ser>
        <c:dLbls>
          <c:showLegendKey val="0"/>
          <c:showVal val="0"/>
          <c:showCatName val="0"/>
          <c:showSerName val="0"/>
          <c:showPercent val="0"/>
          <c:showBubbleSize val="0"/>
        </c:dLbls>
        <c:marker val="1"/>
        <c:smooth val="0"/>
        <c:axId val="138715136"/>
        <c:axId val="138717056"/>
      </c:lineChart>
      <c:catAx>
        <c:axId val="1387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717056"/>
        <c:crosses val="autoZero"/>
        <c:auto val="1"/>
        <c:lblAlgn val="ctr"/>
        <c:lblOffset val="100"/>
        <c:tickLblSkip val="1"/>
        <c:tickMarkSkip val="1"/>
        <c:noMultiLvlLbl val="0"/>
      </c:catAx>
      <c:valAx>
        <c:axId val="13871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5401</c:v>
                </c:pt>
                <c:pt idx="5">
                  <c:v>5526</c:v>
                </c:pt>
                <c:pt idx="8">
                  <c:v>5262</c:v>
                </c:pt>
                <c:pt idx="11">
                  <c:v>5497</c:v>
                </c:pt>
                <c:pt idx="14">
                  <c:v>5650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147</c:v>
                </c:pt>
                <c:pt idx="5">
                  <c:v>185</c:v>
                </c:pt>
                <c:pt idx="8">
                  <c:v>170</c:v>
                </c:pt>
                <c:pt idx="11">
                  <c:v>168</c:v>
                </c:pt>
                <c:pt idx="14">
                  <c:v>186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4626</c:v>
                </c:pt>
                <c:pt idx="5">
                  <c:v>5023</c:v>
                </c:pt>
                <c:pt idx="8">
                  <c:v>4957</c:v>
                </c:pt>
                <c:pt idx="11">
                  <c:v>4974</c:v>
                </c:pt>
                <c:pt idx="14">
                  <c:v>5357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1249</c:v>
                </c:pt>
                <c:pt idx="3">
                  <c:v>1233</c:v>
                </c:pt>
                <c:pt idx="6">
                  <c:v>1261</c:v>
                </c:pt>
                <c:pt idx="9">
                  <c:v>1199</c:v>
                </c:pt>
                <c:pt idx="12">
                  <c:v>1115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907</c:v>
                </c:pt>
                <c:pt idx="3">
                  <c:v>797</c:v>
                </c:pt>
                <c:pt idx="6">
                  <c:v>684</c:v>
                </c:pt>
                <c:pt idx="9">
                  <c:v>710</c:v>
                </c:pt>
                <c:pt idx="12">
                  <c:v>700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924</c:v>
                </c:pt>
                <c:pt idx="3">
                  <c:v>994</c:v>
                </c:pt>
                <c:pt idx="6">
                  <c:v>1059</c:v>
                </c:pt>
                <c:pt idx="9">
                  <c:v>1117</c:v>
                </c:pt>
                <c:pt idx="12">
                  <c:v>1161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5795</c:v>
                </c:pt>
                <c:pt idx="3">
                  <c:v>5968</c:v>
                </c:pt>
                <c:pt idx="6">
                  <c:v>5729</c:v>
                </c:pt>
                <c:pt idx="9">
                  <c:v>5678</c:v>
                </c:pt>
                <c:pt idx="12">
                  <c:v>5814</c:v>
                </c:pt>
              </c:numCache>
            </c:numRef>
          </c:val>
        </c:ser>
        <c:dLbls>
          <c:showLegendKey val="0"/>
          <c:showVal val="0"/>
          <c:showCatName val="0"/>
          <c:showSerName val="0"/>
          <c:showPercent val="0"/>
          <c:showBubbleSize val="0"/>
        </c:dLbls>
        <c:gapWidth val="100"/>
        <c:overlap val="100"/>
        <c:axId val="136871936"/>
        <c:axId val="13687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871936"/>
        <c:axId val="136873856"/>
      </c:lineChart>
      <c:catAx>
        <c:axId val="1368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873856"/>
        <c:crosses val="autoZero"/>
        <c:auto val="1"/>
        <c:lblAlgn val="ctr"/>
        <c:lblOffset val="100"/>
        <c:tickLblSkip val="1"/>
        <c:tickMarkSkip val="1"/>
        <c:noMultiLvlLbl val="0"/>
      </c:catAx>
      <c:valAx>
        <c:axId val="13687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8,875
8,852
113.63
5,954,001
5,806,049
123,662
3,249,922
5,813,618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及び景気低迷の影響等により町税を主とする基準財政収入額の減少が続いており、地方交付税等の依存財源が約７０％を占めている状態が続いている。今後、コンビニ収納等といった納税環境の充実を図り、徴収率の向上や自主財源の確保など財政基盤強化に向け積極的な取組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14817</xdr:rowOff>
    </xdr:to>
    <xdr:cxnSp macro="">
      <xdr:nvCxnSpPr>
        <xdr:cNvPr id="67" name="直線コネクタ 66"/>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1411</xdr:rowOff>
    </xdr:to>
    <xdr:cxnSp macro="">
      <xdr:nvCxnSpPr>
        <xdr:cNvPr id="70" name="直線コネクタ 69"/>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159455</xdr:rowOff>
    </xdr:to>
    <xdr:cxnSp macro="">
      <xdr:nvCxnSpPr>
        <xdr:cNvPr id="73" name="直線コネクタ 72"/>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6" name="直線コネクタ 75"/>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7"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8" name="円/楕円 87"/>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62388</xdr:rowOff>
    </xdr:from>
    <xdr:ext cx="736600" cy="259045"/>
    <xdr:sp macro="" textlink="">
      <xdr:nvSpPr>
        <xdr:cNvPr id="89" name="テキスト ボックス 88"/>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0" name="円/楕円 89"/>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48982</xdr:rowOff>
    </xdr:from>
    <xdr:ext cx="762000" cy="259045"/>
    <xdr:sp macro="" textlink="">
      <xdr:nvSpPr>
        <xdr:cNvPr id="91" name="テキスト ボックス 90"/>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3" name="テキスト ボックス 9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5" name="テキスト ボックス 94"/>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前年度繰越金が大幅に増加したことにより、財政調整基金や庁舎移転事業に備えた公共施設等整備基金への積立金などの臨時的一般財源が増額したことによって、経常収支比率が</a:t>
          </a:r>
          <a:r>
            <a:rPr kumimoji="1" lang="en-US" altLang="ja-JP" sz="1300">
              <a:latin typeface="ＭＳ Ｐゴシック"/>
            </a:rPr>
            <a:t>1.9%</a:t>
          </a:r>
          <a:r>
            <a:rPr kumimoji="1" lang="ja-JP" altLang="en-US" sz="1300">
              <a:latin typeface="ＭＳ Ｐゴシック"/>
            </a:rPr>
            <a:t>減少した。今後も引き続き計画的な経常経費の削減・適正化に努めるとともに、また町税等の経常的収入の確保に努め、現在の水準を維持する。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63</xdr:row>
      <xdr:rowOff>9737</xdr:rowOff>
    </xdr:to>
    <xdr:cxnSp macro="">
      <xdr:nvCxnSpPr>
        <xdr:cNvPr id="130" name="直線コネクタ 129"/>
        <xdr:cNvCxnSpPr/>
      </xdr:nvCxnSpPr>
      <xdr:spPr>
        <a:xfrm flipV="1">
          <a:off x="4114800" y="1073467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9737</xdr:rowOff>
    </xdr:to>
    <xdr:cxnSp macro="">
      <xdr:nvCxnSpPr>
        <xdr:cNvPr id="133" name="直線コネクタ 132"/>
        <xdr:cNvCxnSpPr/>
      </xdr:nvCxnSpPr>
      <xdr:spPr>
        <a:xfrm>
          <a:off x="3225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147531</xdr:rowOff>
    </xdr:from>
    <xdr:to>
      <xdr:col>4</xdr:col>
      <xdr:colOff>482600</xdr:colOff>
      <xdr:row>62</xdr:row>
      <xdr:rowOff>144992</xdr:rowOff>
    </xdr:to>
    <xdr:cxnSp macro="">
      <xdr:nvCxnSpPr>
        <xdr:cNvPr id="136" name="直線コネクタ 135"/>
        <xdr:cNvCxnSpPr/>
      </xdr:nvCxnSpPr>
      <xdr:spPr>
        <a:xfrm>
          <a:off x="2336800" y="10605981"/>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147531</xdr:rowOff>
    </xdr:from>
    <xdr:to>
      <xdr:col>3</xdr:col>
      <xdr:colOff>279400</xdr:colOff>
      <xdr:row>62</xdr:row>
      <xdr:rowOff>124883</xdr:rowOff>
    </xdr:to>
    <xdr:cxnSp macro="">
      <xdr:nvCxnSpPr>
        <xdr:cNvPr id="139" name="直線コネクタ 138"/>
        <xdr:cNvCxnSpPr/>
      </xdr:nvCxnSpPr>
      <xdr:spPr>
        <a:xfrm flipV="1">
          <a:off x="1447800" y="1060598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49" name="円/楕円 148"/>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70502</xdr:rowOff>
    </xdr:from>
    <xdr:ext cx="762000" cy="259045"/>
    <xdr:sp macro="" textlink="">
      <xdr:nvSpPr>
        <xdr:cNvPr id="150"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1" name="円/楕円 150"/>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52" name="テキスト ボックス 151"/>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94192</xdr:rowOff>
    </xdr:from>
    <xdr:to>
      <xdr:col>4</xdr:col>
      <xdr:colOff>533400</xdr:colOff>
      <xdr:row>63</xdr:row>
      <xdr:rowOff>24342</xdr:rowOff>
    </xdr:to>
    <xdr:sp macro="" textlink="">
      <xdr:nvSpPr>
        <xdr:cNvPr id="153" name="円/楕円 152"/>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34519</xdr:rowOff>
    </xdr:from>
    <xdr:ext cx="762000" cy="259045"/>
    <xdr:sp macro="" textlink="">
      <xdr:nvSpPr>
        <xdr:cNvPr id="154" name="テキスト ボックス 153"/>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96731</xdr:rowOff>
    </xdr:from>
    <xdr:to>
      <xdr:col>3</xdr:col>
      <xdr:colOff>330200</xdr:colOff>
      <xdr:row>62</xdr:row>
      <xdr:rowOff>26881</xdr:rowOff>
    </xdr:to>
    <xdr:sp macro="" textlink="">
      <xdr:nvSpPr>
        <xdr:cNvPr id="155" name="円/楕円 154"/>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37058</xdr:rowOff>
    </xdr:from>
    <xdr:ext cx="762000" cy="259045"/>
    <xdr:sp macro="" textlink="">
      <xdr:nvSpPr>
        <xdr:cNvPr id="156" name="テキスト ボックス 155"/>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7" name="円/楕円 156"/>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8" name="テキスト ボックス 157"/>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いて、退職者増に伴う退職手当特別負担金や副町長任命による特別職給与の増などで人件費が増加しているが、物件費において公文書等整理業務委託料の皆減などで、前年比で減少している。類似団体平均と比較しても低水準となっており、今後も経費を抑制し水準維持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35564</xdr:rowOff>
    </xdr:from>
    <xdr:to>
      <xdr:col>7</xdr:col>
      <xdr:colOff>152400</xdr:colOff>
      <xdr:row>81</xdr:row>
      <xdr:rowOff>38739</xdr:rowOff>
    </xdr:to>
    <xdr:cxnSp macro="">
      <xdr:nvCxnSpPr>
        <xdr:cNvPr id="195" name="直線コネクタ 194"/>
        <xdr:cNvCxnSpPr/>
      </xdr:nvCxnSpPr>
      <xdr:spPr>
        <a:xfrm flipV="1">
          <a:off x="4114800" y="13923014"/>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38739</xdr:rowOff>
    </xdr:from>
    <xdr:to>
      <xdr:col>6</xdr:col>
      <xdr:colOff>0</xdr:colOff>
      <xdr:row>81</xdr:row>
      <xdr:rowOff>50527</xdr:rowOff>
    </xdr:to>
    <xdr:cxnSp macro="">
      <xdr:nvCxnSpPr>
        <xdr:cNvPr id="198" name="直線コネクタ 197"/>
        <xdr:cNvCxnSpPr/>
      </xdr:nvCxnSpPr>
      <xdr:spPr>
        <a:xfrm flipV="1">
          <a:off x="3225800" y="13926189"/>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168698</xdr:rowOff>
    </xdr:from>
    <xdr:to>
      <xdr:col>4</xdr:col>
      <xdr:colOff>482600</xdr:colOff>
      <xdr:row>81</xdr:row>
      <xdr:rowOff>50527</xdr:rowOff>
    </xdr:to>
    <xdr:cxnSp macro="">
      <xdr:nvCxnSpPr>
        <xdr:cNvPr id="201" name="直線コネクタ 200"/>
        <xdr:cNvCxnSpPr/>
      </xdr:nvCxnSpPr>
      <xdr:spPr>
        <a:xfrm>
          <a:off x="2336800" y="13884698"/>
          <a:ext cx="889000" cy="5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168698</xdr:rowOff>
    </xdr:from>
    <xdr:to>
      <xdr:col>3</xdr:col>
      <xdr:colOff>279400</xdr:colOff>
      <xdr:row>81</xdr:row>
      <xdr:rowOff>53454</xdr:rowOff>
    </xdr:to>
    <xdr:cxnSp macro="">
      <xdr:nvCxnSpPr>
        <xdr:cNvPr id="204" name="直線コネクタ 203"/>
        <xdr:cNvCxnSpPr/>
      </xdr:nvCxnSpPr>
      <xdr:spPr>
        <a:xfrm flipV="1">
          <a:off x="1447800" y="13884698"/>
          <a:ext cx="889000" cy="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156214</xdr:rowOff>
    </xdr:from>
    <xdr:to>
      <xdr:col>7</xdr:col>
      <xdr:colOff>203200</xdr:colOff>
      <xdr:row>81</xdr:row>
      <xdr:rowOff>86364</xdr:rowOff>
    </xdr:to>
    <xdr:sp macro="" textlink="">
      <xdr:nvSpPr>
        <xdr:cNvPr id="214" name="円/楕円 213"/>
        <xdr:cNvSpPr/>
      </xdr:nvSpPr>
      <xdr:spPr>
        <a:xfrm>
          <a:off x="4902200" y="138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1291</xdr:rowOff>
    </xdr:from>
    <xdr:ext cx="762000" cy="259045"/>
    <xdr:sp macro="" textlink="">
      <xdr:nvSpPr>
        <xdr:cNvPr id="215" name="人件費・物件費等の状況該当値テキスト"/>
        <xdr:cNvSpPr txBox="1"/>
      </xdr:nvSpPr>
      <xdr:spPr>
        <a:xfrm>
          <a:off x="5041900" y="137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159389</xdr:rowOff>
    </xdr:from>
    <xdr:to>
      <xdr:col>6</xdr:col>
      <xdr:colOff>50800</xdr:colOff>
      <xdr:row>81</xdr:row>
      <xdr:rowOff>89539</xdr:rowOff>
    </xdr:to>
    <xdr:sp macro="" textlink="">
      <xdr:nvSpPr>
        <xdr:cNvPr id="216" name="円/楕円 215"/>
        <xdr:cNvSpPr/>
      </xdr:nvSpPr>
      <xdr:spPr>
        <a:xfrm>
          <a:off x="4064000" y="138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99716</xdr:rowOff>
    </xdr:from>
    <xdr:ext cx="736600" cy="259045"/>
    <xdr:sp macro="" textlink="">
      <xdr:nvSpPr>
        <xdr:cNvPr id="217" name="テキスト ボックス 216"/>
        <xdr:cNvSpPr txBox="1"/>
      </xdr:nvSpPr>
      <xdr:spPr>
        <a:xfrm>
          <a:off x="3733800" y="1364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171177</xdr:rowOff>
    </xdr:from>
    <xdr:to>
      <xdr:col>4</xdr:col>
      <xdr:colOff>533400</xdr:colOff>
      <xdr:row>81</xdr:row>
      <xdr:rowOff>101327</xdr:rowOff>
    </xdr:to>
    <xdr:sp macro="" textlink="">
      <xdr:nvSpPr>
        <xdr:cNvPr id="218" name="円/楕円 217"/>
        <xdr:cNvSpPr/>
      </xdr:nvSpPr>
      <xdr:spPr>
        <a:xfrm>
          <a:off x="3175000" y="13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111504</xdr:rowOff>
    </xdr:from>
    <xdr:ext cx="762000" cy="259045"/>
    <xdr:sp macro="" textlink="">
      <xdr:nvSpPr>
        <xdr:cNvPr id="219" name="テキスト ボックス 218"/>
        <xdr:cNvSpPr txBox="1"/>
      </xdr:nvSpPr>
      <xdr:spPr>
        <a:xfrm>
          <a:off x="2844800" y="136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117898</xdr:rowOff>
    </xdr:from>
    <xdr:to>
      <xdr:col>3</xdr:col>
      <xdr:colOff>330200</xdr:colOff>
      <xdr:row>81</xdr:row>
      <xdr:rowOff>48048</xdr:rowOff>
    </xdr:to>
    <xdr:sp macro="" textlink="">
      <xdr:nvSpPr>
        <xdr:cNvPr id="220" name="円/楕円 219"/>
        <xdr:cNvSpPr/>
      </xdr:nvSpPr>
      <xdr:spPr>
        <a:xfrm>
          <a:off x="2286000" y="138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58225</xdr:rowOff>
    </xdr:from>
    <xdr:ext cx="762000" cy="259045"/>
    <xdr:sp macro="" textlink="">
      <xdr:nvSpPr>
        <xdr:cNvPr id="221" name="テキスト ボックス 220"/>
        <xdr:cNvSpPr txBox="1"/>
      </xdr:nvSpPr>
      <xdr:spPr>
        <a:xfrm>
          <a:off x="1955800" y="1360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2654</xdr:rowOff>
    </xdr:from>
    <xdr:to>
      <xdr:col>2</xdr:col>
      <xdr:colOff>127000</xdr:colOff>
      <xdr:row>81</xdr:row>
      <xdr:rowOff>104254</xdr:rowOff>
    </xdr:to>
    <xdr:sp macro="" textlink="">
      <xdr:nvSpPr>
        <xdr:cNvPr id="222" name="円/楕円 221"/>
        <xdr:cNvSpPr/>
      </xdr:nvSpPr>
      <xdr:spPr>
        <a:xfrm>
          <a:off x="1397000" y="138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114431</xdr:rowOff>
    </xdr:from>
    <xdr:ext cx="762000" cy="259045"/>
    <xdr:sp macro="" textlink="">
      <xdr:nvSpPr>
        <xdr:cNvPr id="223" name="テキスト ボックス 222"/>
        <xdr:cNvSpPr txBox="1"/>
      </xdr:nvSpPr>
      <xdr:spPr>
        <a:xfrm>
          <a:off x="1066800" y="136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a:t>
          </a:r>
          <a:r>
            <a:rPr kumimoji="1" lang="en-US" altLang="ja-JP" sz="1300">
              <a:latin typeface="ＭＳ Ｐゴシック"/>
            </a:rPr>
            <a:t>7.9%</a:t>
          </a:r>
          <a:r>
            <a:rPr kumimoji="1" lang="ja-JP" altLang="en-US" sz="1300">
              <a:latin typeface="ＭＳ Ｐゴシック"/>
            </a:rPr>
            <a:t>の改善となっているが、これは国家公務員の</a:t>
          </a:r>
          <a:endParaRPr kumimoji="1" lang="en-US" altLang="ja-JP" sz="1300">
            <a:latin typeface="ＭＳ Ｐゴシック"/>
          </a:endParaRPr>
        </a:p>
        <a:p>
          <a:r>
            <a:rPr kumimoji="1" lang="ja-JP" altLang="en-US" sz="1300">
              <a:latin typeface="ＭＳ Ｐゴシック"/>
            </a:rPr>
            <a:t>時限的な給与改定特例法による措置が終了したことによるものである。</a:t>
          </a:r>
          <a:endParaRPr kumimoji="1" lang="en-US" altLang="ja-JP" sz="1300">
            <a:latin typeface="ＭＳ Ｐゴシック"/>
          </a:endParaRPr>
        </a:p>
        <a:p>
          <a:r>
            <a:rPr kumimoji="1" lang="ja-JP" altLang="en-US" sz="1300">
              <a:latin typeface="ＭＳ Ｐゴシック"/>
            </a:rPr>
            <a:t>引き続き計画的な給与制度の見直しを進め、現水準を維持していく。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87</xdr:row>
      <xdr:rowOff>2539</xdr:rowOff>
    </xdr:to>
    <xdr:cxnSp macro="">
      <xdr:nvCxnSpPr>
        <xdr:cNvPr id="257" name="直線コネクタ 256"/>
        <xdr:cNvCxnSpPr/>
      </xdr:nvCxnSpPr>
      <xdr:spPr>
        <a:xfrm flipV="1">
          <a:off x="16179800" y="14283266"/>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2539</xdr:rowOff>
    </xdr:to>
    <xdr:cxnSp macro="">
      <xdr:nvCxnSpPr>
        <xdr:cNvPr id="260" name="直線コネクタ 259"/>
        <xdr:cNvCxnSpPr/>
      </xdr:nvCxnSpPr>
      <xdr:spPr>
        <a:xfrm>
          <a:off x="15290800" y="147980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77046</xdr:rowOff>
    </xdr:from>
    <xdr:to>
      <xdr:col>22</xdr:col>
      <xdr:colOff>203200</xdr:colOff>
      <xdr:row>86</xdr:row>
      <xdr:rowOff>53339</xdr:rowOff>
    </xdr:to>
    <xdr:cxnSp macro="">
      <xdr:nvCxnSpPr>
        <xdr:cNvPr id="263" name="直線コネクタ 262"/>
        <xdr:cNvCxnSpPr/>
      </xdr:nvCxnSpPr>
      <xdr:spPr>
        <a:xfrm>
          <a:off x="14401800" y="14307396"/>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77046</xdr:rowOff>
    </xdr:from>
    <xdr:to>
      <xdr:col>21</xdr:col>
      <xdr:colOff>0</xdr:colOff>
      <xdr:row>84</xdr:row>
      <xdr:rowOff>66463</xdr:rowOff>
    </xdr:to>
    <xdr:cxnSp macro="">
      <xdr:nvCxnSpPr>
        <xdr:cNvPr id="266" name="直線コネクタ 265"/>
        <xdr:cNvCxnSpPr/>
      </xdr:nvCxnSpPr>
      <xdr:spPr>
        <a:xfrm flipV="1">
          <a:off x="13512800" y="143073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6" name="円/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8" name="円/楕円 277"/>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79" name="テキスト ボックス 278"/>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0" name="円/楕円 279"/>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81" name="テキスト ボックス 28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26246</xdr:rowOff>
    </xdr:from>
    <xdr:to>
      <xdr:col>21</xdr:col>
      <xdr:colOff>50800</xdr:colOff>
      <xdr:row>83</xdr:row>
      <xdr:rowOff>127846</xdr:rowOff>
    </xdr:to>
    <xdr:sp macro="" textlink="">
      <xdr:nvSpPr>
        <xdr:cNvPr id="282" name="円/楕円 281"/>
        <xdr:cNvSpPr/>
      </xdr:nvSpPr>
      <xdr:spPr>
        <a:xfrm>
          <a:off x="14351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83" name="テキスト ボックス 282"/>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4" name="円/楕円 283"/>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5" name="テキスト ボックス 284"/>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4</a:t>
          </a:r>
          <a:r>
            <a:rPr kumimoji="1" lang="ja-JP" altLang="en-US" sz="1300">
              <a:latin typeface="ＭＳ Ｐゴシック"/>
            </a:rPr>
            <a:t>次定員適正化計画の職員数については計画的に達成することができ</a:t>
          </a:r>
          <a:endParaRPr kumimoji="1" lang="en-US" altLang="ja-JP" sz="1300">
            <a:latin typeface="ＭＳ Ｐゴシック"/>
          </a:endParaRPr>
        </a:p>
        <a:p>
          <a:r>
            <a:rPr kumimoji="1" lang="ja-JP" altLang="en-US" sz="1300">
              <a:latin typeface="ＭＳ Ｐゴシック"/>
            </a:rPr>
            <a:t>ている。本年度は、人口千人当たりの職員数は</a:t>
          </a:r>
          <a:r>
            <a:rPr kumimoji="1" lang="en-US" altLang="ja-JP" sz="1300">
              <a:latin typeface="ＭＳ Ｐゴシック"/>
            </a:rPr>
            <a:t>9.46</a:t>
          </a:r>
          <a:r>
            <a:rPr kumimoji="1" lang="ja-JP" altLang="en-US" sz="1300">
              <a:latin typeface="ＭＳ Ｐゴシック"/>
            </a:rPr>
            <a:t>人と前年度から</a:t>
          </a:r>
          <a:r>
            <a:rPr kumimoji="1" lang="en-US" altLang="ja-JP" sz="1300">
              <a:latin typeface="ＭＳ Ｐゴシック"/>
            </a:rPr>
            <a:t>0.22</a:t>
          </a:r>
          <a:r>
            <a:rPr kumimoji="1" lang="ja-JP" altLang="en-US" sz="1300">
              <a:latin typeface="ＭＳ Ｐゴシック"/>
            </a:rPr>
            <a:t>人増えているが、類似団体と比較すると低位にある。今後は高齢層の退職に備えた新規採用の実施が必要となってくるが、これまでどおり適切な定員管理に努める。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109982</xdr:rowOff>
    </xdr:from>
    <xdr:to>
      <xdr:col>24</xdr:col>
      <xdr:colOff>558800</xdr:colOff>
      <xdr:row>59</xdr:row>
      <xdr:rowOff>125150</xdr:rowOff>
    </xdr:to>
    <xdr:cxnSp macro="">
      <xdr:nvCxnSpPr>
        <xdr:cNvPr id="322" name="直線コネクタ 321"/>
        <xdr:cNvCxnSpPr/>
      </xdr:nvCxnSpPr>
      <xdr:spPr>
        <a:xfrm>
          <a:off x="16179800" y="10225532"/>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104466</xdr:rowOff>
    </xdr:from>
    <xdr:to>
      <xdr:col>23</xdr:col>
      <xdr:colOff>406400</xdr:colOff>
      <xdr:row>59</xdr:row>
      <xdr:rowOff>109982</xdr:rowOff>
    </xdr:to>
    <xdr:cxnSp macro="">
      <xdr:nvCxnSpPr>
        <xdr:cNvPr id="325" name="直線コネクタ 324"/>
        <xdr:cNvCxnSpPr/>
      </xdr:nvCxnSpPr>
      <xdr:spPr>
        <a:xfrm>
          <a:off x="15290800" y="10220016"/>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104466</xdr:rowOff>
    </xdr:from>
    <xdr:to>
      <xdr:col>22</xdr:col>
      <xdr:colOff>203200</xdr:colOff>
      <xdr:row>59</xdr:row>
      <xdr:rowOff>142385</xdr:rowOff>
    </xdr:to>
    <xdr:cxnSp macro="">
      <xdr:nvCxnSpPr>
        <xdr:cNvPr id="328" name="直線コネクタ 327"/>
        <xdr:cNvCxnSpPr/>
      </xdr:nvCxnSpPr>
      <xdr:spPr>
        <a:xfrm flipV="1">
          <a:off x="14401800" y="1022001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142385</xdr:rowOff>
    </xdr:from>
    <xdr:to>
      <xdr:col>21</xdr:col>
      <xdr:colOff>0</xdr:colOff>
      <xdr:row>60</xdr:row>
      <xdr:rowOff>24711</xdr:rowOff>
    </xdr:to>
    <xdr:cxnSp macro="">
      <xdr:nvCxnSpPr>
        <xdr:cNvPr id="331" name="直線コネクタ 330"/>
        <xdr:cNvCxnSpPr/>
      </xdr:nvCxnSpPr>
      <xdr:spPr>
        <a:xfrm flipV="1">
          <a:off x="13512800" y="10257935"/>
          <a:ext cx="8890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74350</xdr:rowOff>
    </xdr:from>
    <xdr:to>
      <xdr:col>24</xdr:col>
      <xdr:colOff>609600</xdr:colOff>
      <xdr:row>60</xdr:row>
      <xdr:rowOff>4500</xdr:rowOff>
    </xdr:to>
    <xdr:sp macro="" textlink="">
      <xdr:nvSpPr>
        <xdr:cNvPr id="341" name="円/楕円 340"/>
        <xdr:cNvSpPr/>
      </xdr:nvSpPr>
      <xdr:spPr>
        <a:xfrm>
          <a:off x="16967200" y="10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167077</xdr:rowOff>
    </xdr:from>
    <xdr:ext cx="762000" cy="259045"/>
    <xdr:sp macro="" textlink="">
      <xdr:nvSpPr>
        <xdr:cNvPr id="342" name="定員管理の状況該当値テキスト"/>
        <xdr:cNvSpPr txBox="1"/>
      </xdr:nvSpPr>
      <xdr:spPr>
        <a:xfrm>
          <a:off x="17106900" y="1011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59182</xdr:rowOff>
    </xdr:from>
    <xdr:to>
      <xdr:col>23</xdr:col>
      <xdr:colOff>457200</xdr:colOff>
      <xdr:row>59</xdr:row>
      <xdr:rowOff>160782</xdr:rowOff>
    </xdr:to>
    <xdr:sp macro="" textlink="">
      <xdr:nvSpPr>
        <xdr:cNvPr id="343" name="円/楕円 342"/>
        <xdr:cNvSpPr/>
      </xdr:nvSpPr>
      <xdr:spPr>
        <a:xfrm>
          <a:off x="16129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170959</xdr:rowOff>
    </xdr:from>
    <xdr:ext cx="736600" cy="259045"/>
    <xdr:sp macro="" textlink="">
      <xdr:nvSpPr>
        <xdr:cNvPr id="344" name="テキスト ボックス 343"/>
        <xdr:cNvSpPr txBox="1"/>
      </xdr:nvSpPr>
      <xdr:spPr>
        <a:xfrm>
          <a:off x="15798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53666</xdr:rowOff>
    </xdr:from>
    <xdr:to>
      <xdr:col>22</xdr:col>
      <xdr:colOff>254000</xdr:colOff>
      <xdr:row>59</xdr:row>
      <xdr:rowOff>155266</xdr:rowOff>
    </xdr:to>
    <xdr:sp macro="" textlink="">
      <xdr:nvSpPr>
        <xdr:cNvPr id="345" name="円/楕円 344"/>
        <xdr:cNvSpPr/>
      </xdr:nvSpPr>
      <xdr:spPr>
        <a:xfrm>
          <a:off x="15240000" y="101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165443</xdr:rowOff>
    </xdr:from>
    <xdr:ext cx="762000" cy="259045"/>
    <xdr:sp macro="" textlink="">
      <xdr:nvSpPr>
        <xdr:cNvPr id="346" name="テキスト ボックス 345"/>
        <xdr:cNvSpPr txBox="1"/>
      </xdr:nvSpPr>
      <xdr:spPr>
        <a:xfrm>
          <a:off x="14909800" y="99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91585</xdr:rowOff>
    </xdr:from>
    <xdr:to>
      <xdr:col>21</xdr:col>
      <xdr:colOff>50800</xdr:colOff>
      <xdr:row>60</xdr:row>
      <xdr:rowOff>21735</xdr:rowOff>
    </xdr:to>
    <xdr:sp macro="" textlink="">
      <xdr:nvSpPr>
        <xdr:cNvPr id="347" name="円/楕円 346"/>
        <xdr:cNvSpPr/>
      </xdr:nvSpPr>
      <xdr:spPr>
        <a:xfrm>
          <a:off x="14351000" y="10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31912</xdr:rowOff>
    </xdr:from>
    <xdr:ext cx="762000" cy="259045"/>
    <xdr:sp macro="" textlink="">
      <xdr:nvSpPr>
        <xdr:cNvPr id="348" name="テキスト ボックス 347"/>
        <xdr:cNvSpPr txBox="1"/>
      </xdr:nvSpPr>
      <xdr:spPr>
        <a:xfrm>
          <a:off x="14020800" y="997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145361</xdr:rowOff>
    </xdr:from>
    <xdr:to>
      <xdr:col>19</xdr:col>
      <xdr:colOff>533400</xdr:colOff>
      <xdr:row>60</xdr:row>
      <xdr:rowOff>75511</xdr:rowOff>
    </xdr:to>
    <xdr:sp macro="" textlink="">
      <xdr:nvSpPr>
        <xdr:cNvPr id="349" name="円/楕円 348"/>
        <xdr:cNvSpPr/>
      </xdr:nvSpPr>
      <xdr:spPr>
        <a:xfrm>
          <a:off x="13462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85688</xdr:rowOff>
    </xdr:from>
    <xdr:ext cx="762000" cy="259045"/>
    <xdr:sp macro="" textlink="">
      <xdr:nvSpPr>
        <xdr:cNvPr id="350" name="テキスト ボックス 349"/>
        <xdr:cNvSpPr txBox="1"/>
      </xdr:nvSpPr>
      <xdr:spPr>
        <a:xfrm>
          <a:off x="13131800" y="100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これまでの積極的な繰上償還の実施や、交付税措置率の高い地方債の借入を優先し、新規借入の抑制を行ったことにより、実質公債費比率は</a:t>
          </a:r>
          <a:r>
            <a:rPr kumimoji="1" lang="en-US" altLang="ja-JP" sz="1300">
              <a:latin typeface="ＭＳ Ｐゴシック"/>
            </a:rPr>
            <a:t>8.4%</a:t>
          </a:r>
          <a:r>
            <a:rPr kumimoji="1" lang="ja-JP" altLang="en-US" sz="1300">
              <a:latin typeface="ＭＳ Ｐゴシック"/>
            </a:rPr>
            <a:t>と類似団体平均と比較しても低位にある。庁舎移転事業をはじめとする多額の借入を必要とする事業が控えており、今後も繰上償還や、新規発行の抑制に努めていく。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66675</xdr:rowOff>
    </xdr:to>
    <xdr:cxnSp macro="">
      <xdr:nvCxnSpPr>
        <xdr:cNvPr id="380" name="直線コネクタ 379"/>
        <xdr:cNvCxnSpPr/>
      </xdr:nvCxnSpPr>
      <xdr:spPr>
        <a:xfrm flipV="1">
          <a:off x="16179800" y="68884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66675</xdr:rowOff>
    </xdr:to>
    <xdr:cxnSp macro="">
      <xdr:nvCxnSpPr>
        <xdr:cNvPr id="383" name="直線コネクタ 382"/>
        <xdr:cNvCxnSpPr/>
      </xdr:nvCxnSpPr>
      <xdr:spPr>
        <a:xfrm>
          <a:off x="15290800" y="69126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60643</xdr:rowOff>
    </xdr:to>
    <xdr:cxnSp macro="">
      <xdr:nvCxnSpPr>
        <xdr:cNvPr id="386" name="直線コネクタ 385"/>
        <xdr:cNvCxnSpPr/>
      </xdr:nvCxnSpPr>
      <xdr:spPr>
        <a:xfrm flipV="1">
          <a:off x="14401800" y="69126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60643</xdr:rowOff>
    </xdr:from>
    <xdr:to>
      <xdr:col>21</xdr:col>
      <xdr:colOff>0</xdr:colOff>
      <xdr:row>40</xdr:row>
      <xdr:rowOff>90805</xdr:rowOff>
    </xdr:to>
    <xdr:cxnSp macro="">
      <xdr:nvCxnSpPr>
        <xdr:cNvPr id="389" name="直線コネクタ 388"/>
        <xdr:cNvCxnSpPr/>
      </xdr:nvCxnSpPr>
      <xdr:spPr>
        <a:xfrm flipV="1">
          <a:off x="13512800" y="69186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9" name="円/楕円 398"/>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0"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401" name="円/楕円 400"/>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402" name="テキスト ボックス 401"/>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3" name="円/楕円 402"/>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4" name="テキスト ボックス 403"/>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9843</xdr:rowOff>
    </xdr:from>
    <xdr:to>
      <xdr:col>21</xdr:col>
      <xdr:colOff>50800</xdr:colOff>
      <xdr:row>40</xdr:row>
      <xdr:rowOff>111443</xdr:rowOff>
    </xdr:to>
    <xdr:sp macro="" textlink="">
      <xdr:nvSpPr>
        <xdr:cNvPr id="405" name="円/楕円 404"/>
        <xdr:cNvSpPr/>
      </xdr:nvSpPr>
      <xdr:spPr>
        <a:xfrm>
          <a:off x="14351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121620</xdr:rowOff>
    </xdr:from>
    <xdr:ext cx="762000" cy="259045"/>
    <xdr:sp macro="" textlink="">
      <xdr:nvSpPr>
        <xdr:cNvPr id="406" name="テキスト ボックス 405"/>
        <xdr:cNvSpPr txBox="1"/>
      </xdr:nvSpPr>
      <xdr:spPr>
        <a:xfrm>
          <a:off x="14020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7" name="円/楕円 406"/>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8" name="テキスト ボックス 407"/>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充当可能財源等が将来負担額を上回り、マイナスという結果となっている。このことから現在の財政状況だけでなく、将来の財政状況も、現時点では非常に健全かつ弾力性のある財政構造であることが言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9" name="テキスト ボックス 44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8,875
8,852
113.63
5,954,001
5,806,049
123,662
3,249,922
5,813,618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近年の退職者数増による退職手当特別負担金の増によって、臨時的経費が増えたため、経常収支比率は▲</a:t>
          </a:r>
          <a:r>
            <a:rPr kumimoji="1" lang="en-US" altLang="ja-JP" sz="1300">
              <a:latin typeface="ＭＳ Ｐゴシック"/>
            </a:rPr>
            <a:t>1.3%</a:t>
          </a:r>
          <a:r>
            <a:rPr kumimoji="1" lang="ja-JP" altLang="en-US" sz="1300">
              <a:latin typeface="ＭＳ Ｐゴシック"/>
            </a:rPr>
            <a:t>減となっている。職員数の削減や事務処理の効率化などを今後も実施し、人件費抑制に努める。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124714</xdr:rowOff>
    </xdr:from>
    <xdr:to>
      <xdr:col>7</xdr:col>
      <xdr:colOff>15875</xdr:colOff>
      <xdr:row>36</xdr:row>
      <xdr:rowOff>12700</xdr:rowOff>
    </xdr:to>
    <xdr:cxnSp macro="">
      <xdr:nvCxnSpPr>
        <xdr:cNvPr id="63" name="直線コネクタ 62"/>
        <xdr:cNvCxnSpPr/>
      </xdr:nvCxnSpPr>
      <xdr:spPr>
        <a:xfrm flipV="1">
          <a:off x="3987800" y="6125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85852</xdr:rowOff>
    </xdr:to>
    <xdr:cxnSp macro="">
      <xdr:nvCxnSpPr>
        <xdr:cNvPr id="66" name="直線コネクタ 65"/>
        <xdr:cNvCxnSpPr/>
      </xdr:nvCxnSpPr>
      <xdr:spPr>
        <a:xfrm flipV="1">
          <a:off x="3098800" y="6184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85852</xdr:rowOff>
    </xdr:to>
    <xdr:cxnSp macro="">
      <xdr:nvCxnSpPr>
        <xdr:cNvPr id="69" name="直線コネクタ 68"/>
        <xdr:cNvCxnSpPr/>
      </xdr:nvCxnSpPr>
      <xdr:spPr>
        <a:xfrm>
          <a:off x="2209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37</xdr:row>
      <xdr:rowOff>152146</xdr:rowOff>
    </xdr:to>
    <xdr:cxnSp macro="">
      <xdr:nvCxnSpPr>
        <xdr:cNvPr id="72" name="直線コネクタ 71"/>
        <xdr:cNvCxnSpPr/>
      </xdr:nvCxnSpPr>
      <xdr:spPr>
        <a:xfrm flipV="1">
          <a:off x="1320800" y="62397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73914</xdr:rowOff>
    </xdr:from>
    <xdr:to>
      <xdr:col>7</xdr:col>
      <xdr:colOff>66675</xdr:colOff>
      <xdr:row>36</xdr:row>
      <xdr:rowOff>4064</xdr:rowOff>
    </xdr:to>
    <xdr:sp macro="" textlink="">
      <xdr:nvSpPr>
        <xdr:cNvPr id="82" name="円/楕円 81"/>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90441</xdr:rowOff>
    </xdr:from>
    <xdr:ext cx="762000" cy="259045"/>
    <xdr:sp macro="" textlink="">
      <xdr:nvSpPr>
        <xdr:cNvPr id="83" name="人件費該当値テキスト"/>
        <xdr:cNvSpPr txBox="1"/>
      </xdr:nvSpPr>
      <xdr:spPr>
        <a:xfrm>
          <a:off x="4914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4" name="円/楕円 83"/>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5" name="テキスト ボックス 84"/>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35052</xdr:rowOff>
    </xdr:from>
    <xdr:to>
      <xdr:col>4</xdr:col>
      <xdr:colOff>396875</xdr:colOff>
      <xdr:row>36</xdr:row>
      <xdr:rowOff>136652</xdr:rowOff>
    </xdr:to>
    <xdr:sp macro="" textlink="">
      <xdr:nvSpPr>
        <xdr:cNvPr id="86" name="円/楕円 85"/>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146829</xdr:rowOff>
    </xdr:from>
    <xdr:ext cx="762000" cy="259045"/>
    <xdr:sp macro="" textlink="">
      <xdr:nvSpPr>
        <xdr:cNvPr id="87" name="テキスト ボックス 86"/>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8" name="円/楕円 87"/>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89" name="テキスト ボックス 88"/>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0" name="円/楕円 89"/>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1" name="テキスト ボックス 90"/>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小児個別接種委託料や認定こども園に対する委託料が増額し、経常収支比率は昨年から</a:t>
          </a:r>
          <a:r>
            <a:rPr kumimoji="1" lang="en-US" altLang="ja-JP" sz="1300">
              <a:latin typeface="ＭＳ Ｐゴシック"/>
            </a:rPr>
            <a:t>1.0</a:t>
          </a:r>
          <a:r>
            <a:rPr kumimoji="1" lang="ja-JP" altLang="en-US" sz="1300">
              <a:latin typeface="ＭＳ Ｐゴシック"/>
            </a:rPr>
            <a:t>％上昇した。ここ数年、物件費は上昇傾向にあり類似団体平均や県平均を上回っている。委託事業の見直しを検討し、経費の抑制に努める。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149860</xdr:rowOff>
    </xdr:to>
    <xdr:cxnSp macro="">
      <xdr:nvCxnSpPr>
        <xdr:cNvPr id="121" name="直線コネクタ 120"/>
        <xdr:cNvCxnSpPr/>
      </xdr:nvCxnSpPr>
      <xdr:spPr>
        <a:xfrm>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104140</xdr:rowOff>
    </xdr:to>
    <xdr:cxnSp macro="">
      <xdr:nvCxnSpPr>
        <xdr:cNvPr id="124" name="直線コネクタ 123"/>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58420</xdr:rowOff>
    </xdr:to>
    <xdr:cxnSp macro="">
      <xdr:nvCxnSpPr>
        <xdr:cNvPr id="127" name="直線コネクタ 126"/>
        <xdr:cNvCxnSpPr/>
      </xdr:nvCxnSpPr>
      <xdr:spPr>
        <a:xfrm>
          <a:off x="13893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15</xdr:row>
      <xdr:rowOff>170434</xdr:rowOff>
    </xdr:to>
    <xdr:cxnSp macro="">
      <xdr:nvCxnSpPr>
        <xdr:cNvPr id="130" name="直線コネクタ 129"/>
        <xdr:cNvCxnSpPr/>
      </xdr:nvCxnSpPr>
      <xdr:spPr>
        <a:xfrm flipV="1">
          <a:off x="13004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0" name="円/楕円 139"/>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1"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2" name="円/楕円 141"/>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3" name="テキスト ボックス 142"/>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4" name="円/楕円 143"/>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5" name="テキスト ボックス 14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6" name="円/楕円 145"/>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47" name="テキスト ボックス 146"/>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119634</xdr:rowOff>
    </xdr:from>
    <xdr:to>
      <xdr:col>19</xdr:col>
      <xdr:colOff>6350</xdr:colOff>
      <xdr:row>16</xdr:row>
      <xdr:rowOff>49784</xdr:rowOff>
    </xdr:to>
    <xdr:sp macro="" textlink="">
      <xdr:nvSpPr>
        <xdr:cNvPr id="148" name="円/楕円 147"/>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59961</xdr:rowOff>
    </xdr:from>
    <xdr:ext cx="762000" cy="259045"/>
    <xdr:sp macro="" textlink="">
      <xdr:nvSpPr>
        <xdr:cNvPr id="149" name="テキスト ボックス 148"/>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障害福祉サービスの増加や、子ども医療費の</a:t>
          </a:r>
          <a:r>
            <a:rPr kumimoji="1" lang="en-US" altLang="ja-JP" sz="1300">
              <a:latin typeface="ＭＳ Ｐゴシック"/>
            </a:rPr>
            <a:t>18</a:t>
          </a:r>
          <a:r>
            <a:rPr kumimoji="1" lang="ja-JP" altLang="en-US" sz="1300">
              <a:latin typeface="ＭＳ Ｐゴシック"/>
            </a:rPr>
            <a:t>歳までの医療費無料化を実施しているため、類似団体平均を上回った。子育て施策の</a:t>
          </a:r>
          <a:r>
            <a:rPr kumimoji="1" lang="en-US" altLang="ja-JP" sz="1300">
              <a:latin typeface="ＭＳ Ｐゴシック"/>
            </a:rPr>
            <a:t>1</a:t>
          </a:r>
          <a:r>
            <a:rPr kumimoji="1" lang="ja-JP" altLang="en-US" sz="1300">
              <a:latin typeface="ＭＳ Ｐゴシック"/>
            </a:rPr>
            <a:t>つとして実施されているが、財務状況を圧迫することがないよう注視し現水準を維持できるよう努める。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107950</xdr:rowOff>
    </xdr:to>
    <xdr:cxnSp macro="">
      <xdr:nvCxnSpPr>
        <xdr:cNvPr id="182" name="直線コネクタ 181"/>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127000</xdr:rowOff>
    </xdr:to>
    <xdr:cxnSp macro="">
      <xdr:nvCxnSpPr>
        <xdr:cNvPr id="185" name="直線コネクタ 184"/>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88" name="直線コネクタ 187"/>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88900</xdr:rowOff>
    </xdr:to>
    <xdr:cxnSp macro="">
      <xdr:nvCxnSpPr>
        <xdr:cNvPr id="191" name="直線コネクタ 190"/>
        <xdr:cNvCxnSpPr/>
      </xdr:nvCxnSpPr>
      <xdr:spPr>
        <a:xfrm>
          <a:off x="1320800" y="9156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1" name="円/楕円 200"/>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29227</xdr:rowOff>
    </xdr:from>
    <xdr:ext cx="762000" cy="259045"/>
    <xdr:sp macro="" textlink="">
      <xdr:nvSpPr>
        <xdr:cNvPr id="202" name="扶助費該当値テキスト"/>
        <xdr:cNvSpPr txBox="1"/>
      </xdr:nvSpPr>
      <xdr:spPr>
        <a:xfrm>
          <a:off x="49149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3" name="円/楕円 20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4" name="テキスト ボックス 20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5" name="円/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6" name="テキスト ボックス 205"/>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7" name="円/楕円 20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8" name="テキスト ボックス 207"/>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9" name="円/楕円 20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0" name="テキスト ボックス 20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国民健康保険特別会計への繰出が依然として多い状態が続いているが、前年と同水準を維持した。しかし国保・介護特別会計の現状は大変厳しい状況にあり、保険給付の適正化の実施や保険料</a:t>
          </a:r>
          <a:r>
            <a:rPr kumimoji="1" lang="en-US" altLang="ja-JP" sz="1300">
              <a:latin typeface="ＭＳ Ｐゴシック"/>
            </a:rPr>
            <a:t>(</a:t>
          </a:r>
          <a:r>
            <a:rPr kumimoji="1" lang="ja-JP" altLang="en-US" sz="1300">
              <a:latin typeface="ＭＳ Ｐゴシック"/>
            </a:rPr>
            <a:t>税</a:t>
          </a:r>
          <a:r>
            <a:rPr kumimoji="1" lang="en-US" altLang="ja-JP" sz="1300">
              <a:latin typeface="ＭＳ Ｐゴシック"/>
            </a:rPr>
            <a:t>)</a:t>
          </a:r>
          <a:r>
            <a:rPr kumimoji="1" lang="ja-JP" altLang="en-US" sz="1300">
              <a:latin typeface="ＭＳ Ｐゴシック"/>
            </a:rPr>
            <a:t>の見直しを含め、健全な運営が行えるよう努める。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62230</xdr:rowOff>
    </xdr:to>
    <xdr:cxnSp macro="">
      <xdr:nvCxnSpPr>
        <xdr:cNvPr id="243" name="直線コネクタ 242"/>
        <xdr:cNvCxnSpPr/>
      </xdr:nvCxnSpPr>
      <xdr:spPr>
        <a:xfrm flipV="1">
          <a:off x="15671800" y="946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62230</xdr:rowOff>
    </xdr:to>
    <xdr:cxnSp macro="">
      <xdr:nvCxnSpPr>
        <xdr:cNvPr id="246" name="直線コネクタ 245"/>
        <xdr:cNvCxnSpPr/>
      </xdr:nvCxnSpPr>
      <xdr:spPr>
        <a:xfrm>
          <a:off x="14782800" y="943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8890</xdr:rowOff>
    </xdr:to>
    <xdr:cxnSp macro="">
      <xdr:nvCxnSpPr>
        <xdr:cNvPr id="249" name="直線コネクタ 248"/>
        <xdr:cNvCxnSpPr/>
      </xdr:nvCxnSpPr>
      <xdr:spPr>
        <a:xfrm>
          <a:off x="13893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100330</xdr:rowOff>
    </xdr:to>
    <xdr:cxnSp macro="">
      <xdr:nvCxnSpPr>
        <xdr:cNvPr id="252" name="直線コネクタ 251"/>
        <xdr:cNvCxnSpPr/>
      </xdr:nvCxnSpPr>
      <xdr:spPr>
        <a:xfrm flipV="1">
          <a:off x="13004800" y="9423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2" name="円/楕円 26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4" name="円/楕円 263"/>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65" name="テキスト ボックス 264"/>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66" name="円/楕円 265"/>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7" name="テキスト ボックス 266"/>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68" name="円/楕円 26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9" name="テキスト ボックス 268"/>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0" name="円/楕円 269"/>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1" name="テキスト ボックス 270"/>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一部事務組合への負担金が減となり、前年度から▲</a:t>
          </a:r>
          <a:r>
            <a:rPr kumimoji="1" lang="en-US" altLang="ja-JP" sz="1300">
              <a:latin typeface="ＭＳ Ｐゴシック"/>
            </a:rPr>
            <a:t>1.1</a:t>
          </a:r>
          <a:r>
            <a:rPr kumimoji="1" lang="ja-JP" altLang="en-US" sz="1300">
              <a:latin typeface="ＭＳ Ｐゴシック"/>
            </a:rPr>
            <a:t>％の減となった。補助費のうち約</a:t>
          </a:r>
          <a:r>
            <a:rPr kumimoji="1" lang="en-US" altLang="ja-JP" sz="1300">
              <a:latin typeface="ＭＳ Ｐゴシック"/>
            </a:rPr>
            <a:t>50</a:t>
          </a:r>
          <a:r>
            <a:rPr kumimoji="1" lang="ja-JP" altLang="en-US" sz="1300">
              <a:latin typeface="ＭＳ Ｐゴシック"/>
            </a:rPr>
            <a:t>％を一部事務組合に対する負担金が占めているため、負担金の増減による影響が大きい。また印南町各種団体補助金や若者定住促進事業に係る経費が増加していることから、補助金の効果などを検証し、見直しの実施を検討し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60706</xdr:rowOff>
    </xdr:to>
    <xdr:cxnSp macro="">
      <xdr:nvCxnSpPr>
        <xdr:cNvPr id="301" name="直線コネクタ 300"/>
        <xdr:cNvCxnSpPr/>
      </xdr:nvCxnSpPr>
      <xdr:spPr>
        <a:xfrm flipV="1">
          <a:off x="15671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60706</xdr:rowOff>
    </xdr:to>
    <xdr:cxnSp macro="">
      <xdr:nvCxnSpPr>
        <xdr:cNvPr id="304" name="直線コネクタ 303"/>
        <xdr:cNvCxnSpPr/>
      </xdr:nvCxnSpPr>
      <xdr:spPr>
        <a:xfrm>
          <a:off x="14782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51562</xdr:rowOff>
    </xdr:to>
    <xdr:cxnSp macro="">
      <xdr:nvCxnSpPr>
        <xdr:cNvPr id="307" name="直線コネクタ 306"/>
        <xdr:cNvCxnSpPr/>
      </xdr:nvCxnSpPr>
      <xdr:spPr>
        <a:xfrm>
          <a:off x="13893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37</xdr:row>
      <xdr:rowOff>1270</xdr:rowOff>
    </xdr:to>
    <xdr:cxnSp macro="">
      <xdr:nvCxnSpPr>
        <xdr:cNvPr id="310" name="直線コネクタ 309"/>
        <xdr:cNvCxnSpPr/>
      </xdr:nvCxnSpPr>
      <xdr:spPr>
        <a:xfrm>
          <a:off x="13004800" y="62169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0" name="円/楕円 319"/>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1"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2" name="円/楕円 321"/>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3" name="テキスト ボックス 322"/>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4" name="円/楕円 323"/>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5" name="テキスト ボックス 32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7" name="テキスト ボックス 32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8" name="円/楕円 327"/>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9" name="テキスト ボックス 328"/>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利率見直しが行われた関係で公債費利子の決算額が減少し、前年度に比べると</a:t>
          </a:r>
          <a:r>
            <a:rPr kumimoji="1" lang="en-US" altLang="ja-JP" sz="1300">
              <a:latin typeface="ＭＳ Ｐゴシック"/>
            </a:rPr>
            <a:t>0.5%</a:t>
          </a:r>
          <a:r>
            <a:rPr kumimoji="1" lang="ja-JP" altLang="en-US" sz="1300">
              <a:latin typeface="ＭＳ Ｐゴシック"/>
            </a:rPr>
            <a:t>改善したが、依然として類似団体平均を上回っている。印南町ではここ数年、緊急防災・減災事業債の借入を積極的に行っており、公債費の増加が予測される。今後は新規発行の抑制や公債費の繰上償還を実施し、適正な財政運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127000</xdr:rowOff>
    </xdr:to>
    <xdr:cxnSp macro="">
      <xdr:nvCxnSpPr>
        <xdr:cNvPr id="359" name="直線コネクタ 358"/>
        <xdr:cNvCxnSpPr/>
      </xdr:nvCxnSpPr>
      <xdr:spPr>
        <a:xfrm flipV="1">
          <a:off x="3987800" y="13477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127000</xdr:rowOff>
    </xdr:to>
    <xdr:cxnSp macro="">
      <xdr:nvCxnSpPr>
        <xdr:cNvPr id="362" name="直線コネクタ 361"/>
        <xdr:cNvCxnSpPr/>
      </xdr:nvCxnSpPr>
      <xdr:spPr>
        <a:xfrm>
          <a:off x="3098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81280</xdr:rowOff>
    </xdr:to>
    <xdr:cxnSp macro="">
      <xdr:nvCxnSpPr>
        <xdr:cNvPr id="365" name="直線コネクタ 364"/>
        <xdr:cNvCxnSpPr/>
      </xdr:nvCxnSpPr>
      <xdr:spPr>
        <a:xfrm>
          <a:off x="2209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58420</xdr:rowOff>
    </xdr:to>
    <xdr:cxnSp macro="">
      <xdr:nvCxnSpPr>
        <xdr:cNvPr id="368" name="直線コネクタ 367"/>
        <xdr:cNvCxnSpPr/>
      </xdr:nvCxnSpPr>
      <xdr:spPr>
        <a:xfrm flipV="1">
          <a:off x="1320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8" name="円/楕円 377"/>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9"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0" name="円/楕円 379"/>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1" name="テキスト ボックス 380"/>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2" name="円/楕円 381"/>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3" name="テキスト ボックス 38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4" name="円/楕円 383"/>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105681</xdr:rowOff>
    </xdr:from>
    <xdr:ext cx="762000" cy="259045"/>
    <xdr:sp macro="" textlink="">
      <xdr:nvSpPr>
        <xdr:cNvPr id="385" name="テキスト ボックス 384"/>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6" name="円/楕円 38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87" name="テキスト ボックス 386"/>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部分について前年度から減少しているのは、人件費において臨時的経費が増加したことや、補助費等において一部事務組合に対する負担金が減少したことが大きな要因である。今後も補助効果の検証や事務経費の抑制等を行い、現水準を維持し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61685</xdr:rowOff>
    </xdr:from>
    <xdr:to>
      <xdr:col>24</xdr:col>
      <xdr:colOff>31750</xdr:colOff>
      <xdr:row>74</xdr:row>
      <xdr:rowOff>107406</xdr:rowOff>
    </xdr:to>
    <xdr:cxnSp macro="">
      <xdr:nvCxnSpPr>
        <xdr:cNvPr id="422" name="直線コネクタ 421"/>
        <xdr:cNvCxnSpPr/>
      </xdr:nvCxnSpPr>
      <xdr:spPr>
        <a:xfrm flipV="1">
          <a:off x="15671800" y="1274898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107406</xdr:rowOff>
    </xdr:from>
    <xdr:to>
      <xdr:col>22</xdr:col>
      <xdr:colOff>565150</xdr:colOff>
      <xdr:row>74</xdr:row>
      <xdr:rowOff>110672</xdr:rowOff>
    </xdr:to>
    <xdr:cxnSp macro="">
      <xdr:nvCxnSpPr>
        <xdr:cNvPr id="425" name="直線コネクタ 424"/>
        <xdr:cNvCxnSpPr/>
      </xdr:nvCxnSpPr>
      <xdr:spPr>
        <a:xfrm flipV="1">
          <a:off x="14782800" y="127947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171087</xdr:rowOff>
    </xdr:from>
    <xdr:to>
      <xdr:col>21</xdr:col>
      <xdr:colOff>361950</xdr:colOff>
      <xdr:row>74</xdr:row>
      <xdr:rowOff>110672</xdr:rowOff>
    </xdr:to>
    <xdr:cxnSp macro="">
      <xdr:nvCxnSpPr>
        <xdr:cNvPr id="428" name="直線コネクタ 427"/>
        <xdr:cNvCxnSpPr/>
      </xdr:nvCxnSpPr>
      <xdr:spPr>
        <a:xfrm>
          <a:off x="13893800" y="1268693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171087</xdr:rowOff>
    </xdr:from>
    <xdr:to>
      <xdr:col>20</xdr:col>
      <xdr:colOff>158750</xdr:colOff>
      <xdr:row>74</xdr:row>
      <xdr:rowOff>110672</xdr:rowOff>
    </xdr:to>
    <xdr:cxnSp macro="">
      <xdr:nvCxnSpPr>
        <xdr:cNvPr id="431" name="直線コネクタ 430"/>
        <xdr:cNvCxnSpPr/>
      </xdr:nvCxnSpPr>
      <xdr:spPr>
        <a:xfrm flipV="1">
          <a:off x="13004800" y="1268693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10885</xdr:rowOff>
    </xdr:from>
    <xdr:to>
      <xdr:col>24</xdr:col>
      <xdr:colOff>82550</xdr:colOff>
      <xdr:row>74</xdr:row>
      <xdr:rowOff>112485</xdr:rowOff>
    </xdr:to>
    <xdr:sp macro="" textlink="">
      <xdr:nvSpPr>
        <xdr:cNvPr id="441" name="円/楕円 440"/>
        <xdr:cNvSpPr/>
      </xdr:nvSpPr>
      <xdr:spPr>
        <a:xfrm>
          <a:off x="16459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27412</xdr:rowOff>
    </xdr:from>
    <xdr:ext cx="762000" cy="259045"/>
    <xdr:sp macro="" textlink="">
      <xdr:nvSpPr>
        <xdr:cNvPr id="442" name="公債費以外該当値テキスト"/>
        <xdr:cNvSpPr txBox="1"/>
      </xdr:nvSpPr>
      <xdr:spPr>
        <a:xfrm>
          <a:off x="16598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56606</xdr:rowOff>
    </xdr:from>
    <xdr:to>
      <xdr:col>22</xdr:col>
      <xdr:colOff>615950</xdr:colOff>
      <xdr:row>74</xdr:row>
      <xdr:rowOff>158206</xdr:rowOff>
    </xdr:to>
    <xdr:sp macro="" textlink="">
      <xdr:nvSpPr>
        <xdr:cNvPr id="443" name="円/楕円 442"/>
        <xdr:cNvSpPr/>
      </xdr:nvSpPr>
      <xdr:spPr>
        <a:xfrm>
          <a:off x="15621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168383</xdr:rowOff>
    </xdr:from>
    <xdr:ext cx="736600" cy="259045"/>
    <xdr:sp macro="" textlink="">
      <xdr:nvSpPr>
        <xdr:cNvPr id="444" name="テキスト ボックス 443"/>
        <xdr:cNvSpPr txBox="1"/>
      </xdr:nvSpPr>
      <xdr:spPr>
        <a:xfrm>
          <a:off x="15290800" y="1251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59872</xdr:rowOff>
    </xdr:from>
    <xdr:to>
      <xdr:col>21</xdr:col>
      <xdr:colOff>412750</xdr:colOff>
      <xdr:row>74</xdr:row>
      <xdr:rowOff>161472</xdr:rowOff>
    </xdr:to>
    <xdr:sp macro="" textlink="">
      <xdr:nvSpPr>
        <xdr:cNvPr id="445" name="円/楕円 444"/>
        <xdr:cNvSpPr/>
      </xdr:nvSpPr>
      <xdr:spPr>
        <a:xfrm>
          <a:off x="14732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199</xdr:rowOff>
    </xdr:from>
    <xdr:ext cx="762000" cy="259045"/>
    <xdr:sp macro="" textlink="">
      <xdr:nvSpPr>
        <xdr:cNvPr id="446" name="テキスト ボックス 445"/>
        <xdr:cNvSpPr txBox="1"/>
      </xdr:nvSpPr>
      <xdr:spPr>
        <a:xfrm>
          <a:off x="14401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120287</xdr:rowOff>
    </xdr:from>
    <xdr:to>
      <xdr:col>20</xdr:col>
      <xdr:colOff>209550</xdr:colOff>
      <xdr:row>74</xdr:row>
      <xdr:rowOff>50437</xdr:rowOff>
    </xdr:to>
    <xdr:sp macro="" textlink="">
      <xdr:nvSpPr>
        <xdr:cNvPr id="447" name="円/楕円 446"/>
        <xdr:cNvSpPr/>
      </xdr:nvSpPr>
      <xdr:spPr>
        <a:xfrm>
          <a:off x="13843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60614</xdr:rowOff>
    </xdr:from>
    <xdr:ext cx="762000" cy="259045"/>
    <xdr:sp macro="" textlink="">
      <xdr:nvSpPr>
        <xdr:cNvPr id="448" name="テキスト ボックス 447"/>
        <xdr:cNvSpPr txBox="1"/>
      </xdr:nvSpPr>
      <xdr:spPr>
        <a:xfrm>
          <a:off x="13512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59872</xdr:rowOff>
    </xdr:from>
    <xdr:to>
      <xdr:col>19</xdr:col>
      <xdr:colOff>6350</xdr:colOff>
      <xdr:row>74</xdr:row>
      <xdr:rowOff>161472</xdr:rowOff>
    </xdr:to>
    <xdr:sp macro="" textlink="">
      <xdr:nvSpPr>
        <xdr:cNvPr id="449" name="円/楕円 448"/>
        <xdr:cNvSpPr/>
      </xdr:nvSpPr>
      <xdr:spPr>
        <a:xfrm>
          <a:off x="12954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199</xdr:rowOff>
    </xdr:from>
    <xdr:ext cx="762000" cy="259045"/>
    <xdr:sp macro="" textlink="">
      <xdr:nvSpPr>
        <xdr:cNvPr id="450" name="テキスト ボックス 449"/>
        <xdr:cNvSpPr txBox="1"/>
      </xdr:nvSpPr>
      <xdr:spPr>
        <a:xfrm>
          <a:off x="12623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和歌山県印南町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45877</xdr:rowOff>
    </xdr:from>
    <xdr:to>
      <xdr:col>4</xdr:col>
      <xdr:colOff>1117600</xdr:colOff>
      <xdr:row>19</xdr:row>
      <xdr:rowOff>55919</xdr:rowOff>
    </xdr:to>
    <xdr:cxnSp macro="">
      <xdr:nvCxnSpPr>
        <xdr:cNvPr id="46" name="直線コネクタ 45"/>
        <xdr:cNvCxnSpPr/>
      </xdr:nvCxnSpPr>
      <xdr:spPr bwMode="auto">
        <a:xfrm>
          <a:off x="5003800" y="3351052"/>
          <a:ext cx="647700" cy="1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12005</xdr:rowOff>
    </xdr:from>
    <xdr:to>
      <xdr:col>4</xdr:col>
      <xdr:colOff>469900</xdr:colOff>
      <xdr:row>19</xdr:row>
      <xdr:rowOff>45877</xdr:rowOff>
    </xdr:to>
    <xdr:cxnSp macro="">
      <xdr:nvCxnSpPr>
        <xdr:cNvPr id="49" name="直線コネクタ 48"/>
        <xdr:cNvCxnSpPr/>
      </xdr:nvCxnSpPr>
      <xdr:spPr bwMode="auto">
        <a:xfrm>
          <a:off x="4305300" y="3317180"/>
          <a:ext cx="698500" cy="3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167247</xdr:rowOff>
    </xdr:from>
    <xdr:to>
      <xdr:col>3</xdr:col>
      <xdr:colOff>904875</xdr:colOff>
      <xdr:row>19</xdr:row>
      <xdr:rowOff>12005</xdr:rowOff>
    </xdr:to>
    <xdr:cxnSp macro="">
      <xdr:nvCxnSpPr>
        <xdr:cNvPr id="52" name="直線コネクタ 51"/>
        <xdr:cNvCxnSpPr/>
      </xdr:nvCxnSpPr>
      <xdr:spPr bwMode="auto">
        <a:xfrm>
          <a:off x="3606800" y="3300972"/>
          <a:ext cx="698500" cy="1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91717</xdr:rowOff>
    </xdr:from>
    <xdr:to>
      <xdr:col>3</xdr:col>
      <xdr:colOff>206375</xdr:colOff>
      <xdr:row>18</xdr:row>
      <xdr:rowOff>167247</xdr:rowOff>
    </xdr:to>
    <xdr:cxnSp macro="">
      <xdr:nvCxnSpPr>
        <xdr:cNvPr id="55" name="直線コネクタ 54"/>
        <xdr:cNvCxnSpPr/>
      </xdr:nvCxnSpPr>
      <xdr:spPr bwMode="auto">
        <a:xfrm>
          <a:off x="2908300" y="3225442"/>
          <a:ext cx="698500" cy="75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5119</xdr:rowOff>
    </xdr:from>
    <xdr:to>
      <xdr:col>5</xdr:col>
      <xdr:colOff>34925</xdr:colOff>
      <xdr:row>19</xdr:row>
      <xdr:rowOff>106719</xdr:rowOff>
    </xdr:to>
    <xdr:sp macro="" textlink="">
      <xdr:nvSpPr>
        <xdr:cNvPr id="65" name="円/楕円 64"/>
        <xdr:cNvSpPr/>
      </xdr:nvSpPr>
      <xdr:spPr bwMode="auto">
        <a:xfrm>
          <a:off x="5600700" y="331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85146</xdr:rowOff>
    </xdr:from>
    <xdr:ext cx="762000" cy="259045"/>
    <xdr:sp macro="" textlink="">
      <xdr:nvSpPr>
        <xdr:cNvPr id="66" name="人口1人当たり決算額の推移該当値テキスト130"/>
        <xdr:cNvSpPr txBox="1"/>
      </xdr:nvSpPr>
      <xdr:spPr>
        <a:xfrm>
          <a:off x="5740400" y="321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166527</xdr:rowOff>
    </xdr:from>
    <xdr:to>
      <xdr:col>4</xdr:col>
      <xdr:colOff>520700</xdr:colOff>
      <xdr:row>19</xdr:row>
      <xdr:rowOff>96677</xdr:rowOff>
    </xdr:to>
    <xdr:sp macro="" textlink="">
      <xdr:nvSpPr>
        <xdr:cNvPr id="67" name="円/楕円 66"/>
        <xdr:cNvSpPr/>
      </xdr:nvSpPr>
      <xdr:spPr bwMode="auto">
        <a:xfrm>
          <a:off x="4953000" y="33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81454</xdr:rowOff>
    </xdr:from>
    <xdr:ext cx="736600" cy="259045"/>
    <xdr:sp macro="" textlink="">
      <xdr:nvSpPr>
        <xdr:cNvPr id="68" name="テキスト ボックス 67"/>
        <xdr:cNvSpPr txBox="1"/>
      </xdr:nvSpPr>
      <xdr:spPr>
        <a:xfrm>
          <a:off x="4622800" y="338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132655</xdr:rowOff>
    </xdr:from>
    <xdr:to>
      <xdr:col>3</xdr:col>
      <xdr:colOff>955675</xdr:colOff>
      <xdr:row>19</xdr:row>
      <xdr:rowOff>62805</xdr:rowOff>
    </xdr:to>
    <xdr:sp macro="" textlink="">
      <xdr:nvSpPr>
        <xdr:cNvPr id="69" name="円/楕円 68"/>
        <xdr:cNvSpPr/>
      </xdr:nvSpPr>
      <xdr:spPr bwMode="auto">
        <a:xfrm>
          <a:off x="4254500" y="326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47582</xdr:rowOff>
    </xdr:from>
    <xdr:ext cx="762000" cy="259045"/>
    <xdr:sp macro="" textlink="">
      <xdr:nvSpPr>
        <xdr:cNvPr id="70" name="テキスト ボックス 69"/>
        <xdr:cNvSpPr txBox="1"/>
      </xdr:nvSpPr>
      <xdr:spPr>
        <a:xfrm>
          <a:off x="3924300" y="335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116447</xdr:rowOff>
    </xdr:from>
    <xdr:to>
      <xdr:col>3</xdr:col>
      <xdr:colOff>257175</xdr:colOff>
      <xdr:row>19</xdr:row>
      <xdr:rowOff>46597</xdr:rowOff>
    </xdr:to>
    <xdr:sp macro="" textlink="">
      <xdr:nvSpPr>
        <xdr:cNvPr id="71" name="円/楕円 70"/>
        <xdr:cNvSpPr/>
      </xdr:nvSpPr>
      <xdr:spPr bwMode="auto">
        <a:xfrm>
          <a:off x="3556000" y="325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31374</xdr:rowOff>
    </xdr:from>
    <xdr:ext cx="762000" cy="259045"/>
    <xdr:sp macro="" textlink="">
      <xdr:nvSpPr>
        <xdr:cNvPr id="72" name="テキスト ボックス 71"/>
        <xdr:cNvSpPr txBox="1"/>
      </xdr:nvSpPr>
      <xdr:spPr>
        <a:xfrm>
          <a:off x="3225800" y="3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40917</xdr:rowOff>
    </xdr:from>
    <xdr:to>
      <xdr:col>2</xdr:col>
      <xdr:colOff>692150</xdr:colOff>
      <xdr:row>18</xdr:row>
      <xdr:rowOff>142518</xdr:rowOff>
    </xdr:to>
    <xdr:sp macro="" textlink="">
      <xdr:nvSpPr>
        <xdr:cNvPr id="73" name="円/楕円 72"/>
        <xdr:cNvSpPr/>
      </xdr:nvSpPr>
      <xdr:spPr bwMode="auto">
        <a:xfrm>
          <a:off x="2857500" y="31746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127295</xdr:rowOff>
    </xdr:from>
    <xdr:ext cx="762000" cy="259045"/>
    <xdr:sp macro="" textlink="">
      <xdr:nvSpPr>
        <xdr:cNvPr id="74" name="テキスト ボックス 73"/>
        <xdr:cNvSpPr txBox="1"/>
      </xdr:nvSpPr>
      <xdr:spPr>
        <a:xfrm>
          <a:off x="2527300" y="326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259118</xdr:rowOff>
    </xdr:from>
    <xdr:to>
      <xdr:col>4</xdr:col>
      <xdr:colOff>1117600</xdr:colOff>
      <xdr:row>35</xdr:row>
      <xdr:rowOff>284823</xdr:rowOff>
    </xdr:to>
    <xdr:cxnSp macro="">
      <xdr:nvCxnSpPr>
        <xdr:cNvPr id="107" name="直線コネクタ 106"/>
        <xdr:cNvCxnSpPr/>
      </xdr:nvCxnSpPr>
      <xdr:spPr bwMode="auto">
        <a:xfrm>
          <a:off x="5003800" y="6869468"/>
          <a:ext cx="647700" cy="2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185230</xdr:rowOff>
    </xdr:from>
    <xdr:to>
      <xdr:col>4</xdr:col>
      <xdr:colOff>469900</xdr:colOff>
      <xdr:row>35</xdr:row>
      <xdr:rowOff>259118</xdr:rowOff>
    </xdr:to>
    <xdr:cxnSp macro="">
      <xdr:nvCxnSpPr>
        <xdr:cNvPr id="110" name="直線コネクタ 109"/>
        <xdr:cNvCxnSpPr/>
      </xdr:nvCxnSpPr>
      <xdr:spPr bwMode="auto">
        <a:xfrm>
          <a:off x="4305300" y="6795580"/>
          <a:ext cx="698500" cy="7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185230</xdr:rowOff>
    </xdr:from>
    <xdr:to>
      <xdr:col>3</xdr:col>
      <xdr:colOff>904875</xdr:colOff>
      <xdr:row>35</xdr:row>
      <xdr:rowOff>193637</xdr:rowOff>
    </xdr:to>
    <xdr:cxnSp macro="">
      <xdr:nvCxnSpPr>
        <xdr:cNvPr id="113" name="直線コネクタ 112"/>
        <xdr:cNvCxnSpPr/>
      </xdr:nvCxnSpPr>
      <xdr:spPr bwMode="auto">
        <a:xfrm flipV="1">
          <a:off x="3606800" y="6795580"/>
          <a:ext cx="698500" cy="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193637</xdr:rowOff>
    </xdr:from>
    <xdr:to>
      <xdr:col>3</xdr:col>
      <xdr:colOff>206375</xdr:colOff>
      <xdr:row>35</xdr:row>
      <xdr:rowOff>285382</xdr:rowOff>
    </xdr:to>
    <xdr:cxnSp macro="">
      <xdr:nvCxnSpPr>
        <xdr:cNvPr id="116" name="直線コネクタ 115"/>
        <xdr:cNvCxnSpPr/>
      </xdr:nvCxnSpPr>
      <xdr:spPr bwMode="auto">
        <a:xfrm flipV="1">
          <a:off x="2908300" y="6803987"/>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234023</xdr:rowOff>
    </xdr:from>
    <xdr:to>
      <xdr:col>5</xdr:col>
      <xdr:colOff>34925</xdr:colOff>
      <xdr:row>35</xdr:row>
      <xdr:rowOff>335623</xdr:rowOff>
    </xdr:to>
    <xdr:sp macro="" textlink="">
      <xdr:nvSpPr>
        <xdr:cNvPr id="126" name="円/楕円 125"/>
        <xdr:cNvSpPr/>
      </xdr:nvSpPr>
      <xdr:spPr bwMode="auto">
        <a:xfrm>
          <a:off x="5600700" y="684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206100</xdr:rowOff>
    </xdr:from>
    <xdr:ext cx="762000" cy="259045"/>
    <xdr:sp macro="" textlink="">
      <xdr:nvSpPr>
        <xdr:cNvPr id="127" name="人口1人当たり決算額の推移該当値テキスト445"/>
        <xdr:cNvSpPr txBox="1"/>
      </xdr:nvSpPr>
      <xdr:spPr>
        <a:xfrm>
          <a:off x="5740400" y="681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208318</xdr:rowOff>
    </xdr:from>
    <xdr:to>
      <xdr:col>4</xdr:col>
      <xdr:colOff>520700</xdr:colOff>
      <xdr:row>35</xdr:row>
      <xdr:rowOff>309918</xdr:rowOff>
    </xdr:to>
    <xdr:sp macro="" textlink="">
      <xdr:nvSpPr>
        <xdr:cNvPr id="128" name="円/楕円 127"/>
        <xdr:cNvSpPr/>
      </xdr:nvSpPr>
      <xdr:spPr bwMode="auto">
        <a:xfrm>
          <a:off x="4953000" y="68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294695</xdr:rowOff>
    </xdr:from>
    <xdr:ext cx="736600" cy="259045"/>
    <xdr:sp macro="" textlink="">
      <xdr:nvSpPr>
        <xdr:cNvPr id="129" name="テキスト ボックス 128"/>
        <xdr:cNvSpPr txBox="1"/>
      </xdr:nvSpPr>
      <xdr:spPr>
        <a:xfrm>
          <a:off x="4622800" y="690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134430</xdr:rowOff>
    </xdr:from>
    <xdr:to>
      <xdr:col>3</xdr:col>
      <xdr:colOff>955675</xdr:colOff>
      <xdr:row>35</xdr:row>
      <xdr:rowOff>236030</xdr:rowOff>
    </xdr:to>
    <xdr:sp macro="" textlink="">
      <xdr:nvSpPr>
        <xdr:cNvPr id="130" name="円/楕円 129"/>
        <xdr:cNvSpPr/>
      </xdr:nvSpPr>
      <xdr:spPr bwMode="auto">
        <a:xfrm>
          <a:off x="4254500" y="674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220807</xdr:rowOff>
    </xdr:from>
    <xdr:ext cx="762000" cy="259045"/>
    <xdr:sp macro="" textlink="">
      <xdr:nvSpPr>
        <xdr:cNvPr id="131" name="テキスト ボックス 130"/>
        <xdr:cNvSpPr txBox="1"/>
      </xdr:nvSpPr>
      <xdr:spPr>
        <a:xfrm>
          <a:off x="3924300" y="683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142837</xdr:rowOff>
    </xdr:from>
    <xdr:to>
      <xdr:col>3</xdr:col>
      <xdr:colOff>257175</xdr:colOff>
      <xdr:row>35</xdr:row>
      <xdr:rowOff>244437</xdr:rowOff>
    </xdr:to>
    <xdr:sp macro="" textlink="">
      <xdr:nvSpPr>
        <xdr:cNvPr id="132" name="円/楕円 131"/>
        <xdr:cNvSpPr/>
      </xdr:nvSpPr>
      <xdr:spPr bwMode="auto">
        <a:xfrm>
          <a:off x="3556000" y="67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229214</xdr:rowOff>
    </xdr:from>
    <xdr:ext cx="762000" cy="259045"/>
    <xdr:sp macro="" textlink="">
      <xdr:nvSpPr>
        <xdr:cNvPr id="133" name="テキスト ボックス 132"/>
        <xdr:cNvSpPr txBox="1"/>
      </xdr:nvSpPr>
      <xdr:spPr>
        <a:xfrm>
          <a:off x="3225800" y="68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234582</xdr:rowOff>
    </xdr:from>
    <xdr:to>
      <xdr:col>2</xdr:col>
      <xdr:colOff>692150</xdr:colOff>
      <xdr:row>35</xdr:row>
      <xdr:rowOff>336182</xdr:rowOff>
    </xdr:to>
    <xdr:sp macro="" textlink="">
      <xdr:nvSpPr>
        <xdr:cNvPr id="134" name="円/楕円 133"/>
        <xdr:cNvSpPr/>
      </xdr:nvSpPr>
      <xdr:spPr bwMode="auto">
        <a:xfrm>
          <a:off x="2857500" y="684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320959</xdr:rowOff>
    </xdr:from>
    <xdr:ext cx="762000" cy="259045"/>
    <xdr:sp macro="" textlink="">
      <xdr:nvSpPr>
        <xdr:cNvPr id="135" name="テキスト ボックス 134"/>
        <xdr:cNvSpPr txBox="1"/>
      </xdr:nvSpPr>
      <xdr:spPr>
        <a:xfrm>
          <a:off x="2527300" y="69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年度以降に実施されている紀の国わかやま国体や庁舎の高台移転事業など大型事業が今後控えているため、計画的な基金の積立を実施していく。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前年度赤字決算となった国民健康保険事業特別会計は黒字決算となり平成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赤字額が生じた会計はなかった。簡易水道事業特別会計では簡易水道統合事業の実施によって、公債費の増加が見込まれる。農業集落排水事業特別会計では農集基金の取崩による赤字回避が続いている。いずれの特別会計においても独立採算の原則に立ち返り、保険税の見直しや経費の節減に努め、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年度に実施した繰上償還によって、元利償還金が減少し、また一部事務組合に対する地方債の元利償還金が平成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程度となり実質公債比率については減少した。今後の庁舎移転事業や公営住宅建設事業・簡易水道統合事業の実施による公営企業債に対する繰入金の増が見込まれるため、計画的な繰上償還を実施し、元利償還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引き続き充当可能財源が将来負担額を上回り、将来負担比率の分子はマイナスとなった。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橋梁耐震化事業などの緊急防災・減災事業債を活用した防災対策が増えている。今後も公営住宅建替事業や庁舎移転事業が控えており、地方債残高については増加が見込まれる。また簡易水道特別会計における簡易水道統合事業の実施により公営企業債の繰入見込額が年々増加している。将来予想される負担増に備えて、基金の積立を計画的に行いながら地方債の発行抑制や繰上償還の実施などで、将来負担比率のマイナス域を維持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5954001</v>
      </c>
      <c r="BO4" s="349"/>
      <c r="BP4" s="349"/>
      <c r="BQ4" s="349"/>
      <c r="BR4" s="349"/>
      <c r="BS4" s="349"/>
      <c r="BT4" s="349"/>
      <c r="BU4" s="350"/>
      <c r="BV4" s="348">
        <v>5916130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10.5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5806049</v>
      </c>
      <c r="BO5" s="386"/>
      <c r="BP5" s="386"/>
      <c r="BQ5" s="386"/>
      <c r="BR5" s="386"/>
      <c r="BS5" s="386"/>
      <c r="BT5" s="386"/>
      <c r="BU5" s="387"/>
      <c r="BV5" s="385">
        <v>5491489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78.5</v>
      </c>
      <c r="CU5" s="383"/>
      <c r="CV5" s="383"/>
      <c r="CW5" s="383"/>
      <c r="CX5" s="383"/>
      <c r="CY5" s="383"/>
      <c r="CZ5" s="383"/>
      <c r="DA5" s="384"/>
      <c r="DB5" s="382">
        <v>80.400000000000006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147952</v>
      </c>
      <c r="BO6" s="386"/>
      <c r="BP6" s="386"/>
      <c r="BQ6" s="386"/>
      <c r="BR6" s="386"/>
      <c r="BS6" s="386"/>
      <c r="BT6" s="386"/>
      <c r="BU6" s="387"/>
      <c r="BV6" s="385">
        <v>424641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83.1</v>
      </c>
      <c r="CU6" s="423"/>
      <c r="CV6" s="423"/>
      <c r="CW6" s="423"/>
      <c r="CX6" s="423"/>
      <c r="CY6" s="423"/>
      <c r="CZ6" s="423"/>
      <c r="DA6" s="424"/>
      <c r="DB6" s="422">
        <v>85.8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24290</v>
      </c>
      <c r="BO7" s="386"/>
      <c r="BP7" s="386"/>
      <c r="BQ7" s="386"/>
      <c r="BR7" s="386"/>
      <c r="BS7" s="386"/>
      <c r="BT7" s="386"/>
      <c r="BU7" s="387"/>
      <c r="BV7" s="385">
        <v>86216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3249922</v>
      </c>
      <c r="CU7" s="386"/>
      <c r="CV7" s="386"/>
      <c r="CW7" s="386"/>
      <c r="CX7" s="386"/>
      <c r="CY7" s="386"/>
      <c r="CZ7" s="386"/>
      <c r="DA7" s="387"/>
      <c r="DB7" s="385">
        <v>3212024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123662</v>
      </c>
      <c r="BO8" s="386"/>
      <c r="BP8" s="386"/>
      <c r="BQ8" s="386"/>
      <c r="BR8" s="386"/>
      <c r="BS8" s="386"/>
      <c r="BT8" s="386"/>
      <c r="BU8" s="387"/>
      <c r="BV8" s="385">
        <v>338425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8606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-214763</v>
      </c>
      <c r="BO9" s="386"/>
      <c r="BP9" s="386"/>
      <c r="BQ9" s="386"/>
      <c r="BR9" s="386"/>
      <c r="BS9" s="386"/>
      <c r="BT9" s="386"/>
      <c r="BU9" s="387"/>
      <c r="BV9" s="385">
        <v>196604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20.100000000000001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9192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269400</v>
      </c>
      <c r="BO10" s="386"/>
      <c r="BP10" s="386"/>
      <c r="BQ10" s="386"/>
      <c r="BR10" s="386"/>
      <c r="BS10" s="386"/>
      <c r="BT10" s="386"/>
      <c r="BU10" s="387"/>
      <c r="BV10" s="385">
        <v>132000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135858</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8875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8852</v>
      </c>
      <c r="S13" s="467"/>
      <c r="T13" s="467"/>
      <c r="U13" s="467"/>
      <c r="V13" s="468"/>
      <c r="W13" s="401" t="s">
        <v>124</v>
      </c>
      <c r="X13" s="402"/>
      <c r="Y13" s="402"/>
      <c r="Z13" s="402"/>
      <c r="AA13" s="402"/>
      <c r="AB13" s="392"/>
      <c r="AC13" s="436">
        <v>1477</v>
      </c>
      <c r="AD13" s="437"/>
      <c r="AE13" s="437"/>
      <c r="AF13" s="437"/>
      <c r="AG13" s="476"/>
      <c r="AH13" s="436">
        <v>1625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54637</v>
      </c>
      <c r="BO13" s="386"/>
      <c r="BP13" s="386"/>
      <c r="BQ13" s="386"/>
      <c r="BR13" s="386"/>
      <c r="BS13" s="386"/>
      <c r="BT13" s="386"/>
      <c r="BU13" s="387"/>
      <c r="BV13" s="385">
        <v>464462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8984</v>
      </c>
      <c r="S14" s="467"/>
      <c r="T14" s="467"/>
      <c r="U14" s="467"/>
      <c r="V14" s="468"/>
      <c r="W14" s="375"/>
      <c r="X14" s="376"/>
      <c r="Y14" s="376"/>
      <c r="Z14" s="376"/>
      <c r="AA14" s="376"/>
      <c r="AB14" s="365"/>
      <c r="AC14" s="469">
        <v>34.200000000000003</v>
      </c>
      <c r="AD14" s="470"/>
      <c r="AE14" s="470"/>
      <c r="AF14" s="470"/>
      <c r="AG14" s="471"/>
      <c r="AH14" s="469">
        <v>35.1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8962</v>
      </c>
      <c r="S15" s="467"/>
      <c r="T15" s="467"/>
      <c r="U15" s="467"/>
      <c r="V15" s="468"/>
      <c r="W15" s="401" t="s">
        <v>130</v>
      </c>
      <c r="X15" s="402"/>
      <c r="Y15" s="402"/>
      <c r="Z15" s="402"/>
      <c r="AA15" s="402"/>
      <c r="AB15" s="392"/>
      <c r="AC15" s="436">
        <v>855</v>
      </c>
      <c r="AD15" s="437"/>
      <c r="AE15" s="437"/>
      <c r="AF15" s="437"/>
      <c r="AG15" s="476"/>
      <c r="AH15" s="436">
        <v>1006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851970</v>
      </c>
      <c r="BO15" s="349"/>
      <c r="BP15" s="349"/>
      <c r="BQ15" s="349"/>
      <c r="BR15" s="349"/>
      <c r="BS15" s="349"/>
      <c r="BT15" s="349"/>
      <c r="BU15" s="350"/>
      <c r="BV15" s="348">
        <v>863631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19.8</v>
      </c>
      <c r="AD16" s="470"/>
      <c r="AE16" s="470"/>
      <c r="AF16" s="470"/>
      <c r="AG16" s="471"/>
      <c r="AH16" s="469">
        <v>21.7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2808262</v>
      </c>
      <c r="BO16" s="386"/>
      <c r="BP16" s="386"/>
      <c r="BQ16" s="386"/>
      <c r="BR16" s="386"/>
      <c r="BS16" s="386"/>
      <c r="BT16" s="386"/>
      <c r="BU16" s="387"/>
      <c r="BV16" s="385">
        <v>2769428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1985</v>
      </c>
      <c r="AD17" s="437"/>
      <c r="AE17" s="437"/>
      <c r="AF17" s="437"/>
      <c r="AG17" s="476"/>
      <c r="AH17" s="436">
        <v>1999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1088679</v>
      </c>
      <c r="BO17" s="386"/>
      <c r="BP17" s="386"/>
      <c r="BQ17" s="386"/>
      <c r="BR17" s="386"/>
      <c r="BS17" s="386"/>
      <c r="BT17" s="386"/>
      <c r="BU17" s="387"/>
      <c r="BV17" s="385">
        <v>1104773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113.63</v>
      </c>
      <c r="M18" s="498"/>
      <c r="N18" s="498"/>
      <c r="O18" s="498"/>
      <c r="P18" s="498"/>
      <c r="Q18" s="498"/>
      <c r="R18" s="499"/>
      <c r="S18" s="499"/>
      <c r="T18" s="499"/>
      <c r="U18" s="499"/>
      <c r="V18" s="500"/>
      <c r="W18" s="403"/>
      <c r="X18" s="404"/>
      <c r="Y18" s="404"/>
      <c r="Z18" s="404"/>
      <c r="AA18" s="404"/>
      <c r="AB18" s="395"/>
      <c r="AC18" s="501">
        <v>46</v>
      </c>
      <c r="AD18" s="502"/>
      <c r="AE18" s="502"/>
      <c r="AF18" s="502"/>
      <c r="AG18" s="503"/>
      <c r="AH18" s="501">
        <v>43.2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2567239</v>
      </c>
      <c r="BO18" s="386"/>
      <c r="BP18" s="386"/>
      <c r="BQ18" s="386"/>
      <c r="BR18" s="386"/>
      <c r="BS18" s="386"/>
      <c r="BT18" s="386"/>
      <c r="BU18" s="387"/>
      <c r="BV18" s="385">
        <v>2588525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4002648</v>
      </c>
      <c r="BO19" s="386"/>
      <c r="BP19" s="386"/>
      <c r="BQ19" s="386"/>
      <c r="BR19" s="386"/>
      <c r="BS19" s="386"/>
      <c r="BT19" s="386"/>
      <c r="BU19" s="387"/>
      <c r="BV19" s="385">
        <v>3879996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3015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5813618</v>
      </c>
      <c r="BO23" s="386"/>
      <c r="BP23" s="386"/>
      <c r="BQ23" s="386"/>
      <c r="BR23" s="386"/>
      <c r="BS23" s="386"/>
      <c r="BT23" s="386"/>
      <c r="BU23" s="387"/>
      <c r="BV23" s="385">
        <v>5678385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76</v>
      </c>
      <c r="AI24" s="437"/>
      <c r="AJ24" s="437"/>
      <c r="AK24" s="437"/>
      <c r="AL24" s="476"/>
      <c r="AM24" s="436">
        <v>228076</v>
      </c>
      <c r="AN24" s="437"/>
      <c r="AO24" s="437"/>
      <c r="AP24" s="437"/>
      <c r="AQ24" s="437"/>
      <c r="AR24" s="476"/>
      <c r="AS24" s="436">
        <v>3001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4971610</v>
      </c>
      <c r="BO24" s="386"/>
      <c r="BP24" s="386"/>
      <c r="BQ24" s="386"/>
      <c r="BR24" s="386"/>
      <c r="BS24" s="386"/>
      <c r="BT24" s="386"/>
      <c r="BU24" s="387"/>
      <c r="BV24" s="385">
        <v>4959764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52920</v>
      </c>
      <c r="BO25" s="349"/>
      <c r="BP25" s="349"/>
      <c r="BQ25" s="349"/>
      <c r="BR25" s="349"/>
      <c r="BS25" s="349"/>
      <c r="BT25" s="349"/>
      <c r="BU25" s="350"/>
      <c r="BV25" s="348">
        <v>81035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5300</v>
      </c>
      <c r="R26" s="437"/>
      <c r="S26" s="437"/>
      <c r="T26" s="437"/>
      <c r="U26" s="437"/>
      <c r="V26" s="476"/>
      <c r="W26" s="531"/>
      <c r="X26" s="519"/>
      <c r="Y26" s="520"/>
      <c r="Z26" s="435" t="s">
        <v>159</v>
      </c>
      <c r="AA26" s="539"/>
      <c r="AB26" s="539"/>
      <c r="AC26" s="539"/>
      <c r="AD26" s="539"/>
      <c r="AE26" s="539"/>
      <c r="AF26" s="539"/>
      <c r="AG26" s="540"/>
      <c r="AH26" s="436">
        <v>2</v>
      </c>
      <c r="AI26" s="437"/>
      <c r="AJ26" s="437"/>
      <c r="AK26" s="437"/>
      <c r="AL26" s="476"/>
      <c r="AM26" s="436">
        <v>5218</v>
      </c>
      <c r="AN26" s="437"/>
      <c r="AO26" s="437"/>
      <c r="AP26" s="437"/>
      <c r="AQ26" s="437"/>
      <c r="AR26" s="476"/>
      <c r="AS26" s="436">
        <v>2609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3968</v>
      </c>
      <c r="AN27" s="437"/>
      <c r="AO27" s="437"/>
      <c r="AP27" s="437"/>
      <c r="AQ27" s="437"/>
      <c r="AR27" s="476"/>
      <c r="AS27" s="436">
        <v>3968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157531</v>
      </c>
      <c r="BO27" s="553"/>
      <c r="BP27" s="553"/>
      <c r="BQ27" s="553"/>
      <c r="BR27" s="553"/>
      <c r="BS27" s="553"/>
      <c r="BT27" s="553"/>
      <c r="BU27" s="554"/>
      <c r="BV27" s="552">
        <v>157131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2400</v>
      </c>
      <c r="R28" s="437"/>
      <c r="S28" s="437"/>
      <c r="T28" s="437"/>
      <c r="U28" s="437"/>
      <c r="V28" s="476"/>
      <c r="W28" s="531"/>
      <c r="X28" s="519"/>
      <c r="Y28" s="520"/>
      <c r="Z28" s="435" t="s">
        <v>165</v>
      </c>
      <c r="AA28" s="415"/>
      <c r="AB28" s="415"/>
      <c r="AC28" s="415"/>
      <c r="AD28" s="415"/>
      <c r="AE28" s="415"/>
      <c r="AF28" s="415"/>
      <c r="AG28" s="416"/>
      <c r="AH28" s="436">
        <v>7</v>
      </c>
      <c r="AI28" s="437"/>
      <c r="AJ28" s="437"/>
      <c r="AK28" s="437"/>
      <c r="AL28" s="476"/>
      <c r="AM28" s="436">
        <v>10444</v>
      </c>
      <c r="AN28" s="437"/>
      <c r="AO28" s="437"/>
      <c r="AP28" s="437"/>
      <c r="AQ28" s="437"/>
      <c r="AR28" s="476"/>
      <c r="AS28" s="436">
        <v>1492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2460310</v>
      </c>
      <c r="BO28" s="349"/>
      <c r="BP28" s="349"/>
      <c r="BQ28" s="349"/>
      <c r="BR28" s="349"/>
      <c r="BS28" s="349"/>
      <c r="BT28" s="349"/>
      <c r="BU28" s="350"/>
      <c r="BV28" s="348">
        <v>2190910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2300</v>
      </c>
      <c r="R29" s="437"/>
      <c r="S29" s="437"/>
      <c r="T29" s="437"/>
      <c r="U29" s="437"/>
      <c r="V29" s="476"/>
      <c r="W29" s="531"/>
      <c r="X29" s="519"/>
      <c r="Y29" s="520"/>
      <c r="Z29" s="435" t="s">
        <v>169</v>
      </c>
      <c r="AA29" s="415"/>
      <c r="AB29" s="415"/>
      <c r="AC29" s="415"/>
      <c r="AD29" s="415"/>
      <c r="AE29" s="415"/>
      <c r="AF29" s="415"/>
      <c r="AG29" s="416"/>
      <c r="AH29" s="436">
        <v>84</v>
      </c>
      <c r="AI29" s="437"/>
      <c r="AJ29" s="437"/>
      <c r="AK29" s="437"/>
      <c r="AL29" s="476"/>
      <c r="AM29" s="436">
        <v>242488</v>
      </c>
      <c r="AN29" s="437"/>
      <c r="AO29" s="437"/>
      <c r="AP29" s="437"/>
      <c r="AQ29" s="437"/>
      <c r="AR29" s="476"/>
      <c r="AS29" s="436">
        <v>2887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140819</v>
      </c>
      <c r="BO29" s="386"/>
      <c r="BP29" s="386"/>
      <c r="BQ29" s="386"/>
      <c r="BR29" s="386"/>
      <c r="BS29" s="386"/>
      <c r="BT29" s="386"/>
      <c r="BU29" s="387"/>
      <c r="BV29" s="385">
        <v>108619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2622545</v>
      </c>
      <c r="BO30" s="553"/>
      <c r="BP30" s="553"/>
      <c r="BQ30" s="553"/>
      <c r="BR30" s="553"/>
      <c r="BS30" s="553"/>
      <c r="BT30" s="553"/>
      <c r="BU30" s="554"/>
      <c r="BV30" s="552">
        <v>2539792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IF('各会計、関係団体の財政状況及び健全化判断比率'!B31="","",'各会計、関係団体の財政状況及び健全化判断比率'!B31)</f>
        <v>印南町簡易水道事業特別会計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御坊広域行政事務組合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同和対策新築家屋貸付金特別会計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IF('各会計、関係団体の財政状況及び健全化判断比率'!B32="","",'各会計、関係団体の財政状況及び健全化判断比率'!B32)</f>
        <v>印南町農業集落排水事業特別会計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日高広域消防事務組合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滝ノ岡専用水道事業特別会計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IF('各会計、関係団体の財政状況及び健全化判断比率'!B33="","",'各会計、関係団体の財政状況及び健全化判断比率'!B33)</f>
        <v>印南町宅地造成事業特別会計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御坊市外五ヶ町病院経営事務組合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和歌山県後期高齢者医療広域連合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和歌山県後期高齢者医療広域連合(特別会計)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和歌山地方税回収機構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御坊日高老人福祉施設事務組合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御坊日高老人福祉施設事務組合(公営企業会計)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和歌山県市町村総合事務組合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5795</v>
      </c>
      <c r="J41" s="83">
        <v>5968</v>
      </c>
      <c r="K41" s="83">
        <v>5729</v>
      </c>
      <c r="L41" s="83">
        <v>5678</v>
      </c>
      <c r="M41" s="84">
        <v>5814</v>
      </c>
    </row>
    <row r="42" spans="2:13" ht="27.75" customHeight="1">
      <c r="B42" s="1169"/>
      <c r="C42" s="1170"/>
      <c r="D42" s="85"/>
      <c r="E42" s="1175" t="s">
        <v>26</v>
      </c>
      <c r="F42" s="1175"/>
      <c r="G42" s="1175"/>
      <c r="H42" s="1176"/>
      <c r="I42" s="86" t="s">
        <v>475</v>
      </c>
      <c r="J42" s="87" t="s">
        <v>475</v>
      </c>
      <c r="K42" s="87" t="s">
        <v>475</v>
      </c>
      <c r="L42" s="87" t="s">
        <v>475</v>
      </c>
      <c r="M42" s="88" t="s">
        <v>475</v>
      </c>
    </row>
    <row r="43" spans="2:13" ht="27.75" customHeight="1">
      <c r="B43" s="1169"/>
      <c r="C43" s="1170"/>
      <c r="D43" s="85"/>
      <c r="E43" s="1175" t="s">
        <v>27</v>
      </c>
      <c r="F43" s="1175"/>
      <c r="G43" s="1175"/>
      <c r="H43" s="1176"/>
      <c r="I43" s="86">
        <v>924</v>
      </c>
      <c r="J43" s="87">
        <v>994</v>
      </c>
      <c r="K43" s="87">
        <v>1059</v>
      </c>
      <c r="L43" s="87">
        <v>1117</v>
      </c>
      <c r="M43" s="88">
        <v>1161</v>
      </c>
    </row>
    <row r="44" spans="2:13" ht="27.75" customHeight="1">
      <c r="B44" s="1169"/>
      <c r="C44" s="1170"/>
      <c r="D44" s="85"/>
      <c r="E44" s="1175" t="s">
        <v>28</v>
      </c>
      <c r="F44" s="1175"/>
      <c r="G44" s="1175"/>
      <c r="H44" s="1176"/>
      <c r="I44" s="86">
        <v>907</v>
      </c>
      <c r="J44" s="87">
        <v>797</v>
      </c>
      <c r="K44" s="87">
        <v>684</v>
      </c>
      <c r="L44" s="87">
        <v>710</v>
      </c>
      <c r="M44" s="88">
        <v>700</v>
      </c>
    </row>
    <row r="45" spans="2:13" ht="27.75" customHeight="1">
      <c r="B45" s="1169"/>
      <c r="C45" s="1170"/>
      <c r="D45" s="85"/>
      <c r="E45" s="1175" t="s">
        <v>29</v>
      </c>
      <c r="F45" s="1175"/>
      <c r="G45" s="1175"/>
      <c r="H45" s="1176"/>
      <c r="I45" s="86">
        <v>1249</v>
      </c>
      <c r="J45" s="87">
        <v>1233</v>
      </c>
      <c r="K45" s="87">
        <v>1261</v>
      </c>
      <c r="L45" s="87">
        <v>1199</v>
      </c>
      <c r="M45" s="88">
        <v>1115</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4626</v>
      </c>
      <c r="J49" s="87">
        <v>5023</v>
      </c>
      <c r="K49" s="87">
        <v>4957</v>
      </c>
      <c r="L49" s="87">
        <v>4974</v>
      </c>
      <c r="M49" s="88">
        <v>5357</v>
      </c>
    </row>
    <row r="50" spans="2:13" ht="27.75" customHeight="1">
      <c r="B50" s="1169"/>
      <c r="C50" s="1170"/>
      <c r="D50" s="85"/>
      <c r="E50" s="1175" t="s">
        <v>35</v>
      </c>
      <c r="F50" s="1175"/>
      <c r="G50" s="1175"/>
      <c r="H50" s="1176"/>
      <c r="I50" s="86">
        <v>147</v>
      </c>
      <c r="J50" s="87">
        <v>185</v>
      </c>
      <c r="K50" s="87">
        <v>170</v>
      </c>
      <c r="L50" s="87">
        <v>168</v>
      </c>
      <c r="M50" s="88">
        <v>186</v>
      </c>
    </row>
    <row r="51" spans="2:13" ht="27.75" customHeight="1">
      <c r="B51" s="1171"/>
      <c r="C51" s="1172"/>
      <c r="D51" s="85"/>
      <c r="E51" s="1175" t="s">
        <v>36</v>
      </c>
      <c r="F51" s="1175"/>
      <c r="G51" s="1175"/>
      <c r="H51" s="1176"/>
      <c r="I51" s="86">
        <v>5401</v>
      </c>
      <c r="J51" s="87">
        <v>5526</v>
      </c>
      <c r="K51" s="87">
        <v>5262</v>
      </c>
      <c r="L51" s="87">
        <v>5497</v>
      </c>
      <c r="M51" s="88">
        <v>5650</v>
      </c>
    </row>
    <row r="52" spans="2:13" ht="27.75" customHeight="1" thickBot="1">
      <c r="B52" s="1179" t="s">
        <v>37</v>
      </c>
      <c r="C52" s="1180"/>
      <c r="D52" s="90"/>
      <c r="E52" s="1181" t="s">
        <v>38</v>
      </c>
      <c r="F52" s="1181"/>
      <c r="G52" s="1181"/>
      <c r="H52" s="1182"/>
      <c r="I52" s="91">
        <v>-1299</v>
      </c>
      <c r="J52" s="92">
        <v>-1741</v>
      </c>
      <c r="K52" s="92">
        <v>-1657</v>
      </c>
      <c r="L52" s="92">
        <v>-1934</v>
      </c>
      <c r="M52" s="93">
        <v>-2404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121444</v>
      </c>
      <c r="E3" s="116"/>
      <c r="F3" s="117">
        <v>174443</v>
      </c>
      <c r="G3" s="118"/>
      <c r="H3" s="119"/>
    </row>
    <row r="4" spans="1:8">
      <c r="A4" s="120"/>
      <c r="B4" s="121"/>
      <c r="C4" s="122"/>
      <c r="D4" s="123">
        <v>62506</v>
      </c>
      <c r="E4" s="124"/>
      <c r="F4" s="125">
        <v>89518</v>
      </c>
      <c r="G4" s="126"/>
      <c r="H4" s="127"/>
    </row>
    <row r="5" spans="1:8">
      <c r="A5" s="108" t="s">
        <v>509</v>
      </c>
      <c r="B5" s="113"/>
      <c r="C5" s="114"/>
      <c r="D5" s="115">
        <v>160275</v>
      </c>
      <c r="E5" s="116"/>
      <c r="F5" s="117">
        <v>192544</v>
      </c>
      <c r="G5" s="118"/>
      <c r="H5" s="119"/>
    </row>
    <row r="6" spans="1:8">
      <c r="A6" s="120"/>
      <c r="B6" s="121"/>
      <c r="C6" s="122"/>
      <c r="D6" s="123">
        <v>67873</v>
      </c>
      <c r="E6" s="124"/>
      <c r="F6" s="125">
        <v>82235</v>
      </c>
      <c r="G6" s="126"/>
      <c r="H6" s="127"/>
    </row>
    <row r="7" spans="1:8">
      <c r="A7" s="108" t="s">
        <v>510</v>
      </c>
      <c r="B7" s="113"/>
      <c r="C7" s="114"/>
      <c r="D7" s="115">
        <v>113121</v>
      </c>
      <c r="E7" s="116"/>
      <c r="F7" s="117">
        <v>146140</v>
      </c>
      <c r="G7" s="118"/>
      <c r="H7" s="119"/>
    </row>
    <row r="8" spans="1:8">
      <c r="A8" s="120"/>
      <c r="B8" s="121"/>
      <c r="C8" s="122"/>
      <c r="D8" s="123">
        <v>53379</v>
      </c>
      <c r="E8" s="124"/>
      <c r="F8" s="125">
        <v>75451</v>
      </c>
      <c r="G8" s="126"/>
      <c r="H8" s="127"/>
    </row>
    <row r="9" spans="1:8">
      <c r="A9" s="108" t="s">
        <v>511</v>
      </c>
      <c r="B9" s="113"/>
      <c r="C9" s="114"/>
      <c r="D9" s="115">
        <v>123131</v>
      </c>
      <c r="E9" s="116"/>
      <c r="F9" s="117">
        <v>146641</v>
      </c>
      <c r="G9" s="118"/>
      <c r="H9" s="119"/>
    </row>
    <row r="10" spans="1:8">
      <c r="A10" s="120"/>
      <c r="B10" s="121"/>
      <c r="C10" s="122"/>
      <c r="D10" s="123">
        <v>62349</v>
      </c>
      <c r="E10" s="124"/>
      <c r="F10" s="125">
        <v>68142</v>
      </c>
      <c r="G10" s="126"/>
      <c r="H10" s="127"/>
    </row>
    <row r="11" spans="1:8">
      <c r="A11" s="108" t="s">
        <v>512</v>
      </c>
      <c r="B11" s="113"/>
      <c r="C11" s="114"/>
      <c r="D11" s="115">
        <v>168778</v>
      </c>
      <c r="E11" s="116"/>
      <c r="F11" s="117">
        <v>174587</v>
      </c>
      <c r="G11" s="118"/>
      <c r="H11" s="119"/>
    </row>
    <row r="12" spans="1:8">
      <c r="A12" s="120"/>
      <c r="B12" s="121"/>
      <c r="C12" s="128"/>
      <c r="D12" s="123">
        <v>87822</v>
      </c>
      <c r="E12" s="124"/>
      <c r="F12" s="125">
        <v>79695</v>
      </c>
      <c r="G12" s="126"/>
      <c r="H12" s="127"/>
    </row>
    <row r="13" spans="1:8">
      <c r="A13" s="108"/>
      <c r="B13" s="113"/>
      <c r="C13" s="129"/>
      <c r="D13" s="130">
        <v>137350</v>
      </c>
      <c r="E13" s="131"/>
      <c r="F13" s="132">
        <v>166871</v>
      </c>
      <c r="G13" s="133"/>
      <c r="H13" s="119"/>
    </row>
    <row r="14" spans="1:8">
      <c r="A14" s="120"/>
      <c r="B14" s="121"/>
      <c r="C14" s="122"/>
      <c r="D14" s="123">
        <v>66786</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4.75</v>
      </c>
      <c r="C19" s="134">
        <f>ROUND(VALUE(SUBSTITUTE(実質収支比率等に係る経年分析!G$48,"▲","-")),2)</f>
        <v>3.45</v>
      </c>
      <c r="D19" s="134">
        <f>ROUND(VALUE(SUBSTITUTE(実質収支比率等に係る経年分析!H$48,"▲","-")),2)</f>
        <v>4.29</v>
      </c>
      <c r="E19" s="134">
        <f>ROUND(VALUE(SUBSTITUTE(実質収支比率等に係る経年分析!I$48,"▲","-")),2)</f>
        <v>10.54</v>
      </c>
      <c r="F19" s="134">
        <f>ROUND(VALUE(SUBSTITUTE(実質収支比率等に係る経年分析!J$48,"▲","-")),2)</f>
        <v>3.81</v>
      </c>
    </row>
    <row r="20" spans="1:11">
      <c r="A20" s="134" t="s">
        <v>43</v>
      </c>
      <c r="B20" s="134">
        <f>ROUND(VALUE(SUBSTITUTE(実質収支比率等に係る経年分析!F$47,"▲","-")),2)</f>
        <v>66.02</v>
      </c>
      <c r="C20" s="134">
        <f>ROUND(VALUE(SUBSTITUTE(実質収支比率等に係る経年分析!G$47,"▲","-")),2)</f>
        <v>66.31</v>
      </c>
      <c r="D20" s="134">
        <f>ROUND(VALUE(SUBSTITUTE(実質収支比率等に係る経年分析!H$47,"▲","-")),2)</f>
        <v>62.26</v>
      </c>
      <c r="E20" s="134">
        <f>ROUND(VALUE(SUBSTITUTE(実質収支比率等に係る経年分析!I$47,"▲","-")),2)</f>
        <v>68.209999999999994</v>
      </c>
      <c r="F20" s="134">
        <f>ROUND(VALUE(SUBSTITUTE(実質収支比率等に係る経年分析!J$47,"▲","-")),2)</f>
        <v>75.7</v>
      </c>
    </row>
    <row r="21" spans="1:11">
      <c r="A21" s="134" t="s">
        <v>44</v>
      </c>
      <c r="B21" s="134">
        <f>IF(ISNUMBER(VALUE(SUBSTITUTE(実質収支比率等に係る経年分析!F$49,"▲","-"))),ROUND(VALUE(SUBSTITUTE(実質収支比率等に係る経年分析!F$49,"▲","-")),2),NA())</f>
        <v>5.43</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14.46</v>
      </c>
      <c r="F21" s="134">
        <f>IF(ISNUMBER(VALUE(SUBSTITUTE(実質収支比率等に係る経年分析!J$49,"▲","-"))),ROUND(VALUE(SUBSTITUTE(実質収支比率等に係る経年分析!J$49,"▲","-")),2),NA())</f>
        <v>1.68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滝ノ岡専用水道事業特別会計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印南町農業集落排水事業特別会計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印南町簡易水道事業特別会計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f>IF(ROUND(VALUE(SUBSTITUTE(連結実質赤字比率に係る赤字・黒字の構成分析!I$36,"▲", "-")), 2) &lt; 0, ABS(ROUND(VALUE(SUBSTITUTE(連結実質赤字比率に係る赤字・黒字の構成分析!I$36,"▲", "-")), 2)), NA())</f>
        <v>0.08</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印南町宅地造成事業特別会計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4.3099999999999996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509</v>
      </c>
      <c r="E42" s="136"/>
      <c r="F42" s="136"/>
      <c r="G42" s="136">
        <f>'実質公債費比率（分子）の構造'!L$52</f>
        <v>539</v>
      </c>
      <c r="H42" s="136"/>
      <c r="I42" s="136"/>
      <c r="J42" s="136">
        <f>'実質公債費比率（分子）の構造'!M$52</f>
        <v>558</v>
      </c>
      <c r="K42" s="136"/>
      <c r="L42" s="136"/>
      <c r="M42" s="136">
        <f>'実質公債費比率（分子）の構造'!N$52</f>
        <v>569</v>
      </c>
      <c r="N42" s="136"/>
      <c r="O42" s="136"/>
      <c r="P42" s="136">
        <f>'実質公債費比率（分子）の構造'!O$52</f>
        <v>574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66</v>
      </c>
      <c r="C45" s="136"/>
      <c r="D45" s="136"/>
      <c r="E45" s="136">
        <f>'実質公債費比率（分子）の構造'!L$49</f>
        <v>112</v>
      </c>
      <c r="F45" s="136"/>
      <c r="G45" s="136"/>
      <c r="H45" s="136">
        <f>'実質公債費比率（分子）の構造'!M$49</f>
        <v>111</v>
      </c>
      <c r="I45" s="136"/>
      <c r="J45" s="136"/>
      <c r="K45" s="136">
        <f>'実質公債費比率（分子）の構造'!N$49</f>
        <v>77</v>
      </c>
      <c r="L45" s="136"/>
      <c r="M45" s="136"/>
      <c r="N45" s="136">
        <f>'実質公債費比率（分子）の構造'!O$49</f>
        <v>55</v>
      </c>
      <c r="O45" s="136"/>
      <c r="P45" s="136"/>
    </row>
    <row r="46" spans="1:16">
      <c r="A46" s="136" t="s">
        <v>55</v>
      </c>
      <c r="B46" s="136">
        <f>'実質公債費比率（分子）の構造'!K$48</f>
        <v>39</v>
      </c>
      <c r="C46" s="136"/>
      <c r="D46" s="136"/>
      <c r="E46" s="136">
        <f>'実質公債費比率（分子）の構造'!L$48</f>
        <v>58</v>
      </c>
      <c r="F46" s="136"/>
      <c r="G46" s="136"/>
      <c r="H46" s="136">
        <f>'実質公債費比率（分子）の構造'!M$48</f>
        <v>68</v>
      </c>
      <c r="I46" s="136"/>
      <c r="J46" s="136"/>
      <c r="K46" s="136">
        <f>'実質公債費比率（分子）の構造'!N$48</f>
        <v>47</v>
      </c>
      <c r="L46" s="136"/>
      <c r="M46" s="136"/>
      <c r="N46" s="136">
        <f>'実質公債費比率（分子）の構造'!O$48</f>
        <v>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609</v>
      </c>
      <c r="C49" s="136"/>
      <c r="D49" s="136"/>
      <c r="E49" s="136">
        <f>'実質公債費比率（分子）の構造'!L$45</f>
        <v>638</v>
      </c>
      <c r="F49" s="136"/>
      <c r="G49" s="136"/>
      <c r="H49" s="136">
        <f>'実質公債費比率（分子）の構造'!M$45</f>
        <v>651</v>
      </c>
      <c r="I49" s="136"/>
      <c r="J49" s="136"/>
      <c r="K49" s="136">
        <f>'実質公債費比率（分子）の構造'!N$45</f>
        <v>661</v>
      </c>
      <c r="L49" s="136"/>
      <c r="M49" s="136"/>
      <c r="N49" s="136">
        <f>'実質公債費比率（分子）の構造'!O$45</f>
        <v>650</v>
      </c>
      <c r="O49" s="136"/>
      <c r="P49" s="136"/>
    </row>
    <row r="50" spans="1:16">
      <c r="A50" s="136" t="s">
        <v>59</v>
      </c>
      <c r="B50" s="136" t="e">
        <f>NA()</f>
        <v>#N/A</v>
      </c>
      <c r="C50" s="136">
        <f>IF(ISNUMBER('実質公債費比率（分子）の構造'!K$53),'実質公債費比率（分子）の構造'!K$53,NA())</f>
        <v>205</v>
      </c>
      <c r="D50" s="136" t="e">
        <f>NA()</f>
        <v>#N/A</v>
      </c>
      <c r="E50" s="136" t="e">
        <f>NA()</f>
        <v>#N/A</v>
      </c>
      <c r="F50" s="136">
        <f>IF(ISNUMBER('実質公債費比率（分子）の構造'!L$53),'実質公債費比率（分子）の構造'!L$53,NA())</f>
        <v>269</v>
      </c>
      <c r="G50" s="136" t="e">
        <f>NA()</f>
        <v>#N/A</v>
      </c>
      <c r="H50" s="136" t="e">
        <f>NA()</f>
        <v>#N/A</v>
      </c>
      <c r="I50" s="136">
        <f>IF(ISNUMBER('実質公債費比率（分子）の構造'!M$53),'実質公債費比率（分子）の構造'!M$53,NA())</f>
        <v>272</v>
      </c>
      <c r="J50" s="136" t="e">
        <f>NA()</f>
        <v>#N/A</v>
      </c>
      <c r="K50" s="136" t="e">
        <f>NA()</f>
        <v>#N/A</v>
      </c>
      <c r="L50" s="136">
        <f>IF(ISNUMBER('実質公債費比率（分子）の構造'!N$53),'実質公債費比率（分子）の構造'!N$53,NA())</f>
        <v>216</v>
      </c>
      <c r="M50" s="136" t="e">
        <f>NA()</f>
        <v>#N/A</v>
      </c>
      <c r="N50" s="136" t="e">
        <f>NA()</f>
        <v>#N/A</v>
      </c>
      <c r="O50" s="136">
        <f>IF(ISNUMBER('実質公債費比率（分子）の構造'!O$53),'実質公債費比率（分子）の構造'!O$53,NA())</f>
        <v>196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5401</v>
      </c>
      <c r="E56" s="135"/>
      <c r="F56" s="135"/>
      <c r="G56" s="135">
        <f>'将来負担比率（分子）の構造'!J$51</f>
        <v>5526</v>
      </c>
      <c r="H56" s="135"/>
      <c r="I56" s="135"/>
      <c r="J56" s="135">
        <f>'将来負担比率（分子）の構造'!K$51</f>
        <v>5262</v>
      </c>
      <c r="K56" s="135"/>
      <c r="L56" s="135"/>
      <c r="M56" s="135">
        <f>'将来負担比率（分子）の構造'!L$51</f>
        <v>5497</v>
      </c>
      <c r="N56" s="135"/>
      <c r="O56" s="135"/>
      <c r="P56" s="135">
        <f>'将来負担比率（分子）の構造'!M$51</f>
        <v>5650</v>
      </c>
    </row>
    <row r="57" spans="1:16">
      <c r="A57" s="135" t="s">
        <v>35</v>
      </c>
      <c r="B57" s="135"/>
      <c r="C57" s="135"/>
      <c r="D57" s="135">
        <f>'将来負担比率（分子）の構造'!I$50</f>
        <v>147</v>
      </c>
      <c r="E57" s="135"/>
      <c r="F57" s="135"/>
      <c r="G57" s="135">
        <f>'将来負担比率（分子）の構造'!J$50</f>
        <v>185</v>
      </c>
      <c r="H57" s="135"/>
      <c r="I57" s="135"/>
      <c r="J57" s="135">
        <f>'将来負担比率（分子）の構造'!K$50</f>
        <v>170</v>
      </c>
      <c r="K57" s="135"/>
      <c r="L57" s="135"/>
      <c r="M57" s="135">
        <f>'将来負担比率（分子）の構造'!L$50</f>
        <v>168</v>
      </c>
      <c r="N57" s="135"/>
      <c r="O57" s="135"/>
      <c r="P57" s="135">
        <f>'将来負担比率（分子）の構造'!M$50</f>
        <v>186</v>
      </c>
    </row>
    <row r="58" spans="1:16">
      <c r="A58" s="135" t="s">
        <v>34</v>
      </c>
      <c r="B58" s="135"/>
      <c r="C58" s="135"/>
      <c r="D58" s="135">
        <f>'将来負担比率（分子）の構造'!I$49</f>
        <v>4626</v>
      </c>
      <c r="E58" s="135"/>
      <c r="F58" s="135"/>
      <c r="G58" s="135">
        <f>'将来負担比率（分子）の構造'!J$49</f>
        <v>5023</v>
      </c>
      <c r="H58" s="135"/>
      <c r="I58" s="135"/>
      <c r="J58" s="135">
        <f>'将来負担比率（分子）の構造'!K$49</f>
        <v>4957</v>
      </c>
      <c r="K58" s="135"/>
      <c r="L58" s="135"/>
      <c r="M58" s="135">
        <f>'将来負担比率（分子）の構造'!L$49</f>
        <v>4974</v>
      </c>
      <c r="N58" s="135"/>
      <c r="O58" s="135"/>
      <c r="P58" s="135">
        <f>'将来負担比率（分子）の構造'!M$49</f>
        <v>5357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1249</v>
      </c>
      <c r="C62" s="135"/>
      <c r="D62" s="135"/>
      <c r="E62" s="135">
        <f>'将来負担比率（分子）の構造'!J$45</f>
        <v>1233</v>
      </c>
      <c r="F62" s="135"/>
      <c r="G62" s="135"/>
      <c r="H62" s="135">
        <f>'将来負担比率（分子）の構造'!K$45</f>
        <v>1261</v>
      </c>
      <c r="I62" s="135"/>
      <c r="J62" s="135"/>
      <c r="K62" s="135">
        <f>'将来負担比率（分子）の構造'!L$45</f>
        <v>1199</v>
      </c>
      <c r="L62" s="135"/>
      <c r="M62" s="135"/>
      <c r="N62" s="135">
        <f>'将来負担比率（分子）の構造'!M$45</f>
        <v>1115</v>
      </c>
      <c r="O62" s="135"/>
      <c r="P62" s="135"/>
    </row>
    <row r="63" spans="1:16">
      <c r="A63" s="135" t="s">
        <v>28</v>
      </c>
      <c r="B63" s="135">
        <f>'将来負担比率（分子）の構造'!I$44</f>
        <v>907</v>
      </c>
      <c r="C63" s="135"/>
      <c r="D63" s="135"/>
      <c r="E63" s="135">
        <f>'将来負担比率（分子）の構造'!J$44</f>
        <v>797</v>
      </c>
      <c r="F63" s="135"/>
      <c r="G63" s="135"/>
      <c r="H63" s="135">
        <f>'将来負担比率（分子）の構造'!K$44</f>
        <v>684</v>
      </c>
      <c r="I63" s="135"/>
      <c r="J63" s="135"/>
      <c r="K63" s="135">
        <f>'将来負担比率（分子）の構造'!L$44</f>
        <v>710</v>
      </c>
      <c r="L63" s="135"/>
      <c r="M63" s="135"/>
      <c r="N63" s="135">
        <f>'将来負担比率（分子）の構造'!M$44</f>
        <v>700</v>
      </c>
      <c r="O63" s="135"/>
      <c r="P63" s="135"/>
    </row>
    <row r="64" spans="1:16">
      <c r="A64" s="135" t="s">
        <v>27</v>
      </c>
      <c r="B64" s="135">
        <f>'将来負担比率（分子）の構造'!I$43</f>
        <v>924</v>
      </c>
      <c r="C64" s="135"/>
      <c r="D64" s="135"/>
      <c r="E64" s="135">
        <f>'将来負担比率（分子）の構造'!J$43</f>
        <v>994</v>
      </c>
      <c r="F64" s="135"/>
      <c r="G64" s="135"/>
      <c r="H64" s="135">
        <f>'将来負担比率（分子）の構造'!K$43</f>
        <v>1059</v>
      </c>
      <c r="I64" s="135"/>
      <c r="J64" s="135"/>
      <c r="K64" s="135">
        <f>'将来負担比率（分子）の構造'!L$43</f>
        <v>1117</v>
      </c>
      <c r="L64" s="135"/>
      <c r="M64" s="135"/>
      <c r="N64" s="135">
        <f>'将来負担比率（分子）の構造'!M$43</f>
        <v>1161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5795</v>
      </c>
      <c r="C66" s="135"/>
      <c r="D66" s="135"/>
      <c r="E66" s="135">
        <f>'将来負担比率（分子）の構造'!J$41</f>
        <v>5968</v>
      </c>
      <c r="F66" s="135"/>
      <c r="G66" s="135"/>
      <c r="H66" s="135">
        <f>'将来負担比率（分子）の構造'!K$41</f>
        <v>5729</v>
      </c>
      <c r="I66" s="135"/>
      <c r="J66" s="135"/>
      <c r="K66" s="135">
        <f>'将来負担比率（分子）の構造'!L$41</f>
        <v>5678</v>
      </c>
      <c r="L66" s="135"/>
      <c r="M66" s="135"/>
      <c r="N66" s="135">
        <f>'将来負担比率（分子）の構造'!M$41</f>
        <v>5814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15" sqref="Z15:AC1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920229</v>
      </c>
      <c r="S5" s="581"/>
      <c r="T5" s="581"/>
      <c r="U5" s="581"/>
      <c r="V5" s="581"/>
      <c r="W5" s="581"/>
      <c r="X5" s="581"/>
      <c r="Y5" s="582"/>
      <c r="Z5" s="583">
        <v>15.5</v>
      </c>
      <c r="AA5" s="583"/>
      <c r="AB5" s="583"/>
      <c r="AC5" s="583"/>
      <c r="AD5" s="584">
        <v>920229</v>
      </c>
      <c r="AE5" s="584"/>
      <c r="AF5" s="584"/>
      <c r="AG5" s="584"/>
      <c r="AH5" s="584"/>
      <c r="AI5" s="584"/>
      <c r="AJ5" s="584"/>
      <c r="AK5" s="584"/>
      <c r="AL5" s="585">
        <v>29.8</v>
      </c>
      <c r="AM5" s="586"/>
      <c r="AN5" s="586"/>
      <c r="AO5" s="587"/>
      <c r="AP5" s="577" t="s">
        <v>207</v>
      </c>
      <c r="AQ5" s="578"/>
      <c r="AR5" s="578"/>
      <c r="AS5" s="578"/>
      <c r="AT5" s="578"/>
      <c r="AU5" s="578"/>
      <c r="AV5" s="578"/>
      <c r="AW5" s="578"/>
      <c r="AX5" s="578"/>
      <c r="AY5" s="578"/>
      <c r="AZ5" s="578"/>
      <c r="BA5" s="578"/>
      <c r="BB5" s="578"/>
      <c r="BC5" s="578"/>
      <c r="BD5" s="578"/>
      <c r="BE5" s="578"/>
      <c r="BF5" s="579"/>
      <c r="BG5" s="591">
        <v>920229</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66046</v>
      </c>
      <c r="S6" s="592"/>
      <c r="T6" s="592"/>
      <c r="U6" s="592"/>
      <c r="V6" s="592"/>
      <c r="W6" s="592"/>
      <c r="X6" s="592"/>
      <c r="Y6" s="593"/>
      <c r="Z6" s="594">
        <v>1.1000000000000001</v>
      </c>
      <c r="AA6" s="594"/>
      <c r="AB6" s="594"/>
      <c r="AC6" s="594"/>
      <c r="AD6" s="595">
        <v>66046</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920229</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76656</v>
      </c>
      <c r="CS6" s="592"/>
      <c r="CT6" s="592"/>
      <c r="CU6" s="592"/>
      <c r="CV6" s="592"/>
      <c r="CW6" s="592"/>
      <c r="CX6" s="592"/>
      <c r="CY6" s="593"/>
      <c r="CZ6" s="594">
        <v>1.3</v>
      </c>
      <c r="DA6" s="594"/>
      <c r="DB6" s="594"/>
      <c r="DC6" s="594"/>
      <c r="DD6" s="600" t="s">
        <v>208</v>
      </c>
      <c r="DE6" s="592"/>
      <c r="DF6" s="592"/>
      <c r="DG6" s="592"/>
      <c r="DH6" s="592"/>
      <c r="DI6" s="592"/>
      <c r="DJ6" s="592"/>
      <c r="DK6" s="592"/>
      <c r="DL6" s="592"/>
      <c r="DM6" s="592"/>
      <c r="DN6" s="592"/>
      <c r="DO6" s="592"/>
      <c r="DP6" s="593"/>
      <c r="DQ6" s="600">
        <v>76616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3173</v>
      </c>
      <c r="S7" s="592"/>
      <c r="T7" s="592"/>
      <c r="U7" s="592"/>
      <c r="V7" s="592"/>
      <c r="W7" s="592"/>
      <c r="X7" s="592"/>
      <c r="Y7" s="593"/>
      <c r="Z7" s="594">
        <v>0.1</v>
      </c>
      <c r="AA7" s="594"/>
      <c r="AB7" s="594"/>
      <c r="AC7" s="594"/>
      <c r="AD7" s="595">
        <v>3173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314270</v>
      </c>
      <c r="BH7" s="592"/>
      <c r="BI7" s="592"/>
      <c r="BJ7" s="592"/>
      <c r="BK7" s="592"/>
      <c r="BL7" s="592"/>
      <c r="BM7" s="592"/>
      <c r="BN7" s="593"/>
      <c r="BO7" s="594">
        <v>34.200000000000003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1006878</v>
      </c>
      <c r="CS7" s="592"/>
      <c r="CT7" s="592"/>
      <c r="CU7" s="592"/>
      <c r="CV7" s="592"/>
      <c r="CW7" s="592"/>
      <c r="CX7" s="592"/>
      <c r="CY7" s="593"/>
      <c r="CZ7" s="594">
        <v>17.3</v>
      </c>
      <c r="DA7" s="594"/>
      <c r="DB7" s="594"/>
      <c r="DC7" s="594"/>
      <c r="DD7" s="600">
        <v>41461</v>
      </c>
      <c r="DE7" s="592"/>
      <c r="DF7" s="592"/>
      <c r="DG7" s="592"/>
      <c r="DH7" s="592"/>
      <c r="DI7" s="592"/>
      <c r="DJ7" s="592"/>
      <c r="DK7" s="592"/>
      <c r="DL7" s="592"/>
      <c r="DM7" s="592"/>
      <c r="DN7" s="592"/>
      <c r="DO7" s="592"/>
      <c r="DP7" s="593"/>
      <c r="DQ7" s="600">
        <v>879109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4656</v>
      </c>
      <c r="S8" s="592"/>
      <c r="T8" s="592"/>
      <c r="U8" s="592"/>
      <c r="V8" s="592"/>
      <c r="W8" s="592"/>
      <c r="X8" s="592"/>
      <c r="Y8" s="593"/>
      <c r="Z8" s="594">
        <v>0.1</v>
      </c>
      <c r="AA8" s="594"/>
      <c r="AB8" s="594"/>
      <c r="AC8" s="594"/>
      <c r="AD8" s="595">
        <v>4656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9975</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1263696</v>
      </c>
      <c r="CS8" s="592"/>
      <c r="CT8" s="592"/>
      <c r="CU8" s="592"/>
      <c r="CV8" s="592"/>
      <c r="CW8" s="592"/>
      <c r="CX8" s="592"/>
      <c r="CY8" s="593"/>
      <c r="CZ8" s="594">
        <v>21.8</v>
      </c>
      <c r="DA8" s="594"/>
      <c r="DB8" s="594"/>
      <c r="DC8" s="594"/>
      <c r="DD8" s="600" t="s">
        <v>208</v>
      </c>
      <c r="DE8" s="592"/>
      <c r="DF8" s="592"/>
      <c r="DG8" s="592"/>
      <c r="DH8" s="592"/>
      <c r="DI8" s="592"/>
      <c r="DJ8" s="592"/>
      <c r="DK8" s="592"/>
      <c r="DL8" s="592"/>
      <c r="DM8" s="592"/>
      <c r="DN8" s="592"/>
      <c r="DO8" s="592"/>
      <c r="DP8" s="593"/>
      <c r="DQ8" s="600">
        <v>847904</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6040</v>
      </c>
      <c r="S9" s="592"/>
      <c r="T9" s="592"/>
      <c r="U9" s="592"/>
      <c r="V9" s="592"/>
      <c r="W9" s="592"/>
      <c r="X9" s="592"/>
      <c r="Y9" s="593"/>
      <c r="Z9" s="594">
        <v>0.1</v>
      </c>
      <c r="AA9" s="594"/>
      <c r="AB9" s="594"/>
      <c r="AC9" s="594"/>
      <c r="AD9" s="595">
        <v>6040</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256579</v>
      </c>
      <c r="BH9" s="592"/>
      <c r="BI9" s="592"/>
      <c r="BJ9" s="592"/>
      <c r="BK9" s="592"/>
      <c r="BL9" s="592"/>
      <c r="BM9" s="592"/>
      <c r="BN9" s="593"/>
      <c r="BO9" s="594">
        <v>27.9</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496694</v>
      </c>
      <c r="CS9" s="592"/>
      <c r="CT9" s="592"/>
      <c r="CU9" s="592"/>
      <c r="CV9" s="592"/>
      <c r="CW9" s="592"/>
      <c r="CX9" s="592"/>
      <c r="CY9" s="593"/>
      <c r="CZ9" s="594">
        <v>8.6</v>
      </c>
      <c r="DA9" s="594"/>
      <c r="DB9" s="594"/>
      <c r="DC9" s="594"/>
      <c r="DD9" s="600">
        <v>15635</v>
      </c>
      <c r="DE9" s="592"/>
      <c r="DF9" s="592"/>
      <c r="DG9" s="592"/>
      <c r="DH9" s="592"/>
      <c r="DI9" s="592"/>
      <c r="DJ9" s="592"/>
      <c r="DK9" s="592"/>
      <c r="DL9" s="592"/>
      <c r="DM9" s="592"/>
      <c r="DN9" s="592"/>
      <c r="DO9" s="592"/>
      <c r="DP9" s="593"/>
      <c r="DQ9" s="600">
        <v>453842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63753</v>
      </c>
      <c r="S10" s="592"/>
      <c r="T10" s="592"/>
      <c r="U10" s="592"/>
      <c r="V10" s="592"/>
      <c r="W10" s="592"/>
      <c r="X10" s="592"/>
      <c r="Y10" s="593"/>
      <c r="Z10" s="594">
        <v>1.1000000000000001</v>
      </c>
      <c r="AA10" s="594"/>
      <c r="AB10" s="594"/>
      <c r="AC10" s="594"/>
      <c r="AD10" s="595">
        <v>63753</v>
      </c>
      <c r="AE10" s="595"/>
      <c r="AF10" s="595"/>
      <c r="AG10" s="595"/>
      <c r="AH10" s="595"/>
      <c r="AI10" s="595"/>
      <c r="AJ10" s="595"/>
      <c r="AK10" s="595"/>
      <c r="AL10" s="596">
        <v>2.1</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14091</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14721</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306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33652</v>
      </c>
      <c r="S11" s="592"/>
      <c r="T11" s="592"/>
      <c r="U11" s="592"/>
      <c r="V11" s="592"/>
      <c r="W11" s="592"/>
      <c r="X11" s="592"/>
      <c r="Y11" s="593"/>
      <c r="Z11" s="594">
        <v>0.6</v>
      </c>
      <c r="AA11" s="594"/>
      <c r="AB11" s="594"/>
      <c r="AC11" s="594"/>
      <c r="AD11" s="595">
        <v>33652</v>
      </c>
      <c r="AE11" s="595"/>
      <c r="AF11" s="595"/>
      <c r="AG11" s="595"/>
      <c r="AH11" s="595"/>
      <c r="AI11" s="595"/>
      <c r="AJ11" s="595"/>
      <c r="AK11" s="595"/>
      <c r="AL11" s="596">
        <v>1.1000000000000001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33625</v>
      </c>
      <c r="BH11" s="592"/>
      <c r="BI11" s="592"/>
      <c r="BJ11" s="592"/>
      <c r="BK11" s="592"/>
      <c r="BL11" s="592"/>
      <c r="BM11" s="592"/>
      <c r="BN11" s="593"/>
      <c r="BO11" s="594">
        <v>3.7</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531939</v>
      </c>
      <c r="CS11" s="592"/>
      <c r="CT11" s="592"/>
      <c r="CU11" s="592"/>
      <c r="CV11" s="592"/>
      <c r="CW11" s="592"/>
      <c r="CX11" s="592"/>
      <c r="CY11" s="593"/>
      <c r="CZ11" s="594">
        <v>9.1999999999999993</v>
      </c>
      <c r="DA11" s="594"/>
      <c r="DB11" s="594"/>
      <c r="DC11" s="594"/>
      <c r="DD11" s="600">
        <v>366350</v>
      </c>
      <c r="DE11" s="592"/>
      <c r="DF11" s="592"/>
      <c r="DG11" s="592"/>
      <c r="DH11" s="592"/>
      <c r="DI11" s="592"/>
      <c r="DJ11" s="592"/>
      <c r="DK11" s="592"/>
      <c r="DL11" s="592"/>
      <c r="DM11" s="592"/>
      <c r="DN11" s="592"/>
      <c r="DO11" s="592"/>
      <c r="DP11" s="593"/>
      <c r="DQ11" s="600">
        <v>234581</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531997</v>
      </c>
      <c r="BH12" s="592"/>
      <c r="BI12" s="592"/>
      <c r="BJ12" s="592"/>
      <c r="BK12" s="592"/>
      <c r="BL12" s="592"/>
      <c r="BM12" s="592"/>
      <c r="BN12" s="593"/>
      <c r="BO12" s="594">
        <v>57.8</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26091</v>
      </c>
      <c r="CS12" s="592"/>
      <c r="CT12" s="592"/>
      <c r="CU12" s="592"/>
      <c r="CV12" s="592"/>
      <c r="CW12" s="592"/>
      <c r="CX12" s="592"/>
      <c r="CY12" s="593"/>
      <c r="CZ12" s="594">
        <v>0.4</v>
      </c>
      <c r="DA12" s="594"/>
      <c r="DB12" s="594"/>
      <c r="DC12" s="594"/>
      <c r="DD12" s="600">
        <v>18417</v>
      </c>
      <c r="DE12" s="592"/>
      <c r="DF12" s="592"/>
      <c r="DG12" s="592"/>
      <c r="DH12" s="592"/>
      <c r="DI12" s="592"/>
      <c r="DJ12" s="592"/>
      <c r="DK12" s="592"/>
      <c r="DL12" s="592"/>
      <c r="DM12" s="592"/>
      <c r="DN12" s="592"/>
      <c r="DO12" s="592"/>
      <c r="DP12" s="593"/>
      <c r="DQ12" s="600">
        <v>18008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17932</v>
      </c>
      <c r="S13" s="592"/>
      <c r="T13" s="592"/>
      <c r="U13" s="592"/>
      <c r="V13" s="592"/>
      <c r="W13" s="592"/>
      <c r="X13" s="592"/>
      <c r="Y13" s="593"/>
      <c r="Z13" s="594">
        <v>0.3</v>
      </c>
      <c r="AA13" s="594"/>
      <c r="AB13" s="594"/>
      <c r="AC13" s="594"/>
      <c r="AD13" s="595">
        <v>17932</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530664</v>
      </c>
      <c r="BH13" s="592"/>
      <c r="BI13" s="592"/>
      <c r="BJ13" s="592"/>
      <c r="BK13" s="592"/>
      <c r="BL13" s="592"/>
      <c r="BM13" s="592"/>
      <c r="BN13" s="593"/>
      <c r="BO13" s="594">
        <v>57.7</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519002</v>
      </c>
      <c r="CS13" s="592"/>
      <c r="CT13" s="592"/>
      <c r="CU13" s="592"/>
      <c r="CV13" s="592"/>
      <c r="CW13" s="592"/>
      <c r="CX13" s="592"/>
      <c r="CY13" s="593"/>
      <c r="CZ13" s="594">
        <v>8.9</v>
      </c>
      <c r="DA13" s="594"/>
      <c r="DB13" s="594"/>
      <c r="DC13" s="594"/>
      <c r="DD13" s="600">
        <v>450280</v>
      </c>
      <c r="DE13" s="592"/>
      <c r="DF13" s="592"/>
      <c r="DG13" s="592"/>
      <c r="DH13" s="592"/>
      <c r="DI13" s="592"/>
      <c r="DJ13" s="592"/>
      <c r="DK13" s="592"/>
      <c r="DL13" s="592"/>
      <c r="DM13" s="592"/>
      <c r="DN13" s="592"/>
      <c r="DO13" s="592"/>
      <c r="DP13" s="593"/>
      <c r="DQ13" s="600">
        <v>128087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28148</v>
      </c>
      <c r="BH14" s="592"/>
      <c r="BI14" s="592"/>
      <c r="BJ14" s="592"/>
      <c r="BK14" s="592"/>
      <c r="BL14" s="592"/>
      <c r="BM14" s="592"/>
      <c r="BN14" s="593"/>
      <c r="BO14" s="594">
        <v>3.1</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602721</v>
      </c>
      <c r="CS14" s="592"/>
      <c r="CT14" s="592"/>
      <c r="CU14" s="592"/>
      <c r="CV14" s="592"/>
      <c r="CW14" s="592"/>
      <c r="CX14" s="592"/>
      <c r="CY14" s="593"/>
      <c r="CZ14" s="594">
        <v>10.4</v>
      </c>
      <c r="DA14" s="594"/>
      <c r="DB14" s="594"/>
      <c r="DC14" s="594"/>
      <c r="DD14" s="600">
        <v>380273</v>
      </c>
      <c r="DE14" s="592"/>
      <c r="DF14" s="592"/>
      <c r="DG14" s="592"/>
      <c r="DH14" s="592"/>
      <c r="DI14" s="592"/>
      <c r="DJ14" s="592"/>
      <c r="DK14" s="592"/>
      <c r="DL14" s="592"/>
      <c r="DM14" s="592"/>
      <c r="DN14" s="592"/>
      <c r="DO14" s="592"/>
      <c r="DP14" s="593"/>
      <c r="DQ14" s="600">
        <v>234792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3267</v>
      </c>
      <c r="S15" s="592"/>
      <c r="T15" s="592"/>
      <c r="U15" s="592"/>
      <c r="V15" s="592"/>
      <c r="W15" s="592"/>
      <c r="X15" s="592"/>
      <c r="Y15" s="593"/>
      <c r="Z15" s="594">
        <v>0.1</v>
      </c>
      <c r="AA15" s="594"/>
      <c r="AB15" s="594"/>
      <c r="AC15" s="594"/>
      <c r="AD15" s="595">
        <v>3267</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45814</v>
      </c>
      <c r="BH15" s="592"/>
      <c r="BI15" s="592"/>
      <c r="BJ15" s="592"/>
      <c r="BK15" s="592"/>
      <c r="BL15" s="592"/>
      <c r="BM15" s="592"/>
      <c r="BN15" s="593"/>
      <c r="BO15" s="594">
        <v>5</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543269</v>
      </c>
      <c r="CS15" s="592"/>
      <c r="CT15" s="592"/>
      <c r="CU15" s="592"/>
      <c r="CV15" s="592"/>
      <c r="CW15" s="592"/>
      <c r="CX15" s="592"/>
      <c r="CY15" s="593"/>
      <c r="CZ15" s="594">
        <v>9.4</v>
      </c>
      <c r="DA15" s="594"/>
      <c r="DB15" s="594"/>
      <c r="DC15" s="594"/>
      <c r="DD15" s="600">
        <v>225486</v>
      </c>
      <c r="DE15" s="592"/>
      <c r="DF15" s="592"/>
      <c r="DG15" s="592"/>
      <c r="DH15" s="592"/>
      <c r="DI15" s="592"/>
      <c r="DJ15" s="592"/>
      <c r="DK15" s="592"/>
      <c r="DL15" s="592"/>
      <c r="DM15" s="592"/>
      <c r="DN15" s="592"/>
      <c r="DO15" s="592"/>
      <c r="DP15" s="593"/>
      <c r="DQ15" s="600">
        <v>331300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2246445</v>
      </c>
      <c r="S16" s="592"/>
      <c r="T16" s="592"/>
      <c r="U16" s="592"/>
      <c r="V16" s="592"/>
      <c r="W16" s="592"/>
      <c r="X16" s="592"/>
      <c r="Y16" s="593"/>
      <c r="Z16" s="594">
        <v>37.700000000000003</v>
      </c>
      <c r="AA16" s="594"/>
      <c r="AB16" s="594"/>
      <c r="AC16" s="594"/>
      <c r="AD16" s="595">
        <v>1960501</v>
      </c>
      <c r="AE16" s="595"/>
      <c r="AF16" s="595"/>
      <c r="AG16" s="595"/>
      <c r="AH16" s="595"/>
      <c r="AI16" s="595"/>
      <c r="AJ16" s="595"/>
      <c r="AK16" s="595"/>
      <c r="AL16" s="596">
        <v>63.4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74851</v>
      </c>
      <c r="CS16" s="592"/>
      <c r="CT16" s="592"/>
      <c r="CU16" s="592"/>
      <c r="CV16" s="592"/>
      <c r="CW16" s="592"/>
      <c r="CX16" s="592"/>
      <c r="CY16" s="593"/>
      <c r="CZ16" s="594">
        <v>1.3</v>
      </c>
      <c r="DA16" s="594"/>
      <c r="DB16" s="594"/>
      <c r="DC16" s="594"/>
      <c r="DD16" s="600" t="s">
        <v>112</v>
      </c>
      <c r="DE16" s="592"/>
      <c r="DF16" s="592"/>
      <c r="DG16" s="592"/>
      <c r="DH16" s="592"/>
      <c r="DI16" s="592"/>
      <c r="DJ16" s="592"/>
      <c r="DK16" s="592"/>
      <c r="DL16" s="592"/>
      <c r="DM16" s="592"/>
      <c r="DN16" s="592"/>
      <c r="DO16" s="592"/>
      <c r="DP16" s="593"/>
      <c r="DQ16" s="600">
        <v>13686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1960501</v>
      </c>
      <c r="S17" s="592"/>
      <c r="T17" s="592"/>
      <c r="U17" s="592"/>
      <c r="V17" s="592"/>
      <c r="W17" s="592"/>
      <c r="X17" s="592"/>
      <c r="Y17" s="593"/>
      <c r="Z17" s="594">
        <v>32.9</v>
      </c>
      <c r="AA17" s="594"/>
      <c r="AB17" s="594"/>
      <c r="AC17" s="594"/>
      <c r="AD17" s="595">
        <v>1960501</v>
      </c>
      <c r="AE17" s="595"/>
      <c r="AF17" s="595"/>
      <c r="AG17" s="595"/>
      <c r="AH17" s="595"/>
      <c r="AI17" s="595"/>
      <c r="AJ17" s="595"/>
      <c r="AK17" s="595"/>
      <c r="AL17" s="596">
        <v>63.4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649531</v>
      </c>
      <c r="CS17" s="592"/>
      <c r="CT17" s="592"/>
      <c r="CU17" s="592"/>
      <c r="CV17" s="592"/>
      <c r="CW17" s="592"/>
      <c r="CX17" s="592"/>
      <c r="CY17" s="593"/>
      <c r="CZ17" s="594">
        <v>11.2</v>
      </c>
      <c r="DA17" s="594"/>
      <c r="DB17" s="594"/>
      <c r="DC17" s="594"/>
      <c r="DD17" s="600" t="s">
        <v>112</v>
      </c>
      <c r="DE17" s="592"/>
      <c r="DF17" s="592"/>
      <c r="DG17" s="592"/>
      <c r="DH17" s="592"/>
      <c r="DI17" s="592"/>
      <c r="DJ17" s="592"/>
      <c r="DK17" s="592"/>
      <c r="DL17" s="592"/>
      <c r="DM17" s="592"/>
      <c r="DN17" s="592"/>
      <c r="DO17" s="592"/>
      <c r="DP17" s="593"/>
      <c r="DQ17" s="600">
        <v>636465</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285944</v>
      </c>
      <c r="S18" s="592"/>
      <c r="T18" s="592"/>
      <c r="U18" s="592"/>
      <c r="V18" s="592"/>
      <c r="W18" s="592"/>
      <c r="X18" s="592"/>
      <c r="Y18" s="593"/>
      <c r="Z18" s="594">
        <v>4.8</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3365193</v>
      </c>
      <c r="S20" s="592"/>
      <c r="T20" s="592"/>
      <c r="U20" s="592"/>
      <c r="V20" s="592"/>
      <c r="W20" s="592"/>
      <c r="X20" s="592"/>
      <c r="Y20" s="593"/>
      <c r="Z20" s="594">
        <v>56.5</v>
      </c>
      <c r="AA20" s="594"/>
      <c r="AB20" s="594"/>
      <c r="AC20" s="594"/>
      <c r="AD20" s="595">
        <v>3079249</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5806049</v>
      </c>
      <c r="CS20" s="592"/>
      <c r="CT20" s="592"/>
      <c r="CU20" s="592"/>
      <c r="CV20" s="592"/>
      <c r="CW20" s="592"/>
      <c r="CX20" s="592"/>
      <c r="CY20" s="593"/>
      <c r="CZ20" s="594">
        <v>100</v>
      </c>
      <c r="DA20" s="594"/>
      <c r="DB20" s="594"/>
      <c r="DC20" s="594"/>
      <c r="DD20" s="600">
        <v>1497902</v>
      </c>
      <c r="DE20" s="592"/>
      <c r="DF20" s="592"/>
      <c r="DG20" s="592"/>
      <c r="DH20" s="592"/>
      <c r="DI20" s="592"/>
      <c r="DJ20" s="592"/>
      <c r="DK20" s="592"/>
      <c r="DL20" s="592"/>
      <c r="DM20" s="592"/>
      <c r="DN20" s="592"/>
      <c r="DO20" s="592"/>
      <c r="DP20" s="593"/>
      <c r="DQ20" s="600">
        <v>3854696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1539</v>
      </c>
      <c r="S21" s="592"/>
      <c r="T21" s="592"/>
      <c r="U21" s="592"/>
      <c r="V21" s="592"/>
      <c r="W21" s="592"/>
      <c r="X21" s="592"/>
      <c r="Y21" s="593"/>
      <c r="Z21" s="594">
        <v>0</v>
      </c>
      <c r="AA21" s="594"/>
      <c r="AB21" s="594"/>
      <c r="AC21" s="594"/>
      <c r="AD21" s="595">
        <v>1539</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36056</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28945</v>
      </c>
      <c r="S23" s="592"/>
      <c r="T23" s="592"/>
      <c r="U23" s="592"/>
      <c r="V23" s="592"/>
      <c r="W23" s="592"/>
      <c r="X23" s="592"/>
      <c r="Y23" s="593"/>
      <c r="Z23" s="594">
        <v>0.5</v>
      </c>
      <c r="AA23" s="594"/>
      <c r="AB23" s="594"/>
      <c r="AC23" s="594"/>
      <c r="AD23" s="595">
        <v>8384</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25174</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1757776</v>
      </c>
      <c r="CS24" s="581"/>
      <c r="CT24" s="581"/>
      <c r="CU24" s="581"/>
      <c r="CV24" s="581"/>
      <c r="CW24" s="581"/>
      <c r="CX24" s="581"/>
      <c r="CY24" s="582"/>
      <c r="CZ24" s="618">
        <v>30.3</v>
      </c>
      <c r="DA24" s="619"/>
      <c r="DB24" s="619"/>
      <c r="DC24" s="620"/>
      <c r="DD24" s="617">
        <v>1437575</v>
      </c>
      <c r="DE24" s="581"/>
      <c r="DF24" s="581"/>
      <c r="DG24" s="581"/>
      <c r="DH24" s="581"/>
      <c r="DI24" s="581"/>
      <c r="DJ24" s="581"/>
      <c r="DK24" s="582"/>
      <c r="DL24" s="617">
        <v>1361692</v>
      </c>
      <c r="DM24" s="581"/>
      <c r="DN24" s="581"/>
      <c r="DO24" s="581"/>
      <c r="DP24" s="581"/>
      <c r="DQ24" s="581"/>
      <c r="DR24" s="581"/>
      <c r="DS24" s="581"/>
      <c r="DT24" s="581"/>
      <c r="DU24" s="581"/>
      <c r="DV24" s="582"/>
      <c r="DW24" s="585">
        <v>41.6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564526</v>
      </c>
      <c r="S25" s="592"/>
      <c r="T25" s="592"/>
      <c r="U25" s="592"/>
      <c r="V25" s="592"/>
      <c r="W25" s="592"/>
      <c r="X25" s="592"/>
      <c r="Y25" s="593"/>
      <c r="Z25" s="594">
        <v>9.5</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726656</v>
      </c>
      <c r="CS25" s="623"/>
      <c r="CT25" s="623"/>
      <c r="CU25" s="623"/>
      <c r="CV25" s="623"/>
      <c r="CW25" s="623"/>
      <c r="CX25" s="623"/>
      <c r="CY25" s="624"/>
      <c r="CZ25" s="625">
        <v>12.5</v>
      </c>
      <c r="DA25" s="626"/>
      <c r="DB25" s="626"/>
      <c r="DC25" s="627"/>
      <c r="DD25" s="600">
        <v>683013</v>
      </c>
      <c r="DE25" s="623"/>
      <c r="DF25" s="623"/>
      <c r="DG25" s="623"/>
      <c r="DH25" s="623"/>
      <c r="DI25" s="623"/>
      <c r="DJ25" s="623"/>
      <c r="DK25" s="624"/>
      <c r="DL25" s="600">
        <v>610232</v>
      </c>
      <c r="DM25" s="623"/>
      <c r="DN25" s="623"/>
      <c r="DO25" s="623"/>
      <c r="DP25" s="623"/>
      <c r="DQ25" s="623"/>
      <c r="DR25" s="623"/>
      <c r="DS25" s="623"/>
      <c r="DT25" s="623"/>
      <c r="DU25" s="623"/>
      <c r="DV25" s="624"/>
      <c r="DW25" s="596">
        <v>18.7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402805</v>
      </c>
      <c r="CS26" s="592"/>
      <c r="CT26" s="592"/>
      <c r="CU26" s="592"/>
      <c r="CV26" s="592"/>
      <c r="CW26" s="592"/>
      <c r="CX26" s="592"/>
      <c r="CY26" s="593"/>
      <c r="CZ26" s="625">
        <v>6.9</v>
      </c>
      <c r="DA26" s="626"/>
      <c r="DB26" s="626"/>
      <c r="DC26" s="627"/>
      <c r="DD26" s="600">
        <v>402805</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487963</v>
      </c>
      <c r="S27" s="592"/>
      <c r="T27" s="592"/>
      <c r="U27" s="592"/>
      <c r="V27" s="592"/>
      <c r="W27" s="592"/>
      <c r="X27" s="592"/>
      <c r="Y27" s="593"/>
      <c r="Z27" s="594">
        <v>8.1999999999999993</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920229</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381589</v>
      </c>
      <c r="CS27" s="623"/>
      <c r="CT27" s="623"/>
      <c r="CU27" s="623"/>
      <c r="CV27" s="623"/>
      <c r="CW27" s="623"/>
      <c r="CX27" s="623"/>
      <c r="CY27" s="624"/>
      <c r="CZ27" s="625">
        <v>6.6</v>
      </c>
      <c r="DA27" s="626"/>
      <c r="DB27" s="626"/>
      <c r="DC27" s="627"/>
      <c r="DD27" s="600">
        <v>118097</v>
      </c>
      <c r="DE27" s="623"/>
      <c r="DF27" s="623"/>
      <c r="DG27" s="623"/>
      <c r="DH27" s="623"/>
      <c r="DI27" s="623"/>
      <c r="DJ27" s="623"/>
      <c r="DK27" s="624"/>
      <c r="DL27" s="600">
        <v>114995</v>
      </c>
      <c r="DM27" s="623"/>
      <c r="DN27" s="623"/>
      <c r="DO27" s="623"/>
      <c r="DP27" s="623"/>
      <c r="DQ27" s="623"/>
      <c r="DR27" s="623"/>
      <c r="DS27" s="623"/>
      <c r="DT27" s="623"/>
      <c r="DU27" s="623"/>
      <c r="DV27" s="624"/>
      <c r="DW27" s="596">
        <v>3.5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35679</v>
      </c>
      <c r="S28" s="592"/>
      <c r="T28" s="592"/>
      <c r="U28" s="592"/>
      <c r="V28" s="592"/>
      <c r="W28" s="592"/>
      <c r="X28" s="592"/>
      <c r="Y28" s="593"/>
      <c r="Z28" s="594">
        <v>0.6</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649531</v>
      </c>
      <c r="CS28" s="592"/>
      <c r="CT28" s="592"/>
      <c r="CU28" s="592"/>
      <c r="CV28" s="592"/>
      <c r="CW28" s="592"/>
      <c r="CX28" s="592"/>
      <c r="CY28" s="593"/>
      <c r="CZ28" s="625">
        <v>11.2</v>
      </c>
      <c r="DA28" s="626"/>
      <c r="DB28" s="626"/>
      <c r="DC28" s="627"/>
      <c r="DD28" s="600">
        <v>636465</v>
      </c>
      <c r="DE28" s="592"/>
      <c r="DF28" s="592"/>
      <c r="DG28" s="592"/>
      <c r="DH28" s="592"/>
      <c r="DI28" s="592"/>
      <c r="DJ28" s="592"/>
      <c r="DK28" s="593"/>
      <c r="DL28" s="600">
        <v>636465</v>
      </c>
      <c r="DM28" s="592"/>
      <c r="DN28" s="592"/>
      <c r="DO28" s="592"/>
      <c r="DP28" s="592"/>
      <c r="DQ28" s="592"/>
      <c r="DR28" s="592"/>
      <c r="DS28" s="592"/>
      <c r="DT28" s="592"/>
      <c r="DU28" s="592"/>
      <c r="DV28" s="593"/>
      <c r="DW28" s="596">
        <v>19.5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235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649531</v>
      </c>
      <c r="CS29" s="623"/>
      <c r="CT29" s="623"/>
      <c r="CU29" s="623"/>
      <c r="CV29" s="623"/>
      <c r="CW29" s="623"/>
      <c r="CX29" s="623"/>
      <c r="CY29" s="624"/>
      <c r="CZ29" s="625">
        <v>11.2</v>
      </c>
      <c r="DA29" s="626"/>
      <c r="DB29" s="626"/>
      <c r="DC29" s="627"/>
      <c r="DD29" s="600">
        <v>636465</v>
      </c>
      <c r="DE29" s="623"/>
      <c r="DF29" s="623"/>
      <c r="DG29" s="623"/>
      <c r="DH29" s="623"/>
      <c r="DI29" s="623"/>
      <c r="DJ29" s="623"/>
      <c r="DK29" s="624"/>
      <c r="DL29" s="600">
        <v>636465</v>
      </c>
      <c r="DM29" s="623"/>
      <c r="DN29" s="623"/>
      <c r="DO29" s="623"/>
      <c r="DP29" s="623"/>
      <c r="DQ29" s="623"/>
      <c r="DR29" s="623"/>
      <c r="DS29" s="623"/>
      <c r="DT29" s="623"/>
      <c r="DU29" s="623"/>
      <c r="DV29" s="624"/>
      <c r="DW29" s="596">
        <v>19.5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173177</v>
      </c>
      <c r="S30" s="592"/>
      <c r="T30" s="592"/>
      <c r="U30" s="592"/>
      <c r="V30" s="592"/>
      <c r="W30" s="592"/>
      <c r="X30" s="592"/>
      <c r="Y30" s="593"/>
      <c r="Z30" s="594">
        <v>2.9</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98.7</v>
      </c>
      <c r="BH30" s="650"/>
      <c r="BI30" s="650"/>
      <c r="BJ30" s="650"/>
      <c r="BK30" s="650"/>
      <c r="BL30" s="650"/>
      <c r="BM30" s="586">
        <v>94</v>
      </c>
      <c r="BN30" s="650"/>
      <c r="BO30" s="650"/>
      <c r="BP30" s="650"/>
      <c r="BQ30" s="651"/>
      <c r="BR30" s="649">
        <v>98.5</v>
      </c>
      <c r="BS30" s="650"/>
      <c r="BT30" s="650"/>
      <c r="BU30" s="650"/>
      <c r="BV30" s="650"/>
      <c r="BW30" s="650"/>
      <c r="BX30" s="586">
        <v>94.1</v>
      </c>
      <c r="BY30" s="650"/>
      <c r="BZ30" s="650"/>
      <c r="CA30" s="650"/>
      <c r="CB30" s="651"/>
      <c r="CD30" s="654"/>
      <c r="CE30" s="655"/>
      <c r="CF30" s="605" t="s">
        <v>291</v>
      </c>
      <c r="CG30" s="606"/>
      <c r="CH30" s="606"/>
      <c r="CI30" s="606"/>
      <c r="CJ30" s="606"/>
      <c r="CK30" s="606"/>
      <c r="CL30" s="606"/>
      <c r="CM30" s="606"/>
      <c r="CN30" s="606"/>
      <c r="CO30" s="606"/>
      <c r="CP30" s="606"/>
      <c r="CQ30" s="607"/>
      <c r="CR30" s="591">
        <v>578267</v>
      </c>
      <c r="CS30" s="592"/>
      <c r="CT30" s="592"/>
      <c r="CU30" s="592"/>
      <c r="CV30" s="592"/>
      <c r="CW30" s="592"/>
      <c r="CX30" s="592"/>
      <c r="CY30" s="593"/>
      <c r="CZ30" s="625">
        <v>10</v>
      </c>
      <c r="DA30" s="626"/>
      <c r="DB30" s="626"/>
      <c r="DC30" s="627"/>
      <c r="DD30" s="600">
        <v>567683</v>
      </c>
      <c r="DE30" s="592"/>
      <c r="DF30" s="592"/>
      <c r="DG30" s="592"/>
      <c r="DH30" s="592"/>
      <c r="DI30" s="592"/>
      <c r="DJ30" s="592"/>
      <c r="DK30" s="593"/>
      <c r="DL30" s="600">
        <v>567683</v>
      </c>
      <c r="DM30" s="592"/>
      <c r="DN30" s="592"/>
      <c r="DO30" s="592"/>
      <c r="DP30" s="592"/>
      <c r="DQ30" s="592"/>
      <c r="DR30" s="592"/>
      <c r="DS30" s="592"/>
      <c r="DT30" s="592"/>
      <c r="DU30" s="592"/>
      <c r="DV30" s="593"/>
      <c r="DW30" s="596">
        <v>17.399999999999999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424641</v>
      </c>
      <c r="S31" s="592"/>
      <c r="T31" s="592"/>
      <c r="U31" s="592"/>
      <c r="V31" s="592"/>
      <c r="W31" s="592"/>
      <c r="X31" s="592"/>
      <c r="Y31" s="593"/>
      <c r="Z31" s="594">
        <v>7.1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98.7</v>
      </c>
      <c r="BH31" s="623"/>
      <c r="BI31" s="623"/>
      <c r="BJ31" s="623"/>
      <c r="BK31" s="623"/>
      <c r="BL31" s="623"/>
      <c r="BM31" s="597">
        <v>95.2</v>
      </c>
      <c r="BN31" s="647"/>
      <c r="BO31" s="647"/>
      <c r="BP31" s="647"/>
      <c r="BQ31" s="648"/>
      <c r="BR31" s="646">
        <v>98.8</v>
      </c>
      <c r="BS31" s="623"/>
      <c r="BT31" s="623"/>
      <c r="BU31" s="623"/>
      <c r="BV31" s="623"/>
      <c r="BW31" s="623"/>
      <c r="BX31" s="597">
        <v>95.3</v>
      </c>
      <c r="BY31" s="647"/>
      <c r="BZ31" s="647"/>
      <c r="CA31" s="647"/>
      <c r="CB31" s="648"/>
      <c r="CD31" s="654"/>
      <c r="CE31" s="655"/>
      <c r="CF31" s="605" t="s">
        <v>295</v>
      </c>
      <c r="CG31" s="606"/>
      <c r="CH31" s="606"/>
      <c r="CI31" s="606"/>
      <c r="CJ31" s="606"/>
      <c r="CK31" s="606"/>
      <c r="CL31" s="606"/>
      <c r="CM31" s="606"/>
      <c r="CN31" s="606"/>
      <c r="CO31" s="606"/>
      <c r="CP31" s="606"/>
      <c r="CQ31" s="607"/>
      <c r="CR31" s="591">
        <v>71264</v>
      </c>
      <c r="CS31" s="623"/>
      <c r="CT31" s="623"/>
      <c r="CU31" s="623"/>
      <c r="CV31" s="623"/>
      <c r="CW31" s="623"/>
      <c r="CX31" s="623"/>
      <c r="CY31" s="624"/>
      <c r="CZ31" s="625">
        <v>1.2</v>
      </c>
      <c r="DA31" s="626"/>
      <c r="DB31" s="626"/>
      <c r="DC31" s="627"/>
      <c r="DD31" s="600">
        <v>68782</v>
      </c>
      <c r="DE31" s="623"/>
      <c r="DF31" s="623"/>
      <c r="DG31" s="623"/>
      <c r="DH31" s="623"/>
      <c r="DI31" s="623"/>
      <c r="DJ31" s="623"/>
      <c r="DK31" s="624"/>
      <c r="DL31" s="600">
        <v>68782</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97373</v>
      </c>
      <c r="S32" s="592"/>
      <c r="T32" s="592"/>
      <c r="U32" s="592"/>
      <c r="V32" s="592"/>
      <c r="W32" s="592"/>
      <c r="X32" s="592"/>
      <c r="Y32" s="593"/>
      <c r="Z32" s="594">
        <v>1.6</v>
      </c>
      <c r="AA32" s="594"/>
      <c r="AB32" s="594"/>
      <c r="AC32" s="594"/>
      <c r="AD32" s="595">
        <v>1797</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92.8</v>
      </c>
      <c r="BN32" s="659"/>
      <c r="BO32" s="659"/>
      <c r="BP32" s="659"/>
      <c r="BQ32" s="661"/>
      <c r="BR32" s="658">
        <v>98.3</v>
      </c>
      <c r="BS32" s="659"/>
      <c r="BT32" s="659"/>
      <c r="BU32" s="659"/>
      <c r="BV32" s="659"/>
      <c r="BW32" s="659"/>
      <c r="BX32" s="660">
        <v>93.1</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713500</v>
      </c>
      <c r="S33" s="592"/>
      <c r="T33" s="592"/>
      <c r="U33" s="592"/>
      <c r="V33" s="592"/>
      <c r="W33" s="592"/>
      <c r="X33" s="592"/>
      <c r="Y33" s="593"/>
      <c r="Z33" s="594">
        <v>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2475520</v>
      </c>
      <c r="CS33" s="623"/>
      <c r="CT33" s="623"/>
      <c r="CU33" s="623"/>
      <c r="CV33" s="623"/>
      <c r="CW33" s="623"/>
      <c r="CX33" s="623"/>
      <c r="CY33" s="624"/>
      <c r="CZ33" s="625">
        <v>42.6</v>
      </c>
      <c r="DA33" s="626"/>
      <c r="DB33" s="626"/>
      <c r="DC33" s="627"/>
      <c r="DD33" s="600">
        <v>2110844</v>
      </c>
      <c r="DE33" s="623"/>
      <c r="DF33" s="623"/>
      <c r="DG33" s="623"/>
      <c r="DH33" s="623"/>
      <c r="DI33" s="623"/>
      <c r="DJ33" s="623"/>
      <c r="DK33" s="624"/>
      <c r="DL33" s="600">
        <v>1205547</v>
      </c>
      <c r="DM33" s="623"/>
      <c r="DN33" s="623"/>
      <c r="DO33" s="623"/>
      <c r="DP33" s="623"/>
      <c r="DQ33" s="623"/>
      <c r="DR33" s="623"/>
      <c r="DS33" s="623"/>
      <c r="DT33" s="623"/>
      <c r="DU33" s="623"/>
      <c r="DV33" s="624"/>
      <c r="DW33" s="596">
        <v>36.9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694717</v>
      </c>
      <c r="CS34" s="592"/>
      <c r="CT34" s="592"/>
      <c r="CU34" s="592"/>
      <c r="CV34" s="592"/>
      <c r="CW34" s="592"/>
      <c r="CX34" s="592"/>
      <c r="CY34" s="593"/>
      <c r="CZ34" s="625">
        <v>12</v>
      </c>
      <c r="DA34" s="626"/>
      <c r="DB34" s="626"/>
      <c r="DC34" s="627"/>
      <c r="DD34" s="600">
        <v>545114</v>
      </c>
      <c r="DE34" s="592"/>
      <c r="DF34" s="592"/>
      <c r="DG34" s="592"/>
      <c r="DH34" s="592"/>
      <c r="DI34" s="592"/>
      <c r="DJ34" s="592"/>
      <c r="DK34" s="593"/>
      <c r="DL34" s="600">
        <v>424345</v>
      </c>
      <c r="DM34" s="592"/>
      <c r="DN34" s="592"/>
      <c r="DO34" s="592"/>
      <c r="DP34" s="592"/>
      <c r="DQ34" s="592"/>
      <c r="DR34" s="592"/>
      <c r="DS34" s="592"/>
      <c r="DT34" s="592"/>
      <c r="DU34" s="592"/>
      <c r="DV34" s="593"/>
      <c r="DW34" s="596">
        <v>13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180000</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667222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30540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10157</v>
      </c>
      <c r="CS35" s="623"/>
      <c r="CT35" s="623"/>
      <c r="CU35" s="623"/>
      <c r="CV35" s="623"/>
      <c r="CW35" s="623"/>
      <c r="CX35" s="623"/>
      <c r="CY35" s="624"/>
      <c r="CZ35" s="625">
        <v>0.2</v>
      </c>
      <c r="DA35" s="626"/>
      <c r="DB35" s="626"/>
      <c r="DC35" s="627"/>
      <c r="DD35" s="600">
        <v>5735</v>
      </c>
      <c r="DE35" s="623"/>
      <c r="DF35" s="623"/>
      <c r="DG35" s="623"/>
      <c r="DH35" s="623"/>
      <c r="DI35" s="623"/>
      <c r="DJ35" s="623"/>
      <c r="DK35" s="624"/>
      <c r="DL35" s="600">
        <v>5735</v>
      </c>
      <c r="DM35" s="623"/>
      <c r="DN35" s="623"/>
      <c r="DO35" s="623"/>
      <c r="DP35" s="623"/>
      <c r="DQ35" s="623"/>
      <c r="DR35" s="623"/>
      <c r="DS35" s="623"/>
      <c r="DT35" s="623"/>
      <c r="DU35" s="623"/>
      <c r="DV35" s="624"/>
      <c r="DW35" s="596">
        <v>0.2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5954001</v>
      </c>
      <c r="S36" s="664"/>
      <c r="T36" s="664"/>
      <c r="U36" s="664"/>
      <c r="V36" s="664"/>
      <c r="W36" s="664"/>
      <c r="X36" s="664"/>
      <c r="Y36" s="665"/>
      <c r="Z36" s="666">
        <v>100</v>
      </c>
      <c r="AA36" s="666"/>
      <c r="AB36" s="666"/>
      <c r="AC36" s="666"/>
      <c r="AD36" s="667">
        <v>3090969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94172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-38460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699479</v>
      </c>
      <c r="CS36" s="592"/>
      <c r="CT36" s="592"/>
      <c r="CU36" s="592"/>
      <c r="CV36" s="592"/>
      <c r="CW36" s="592"/>
      <c r="CX36" s="592"/>
      <c r="CY36" s="593"/>
      <c r="CZ36" s="625">
        <v>12</v>
      </c>
      <c r="DA36" s="626"/>
      <c r="DB36" s="626"/>
      <c r="DC36" s="627"/>
      <c r="DD36" s="600">
        <v>611938</v>
      </c>
      <c r="DE36" s="592"/>
      <c r="DF36" s="592"/>
      <c r="DG36" s="592"/>
      <c r="DH36" s="592"/>
      <c r="DI36" s="592"/>
      <c r="DJ36" s="592"/>
      <c r="DK36" s="593"/>
      <c r="DL36" s="600">
        <v>449383</v>
      </c>
      <c r="DM36" s="592"/>
      <c r="DN36" s="592"/>
      <c r="DO36" s="592"/>
      <c r="DP36" s="592"/>
      <c r="DQ36" s="592"/>
      <c r="DR36" s="592"/>
      <c r="DS36" s="592"/>
      <c r="DT36" s="592"/>
      <c r="DU36" s="592"/>
      <c r="DV36" s="593"/>
      <c r="DW36" s="596">
        <v>13.7</v>
      </c>
      <c r="DX36" s="621"/>
      <c r="DY36" s="621"/>
      <c r="DZ36" s="621"/>
      <c r="EA36" s="621"/>
      <c r="EB36" s="621"/>
      <c r="EC36" s="622"/>
    </row>
    <row r="37" spans="2:133" ht="11.25" customHeight="1">
      <c r="AQ37" s="670" t="s">
        <v>313</v>
      </c>
      <c r="AR37" s="671"/>
      <c r="AS37" s="671"/>
      <c r="AT37" s="671"/>
      <c r="AU37" s="671"/>
      <c r="AV37" s="671"/>
      <c r="AW37" s="671"/>
      <c r="AX37" s="671"/>
      <c r="AY37" s="672"/>
      <c r="AZ37" s="591">
        <v>44671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1704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371059</v>
      </c>
      <c r="CS37" s="623"/>
      <c r="CT37" s="623"/>
      <c r="CU37" s="623"/>
      <c r="CV37" s="623"/>
      <c r="CW37" s="623"/>
      <c r="CX37" s="623"/>
      <c r="CY37" s="624"/>
      <c r="CZ37" s="625">
        <v>6.4</v>
      </c>
      <c r="DA37" s="626"/>
      <c r="DB37" s="626"/>
      <c r="DC37" s="627"/>
      <c r="DD37" s="600">
        <v>348915</v>
      </c>
      <c r="DE37" s="623"/>
      <c r="DF37" s="623"/>
      <c r="DG37" s="623"/>
      <c r="DH37" s="623"/>
      <c r="DI37" s="623"/>
      <c r="DJ37" s="623"/>
      <c r="DK37" s="624"/>
      <c r="DL37" s="600">
        <v>295601</v>
      </c>
      <c r="DM37" s="623"/>
      <c r="DN37" s="623"/>
      <c r="DO37" s="623"/>
      <c r="DP37" s="623"/>
      <c r="DQ37" s="623"/>
      <c r="DR37" s="623"/>
      <c r="DS37" s="623"/>
      <c r="DT37" s="623"/>
      <c r="DU37" s="623"/>
      <c r="DV37" s="624"/>
      <c r="DW37" s="596">
        <v>9</v>
      </c>
      <c r="DX37" s="621"/>
      <c r="DY37" s="621"/>
      <c r="DZ37" s="621"/>
      <c r="EA37" s="621"/>
      <c r="EB37" s="621"/>
      <c r="EC37" s="622"/>
    </row>
    <row r="38" spans="2:133" ht="11.25" customHeight="1">
      <c r="AQ38" s="670" t="s">
        <v>316</v>
      </c>
      <c r="AR38" s="671"/>
      <c r="AS38" s="671"/>
      <c r="AT38" s="671"/>
      <c r="AU38" s="671"/>
      <c r="AV38" s="671"/>
      <c r="AW38" s="671"/>
      <c r="AX38" s="671"/>
      <c r="AY38" s="672"/>
      <c r="AZ38" s="591">
        <v>32306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3615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573050</v>
      </c>
      <c r="CS38" s="592"/>
      <c r="CT38" s="592"/>
      <c r="CU38" s="592"/>
      <c r="CV38" s="592"/>
      <c r="CW38" s="592"/>
      <c r="CX38" s="592"/>
      <c r="CY38" s="593"/>
      <c r="CZ38" s="625">
        <v>9.9</v>
      </c>
      <c r="DA38" s="626"/>
      <c r="DB38" s="626"/>
      <c r="DC38" s="627"/>
      <c r="DD38" s="600">
        <v>519278</v>
      </c>
      <c r="DE38" s="592"/>
      <c r="DF38" s="592"/>
      <c r="DG38" s="592"/>
      <c r="DH38" s="592"/>
      <c r="DI38" s="592"/>
      <c r="DJ38" s="592"/>
      <c r="DK38" s="593"/>
      <c r="DL38" s="600">
        <v>326084</v>
      </c>
      <c r="DM38" s="592"/>
      <c r="DN38" s="592"/>
      <c r="DO38" s="592"/>
      <c r="DP38" s="592"/>
      <c r="DQ38" s="592"/>
      <c r="DR38" s="592"/>
      <c r="DS38" s="592"/>
      <c r="DT38" s="592"/>
      <c r="DU38" s="592"/>
      <c r="DV38" s="593"/>
      <c r="DW38" s="596">
        <v>10</v>
      </c>
      <c r="DX38" s="621"/>
      <c r="DY38" s="621"/>
      <c r="DZ38" s="621"/>
      <c r="EA38" s="621"/>
      <c r="EB38" s="621"/>
      <c r="EC38" s="622"/>
    </row>
    <row r="39" spans="2:133" ht="11.25" customHeight="1">
      <c r="AQ39" s="670" t="s">
        <v>319</v>
      </c>
      <c r="AR39" s="671"/>
      <c r="AS39" s="671"/>
      <c r="AT39" s="671"/>
      <c r="AU39" s="671"/>
      <c r="AV39" s="671"/>
      <c r="AW39" s="671"/>
      <c r="AX39" s="671"/>
      <c r="AY39" s="672"/>
      <c r="AZ39" s="591">
        <v>308</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498117</v>
      </c>
      <c r="CS39" s="623"/>
      <c r="CT39" s="623"/>
      <c r="CU39" s="623"/>
      <c r="CV39" s="623"/>
      <c r="CW39" s="623"/>
      <c r="CX39" s="623"/>
      <c r="CY39" s="624"/>
      <c r="CZ39" s="625">
        <v>8.6</v>
      </c>
      <c r="DA39" s="626"/>
      <c r="DB39" s="626"/>
      <c r="DC39" s="627"/>
      <c r="DD39" s="600">
        <v>428779</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167976</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323</v>
      </c>
      <c r="CS40" s="592"/>
      <c r="CT40" s="592"/>
      <c r="CU40" s="592"/>
      <c r="CV40" s="592"/>
      <c r="CW40" s="592"/>
      <c r="CX40" s="592"/>
      <c r="CY40" s="593"/>
      <c r="CZ40" s="625" t="s">
        <v>323</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327789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1572753</v>
      </c>
      <c r="CS42" s="592"/>
      <c r="CT42" s="592"/>
      <c r="CU42" s="592"/>
      <c r="CV42" s="592"/>
      <c r="CW42" s="592"/>
      <c r="CX42" s="592"/>
      <c r="CY42" s="593"/>
      <c r="CZ42" s="625">
        <v>27.1</v>
      </c>
      <c r="DA42" s="674"/>
      <c r="DB42" s="674"/>
      <c r="DC42" s="675"/>
      <c r="DD42" s="600">
        <v>306277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37790</v>
      </c>
      <c r="CS43" s="623"/>
      <c r="CT43" s="623"/>
      <c r="CU43" s="623"/>
      <c r="CV43" s="623"/>
      <c r="CW43" s="623"/>
      <c r="CX43" s="623"/>
      <c r="CY43" s="624"/>
      <c r="CZ43" s="625">
        <v>0.7</v>
      </c>
      <c r="DA43" s="626"/>
      <c r="DB43" s="626"/>
      <c r="DC43" s="627"/>
      <c r="DD43" s="600">
        <v>37790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1497902</v>
      </c>
      <c r="CS44" s="592"/>
      <c r="CT44" s="592"/>
      <c r="CU44" s="592"/>
      <c r="CV44" s="592"/>
      <c r="CW44" s="592"/>
      <c r="CX44" s="592"/>
      <c r="CY44" s="593"/>
      <c r="CZ44" s="625">
        <v>25.8</v>
      </c>
      <c r="DA44" s="674"/>
      <c r="DB44" s="674"/>
      <c r="DC44" s="675"/>
      <c r="DD44" s="600">
        <v>292591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713975</v>
      </c>
      <c r="CS45" s="623"/>
      <c r="CT45" s="623"/>
      <c r="CU45" s="623"/>
      <c r="CV45" s="623"/>
      <c r="CW45" s="623"/>
      <c r="CX45" s="623"/>
      <c r="CY45" s="624"/>
      <c r="CZ45" s="625">
        <v>12.3</v>
      </c>
      <c r="DA45" s="626"/>
      <c r="DB45" s="626"/>
      <c r="DC45" s="627"/>
      <c r="DD45" s="600">
        <v>65877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779420</v>
      </c>
      <c r="CS46" s="592"/>
      <c r="CT46" s="592"/>
      <c r="CU46" s="592"/>
      <c r="CV46" s="592"/>
      <c r="CW46" s="592"/>
      <c r="CX46" s="592"/>
      <c r="CY46" s="593"/>
      <c r="CZ46" s="625">
        <v>13.4</v>
      </c>
      <c r="DA46" s="674"/>
      <c r="DB46" s="674"/>
      <c r="DC46" s="675"/>
      <c r="DD46" s="600">
        <v>226066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74851</v>
      </c>
      <c r="CS47" s="623"/>
      <c r="CT47" s="623"/>
      <c r="CU47" s="623"/>
      <c r="CV47" s="623"/>
      <c r="CW47" s="623"/>
      <c r="CX47" s="623"/>
      <c r="CY47" s="624"/>
      <c r="CZ47" s="625">
        <v>1.3</v>
      </c>
      <c r="DA47" s="626"/>
      <c r="DB47" s="626"/>
      <c r="DC47" s="627"/>
      <c r="DD47" s="600">
        <v>13686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5806049</v>
      </c>
      <c r="CS49" s="659"/>
      <c r="CT49" s="659"/>
      <c r="CU49" s="659"/>
      <c r="CV49" s="659"/>
      <c r="CW49" s="659"/>
      <c r="CX49" s="659"/>
      <c r="CY49" s="686"/>
      <c r="CZ49" s="687">
        <v>100</v>
      </c>
      <c r="DA49" s="688"/>
      <c r="DB49" s="688"/>
      <c r="DC49" s="689"/>
      <c r="DD49" s="690">
        <v>3854696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8" sqref="AF8:AJ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6013</v>
      </c>
      <c r="R7" s="721"/>
      <c r="S7" s="721"/>
      <c r="T7" s="721"/>
      <c r="U7" s="721"/>
      <c r="V7" s="721">
        <v>5866</v>
      </c>
      <c r="W7" s="721"/>
      <c r="X7" s="721"/>
      <c r="Y7" s="721"/>
      <c r="Z7" s="721"/>
      <c r="AA7" s="721">
        <v>147</v>
      </c>
      <c r="AB7" s="721"/>
      <c r="AC7" s="721"/>
      <c r="AD7" s="721"/>
      <c r="AE7" s="722"/>
      <c r="AF7" s="723">
        <v>122</v>
      </c>
      <c r="AG7" s="724"/>
      <c r="AH7" s="724"/>
      <c r="AI7" s="724"/>
      <c r="AJ7" s="725"/>
      <c r="AK7" s="760">
        <v>173</v>
      </c>
      <c r="AL7" s="761"/>
      <c r="AM7" s="761"/>
      <c r="AN7" s="761"/>
      <c r="AO7" s="761"/>
      <c r="AP7" s="761">
        <v>5798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9</v>
      </c>
      <c r="R8" s="745"/>
      <c r="S8" s="745"/>
      <c r="T8" s="745"/>
      <c r="U8" s="745"/>
      <c r="V8" s="745">
        <v>8</v>
      </c>
      <c r="W8" s="745"/>
      <c r="X8" s="745"/>
      <c r="Y8" s="745"/>
      <c r="Z8" s="745"/>
      <c r="AA8" s="745">
        <v>0</v>
      </c>
      <c r="AB8" s="745"/>
      <c r="AC8" s="745"/>
      <c r="AD8" s="745"/>
      <c r="AE8" s="746"/>
      <c r="AF8" s="747">
        <v>0</v>
      </c>
      <c r="AG8" s="748"/>
      <c r="AH8" s="748"/>
      <c r="AI8" s="748"/>
      <c r="AJ8" s="749"/>
      <c r="AK8" s="750">
        <v>1</v>
      </c>
      <c r="AL8" s="751"/>
      <c r="AM8" s="751"/>
      <c r="AN8" s="751"/>
      <c r="AO8" s="751"/>
      <c r="AP8" s="751">
        <v>15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11</v>
      </c>
      <c r="R9" s="745"/>
      <c r="S9" s="745"/>
      <c r="T9" s="745"/>
      <c r="U9" s="745"/>
      <c r="V9" s="745">
        <v>9</v>
      </c>
      <c r="W9" s="745"/>
      <c r="X9" s="745"/>
      <c r="Y9" s="745"/>
      <c r="Z9" s="745"/>
      <c r="AA9" s="745">
        <v>2</v>
      </c>
      <c r="AB9" s="745"/>
      <c r="AC9" s="745"/>
      <c r="AD9" s="745"/>
      <c r="AE9" s="746"/>
      <c r="AF9" s="747">
        <v>1</v>
      </c>
      <c r="AG9" s="748"/>
      <c r="AH9" s="748"/>
      <c r="AI9" s="748"/>
      <c r="AJ9" s="749"/>
      <c r="AK9" s="750" t="s">
        <v>541</v>
      </c>
      <c r="AL9" s="751"/>
      <c r="AM9" s="751"/>
      <c r="AN9" s="751"/>
      <c r="AO9" s="751"/>
      <c r="AP9" s="751" t="s">
        <v>541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5954</v>
      </c>
      <c r="R23" s="780"/>
      <c r="S23" s="780"/>
      <c r="T23" s="780"/>
      <c r="U23" s="780"/>
      <c r="V23" s="780">
        <v>5806</v>
      </c>
      <c r="W23" s="780"/>
      <c r="X23" s="780"/>
      <c r="Y23" s="780"/>
      <c r="Z23" s="780"/>
      <c r="AA23" s="780">
        <v>148</v>
      </c>
      <c r="AB23" s="780"/>
      <c r="AC23" s="780"/>
      <c r="AD23" s="780"/>
      <c r="AE23" s="781"/>
      <c r="AF23" s="782">
        <v>124</v>
      </c>
      <c r="AG23" s="780"/>
      <c r="AH23" s="780"/>
      <c r="AI23" s="780"/>
      <c r="AJ23" s="783"/>
      <c r="AK23" s="784"/>
      <c r="AL23" s="785"/>
      <c r="AM23" s="785"/>
      <c r="AN23" s="785"/>
      <c r="AO23" s="785"/>
      <c r="AP23" s="780">
        <v>5813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1437</v>
      </c>
      <c r="R28" s="809"/>
      <c r="S28" s="809"/>
      <c r="T28" s="809"/>
      <c r="U28" s="809"/>
      <c r="V28" s="809">
        <v>1407</v>
      </c>
      <c r="W28" s="809"/>
      <c r="X28" s="809"/>
      <c r="Y28" s="809"/>
      <c r="Z28" s="809"/>
      <c r="AA28" s="809">
        <v>31</v>
      </c>
      <c r="AB28" s="809"/>
      <c r="AC28" s="809"/>
      <c r="AD28" s="809"/>
      <c r="AE28" s="810"/>
      <c r="AF28" s="811">
        <v>31</v>
      </c>
      <c r="AG28" s="809"/>
      <c r="AH28" s="809"/>
      <c r="AI28" s="809"/>
      <c r="AJ28" s="812"/>
      <c r="AK28" s="813">
        <v>168</v>
      </c>
      <c r="AL28" s="804"/>
      <c r="AM28" s="804"/>
      <c r="AN28" s="804"/>
      <c r="AO28" s="804"/>
      <c r="AP28" s="804" t="s">
        <v>541</v>
      </c>
      <c r="AQ28" s="804"/>
      <c r="AR28" s="804"/>
      <c r="AS28" s="804"/>
      <c r="AT28" s="804"/>
      <c r="AU28" s="804" t="s">
        <v>541</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1122</v>
      </c>
      <c r="R29" s="745"/>
      <c r="S29" s="745"/>
      <c r="T29" s="745"/>
      <c r="U29" s="745"/>
      <c r="V29" s="745">
        <v>1091</v>
      </c>
      <c r="W29" s="745"/>
      <c r="X29" s="745"/>
      <c r="Y29" s="745"/>
      <c r="Z29" s="745"/>
      <c r="AA29" s="745">
        <v>30</v>
      </c>
      <c r="AB29" s="745"/>
      <c r="AC29" s="745"/>
      <c r="AD29" s="745"/>
      <c r="AE29" s="746"/>
      <c r="AF29" s="747">
        <v>30</v>
      </c>
      <c r="AG29" s="748"/>
      <c r="AH29" s="748"/>
      <c r="AI29" s="748"/>
      <c r="AJ29" s="749"/>
      <c r="AK29" s="816">
        <v>177</v>
      </c>
      <c r="AL29" s="817"/>
      <c r="AM29" s="817"/>
      <c r="AN29" s="817"/>
      <c r="AO29" s="817"/>
      <c r="AP29" s="817" t="s">
        <v>541</v>
      </c>
      <c r="AQ29" s="817"/>
      <c r="AR29" s="817"/>
      <c r="AS29" s="817"/>
      <c r="AT29" s="817"/>
      <c r="AU29" s="817" t="s">
        <v>542</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224</v>
      </c>
      <c r="R30" s="745"/>
      <c r="S30" s="745"/>
      <c r="T30" s="745"/>
      <c r="U30" s="745"/>
      <c r="V30" s="745">
        <v>222</v>
      </c>
      <c r="W30" s="745"/>
      <c r="X30" s="745"/>
      <c r="Y30" s="745"/>
      <c r="Z30" s="745"/>
      <c r="AA30" s="745">
        <v>2</v>
      </c>
      <c r="AB30" s="745"/>
      <c r="AC30" s="745"/>
      <c r="AD30" s="745"/>
      <c r="AE30" s="746"/>
      <c r="AF30" s="747">
        <v>2</v>
      </c>
      <c r="AG30" s="748"/>
      <c r="AH30" s="748"/>
      <c r="AI30" s="748"/>
      <c r="AJ30" s="749"/>
      <c r="AK30" s="816">
        <v>154</v>
      </c>
      <c r="AL30" s="817"/>
      <c r="AM30" s="817"/>
      <c r="AN30" s="817"/>
      <c r="AO30" s="817"/>
      <c r="AP30" s="817" t="s">
        <v>541</v>
      </c>
      <c r="AQ30" s="817"/>
      <c r="AR30" s="817"/>
      <c r="AS30" s="817"/>
      <c r="AT30" s="817"/>
      <c r="AU30" s="817" t="s">
        <v>541</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423</v>
      </c>
      <c r="R31" s="745"/>
      <c r="S31" s="745"/>
      <c r="T31" s="745"/>
      <c r="U31" s="745"/>
      <c r="V31" s="745">
        <v>409</v>
      </c>
      <c r="W31" s="745"/>
      <c r="X31" s="745"/>
      <c r="Y31" s="745"/>
      <c r="Z31" s="745"/>
      <c r="AA31" s="745">
        <v>14</v>
      </c>
      <c r="AB31" s="745"/>
      <c r="AC31" s="745"/>
      <c r="AD31" s="745"/>
      <c r="AE31" s="746"/>
      <c r="AF31" s="747">
        <v>14</v>
      </c>
      <c r="AG31" s="748"/>
      <c r="AH31" s="748"/>
      <c r="AI31" s="748"/>
      <c r="AJ31" s="749"/>
      <c r="AK31" s="816">
        <v>109</v>
      </c>
      <c r="AL31" s="817"/>
      <c r="AM31" s="817"/>
      <c r="AN31" s="817"/>
      <c r="AO31" s="817"/>
      <c r="AP31" s="817">
        <v>1191</v>
      </c>
      <c r="AQ31" s="817"/>
      <c r="AR31" s="817"/>
      <c r="AS31" s="817"/>
      <c r="AT31" s="817"/>
      <c r="AU31" s="817">
        <v>694</v>
      </c>
      <c r="AV31" s="817"/>
      <c r="AW31" s="817"/>
      <c r="AX31" s="817"/>
      <c r="AY31" s="817"/>
      <c r="AZ31" s="818" t="s">
        <v>541</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77</v>
      </c>
      <c r="R32" s="745"/>
      <c r="S32" s="745"/>
      <c r="T32" s="745"/>
      <c r="U32" s="745"/>
      <c r="V32" s="745">
        <v>74</v>
      </c>
      <c r="W32" s="745"/>
      <c r="X32" s="745"/>
      <c r="Y32" s="745"/>
      <c r="Z32" s="745"/>
      <c r="AA32" s="745">
        <v>3</v>
      </c>
      <c r="AB32" s="745"/>
      <c r="AC32" s="745"/>
      <c r="AD32" s="745"/>
      <c r="AE32" s="746"/>
      <c r="AF32" s="747">
        <v>3</v>
      </c>
      <c r="AG32" s="748"/>
      <c r="AH32" s="748"/>
      <c r="AI32" s="748"/>
      <c r="AJ32" s="749"/>
      <c r="AK32" s="816">
        <v>54</v>
      </c>
      <c r="AL32" s="817"/>
      <c r="AM32" s="817"/>
      <c r="AN32" s="817"/>
      <c r="AO32" s="817"/>
      <c r="AP32" s="817">
        <v>813</v>
      </c>
      <c r="AQ32" s="817"/>
      <c r="AR32" s="817"/>
      <c r="AS32" s="817"/>
      <c r="AT32" s="817"/>
      <c r="AU32" s="817">
        <v>467</v>
      </c>
      <c r="AV32" s="817"/>
      <c r="AW32" s="817"/>
      <c r="AX32" s="817"/>
      <c r="AY32" s="817"/>
      <c r="AZ32" s="818" t="s">
        <v>541</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57</v>
      </c>
      <c r="R33" s="745"/>
      <c r="S33" s="745"/>
      <c r="T33" s="745"/>
      <c r="U33" s="745"/>
      <c r="V33" s="745">
        <v>56</v>
      </c>
      <c r="W33" s="745"/>
      <c r="X33" s="745"/>
      <c r="Y33" s="745"/>
      <c r="Z33" s="745"/>
      <c r="AA33" s="745">
        <v>1</v>
      </c>
      <c r="AB33" s="745"/>
      <c r="AC33" s="745"/>
      <c r="AD33" s="745"/>
      <c r="AE33" s="746"/>
      <c r="AF33" s="747">
        <v>73</v>
      </c>
      <c r="AG33" s="748"/>
      <c r="AH33" s="748"/>
      <c r="AI33" s="748"/>
      <c r="AJ33" s="749"/>
      <c r="AK33" s="816">
        <v>1</v>
      </c>
      <c r="AL33" s="817"/>
      <c r="AM33" s="817"/>
      <c r="AN33" s="817"/>
      <c r="AO33" s="817"/>
      <c r="AP33" s="817" t="s">
        <v>541</v>
      </c>
      <c r="AQ33" s="817"/>
      <c r="AR33" s="817"/>
      <c r="AS33" s="817"/>
      <c r="AT33" s="817"/>
      <c r="AU33" s="817" t="s">
        <v>541</v>
      </c>
      <c r="AV33" s="817"/>
      <c r="AW33" s="817"/>
      <c r="AX33" s="817"/>
      <c r="AY33" s="817"/>
      <c r="AZ33" s="818" t="s">
        <v>543</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154</v>
      </c>
      <c r="AG63" s="828"/>
      <c r="AH63" s="828"/>
      <c r="AI63" s="828"/>
      <c r="AJ63" s="829"/>
      <c r="AK63" s="830"/>
      <c r="AL63" s="825"/>
      <c r="AM63" s="825"/>
      <c r="AN63" s="825"/>
      <c r="AO63" s="825"/>
      <c r="AP63" s="828">
        <f>AP31+AP32</f>
        <v>2004</v>
      </c>
      <c r="AQ63" s="828"/>
      <c r="AR63" s="828"/>
      <c r="AS63" s="828"/>
      <c r="AT63" s="828"/>
      <c r="AU63" s="828">
        <f>AU31+AU32</f>
        <v>1161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1575</v>
      </c>
      <c r="R68" s="852"/>
      <c r="S68" s="852"/>
      <c r="T68" s="852"/>
      <c r="U68" s="852"/>
      <c r="V68" s="852">
        <v>1501</v>
      </c>
      <c r="W68" s="852"/>
      <c r="X68" s="852"/>
      <c r="Y68" s="852"/>
      <c r="Z68" s="852"/>
      <c r="AA68" s="852">
        <v>73</v>
      </c>
      <c r="AB68" s="852"/>
      <c r="AC68" s="852"/>
      <c r="AD68" s="852"/>
      <c r="AE68" s="852"/>
      <c r="AF68" s="852">
        <v>73</v>
      </c>
      <c r="AG68" s="852"/>
      <c r="AH68" s="852"/>
      <c r="AI68" s="852"/>
      <c r="AJ68" s="852"/>
      <c r="AK68" s="852" t="s">
        <v>544</v>
      </c>
      <c r="AL68" s="852"/>
      <c r="AM68" s="852"/>
      <c r="AN68" s="852"/>
      <c r="AO68" s="852"/>
      <c r="AP68" s="852">
        <v>205</v>
      </c>
      <c r="AQ68" s="852"/>
      <c r="AR68" s="852"/>
      <c r="AS68" s="852"/>
      <c r="AT68" s="852"/>
      <c r="AU68" s="852">
        <v>28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1058</v>
      </c>
      <c r="R69" s="817"/>
      <c r="S69" s="817"/>
      <c r="T69" s="817"/>
      <c r="U69" s="817"/>
      <c r="V69" s="817">
        <v>1038</v>
      </c>
      <c r="W69" s="817"/>
      <c r="X69" s="817"/>
      <c r="Y69" s="817"/>
      <c r="Z69" s="817"/>
      <c r="AA69" s="817">
        <v>20</v>
      </c>
      <c r="AB69" s="817"/>
      <c r="AC69" s="817"/>
      <c r="AD69" s="817"/>
      <c r="AE69" s="817"/>
      <c r="AF69" s="817">
        <v>20</v>
      </c>
      <c r="AG69" s="817"/>
      <c r="AH69" s="817"/>
      <c r="AI69" s="817"/>
      <c r="AJ69" s="817"/>
      <c r="AK69" s="817">
        <v>30</v>
      </c>
      <c r="AL69" s="817"/>
      <c r="AM69" s="817"/>
      <c r="AN69" s="817"/>
      <c r="AO69" s="817"/>
      <c r="AP69" s="817">
        <v>54</v>
      </c>
      <c r="AQ69" s="817"/>
      <c r="AR69" s="817"/>
      <c r="AS69" s="817"/>
      <c r="AT69" s="817"/>
      <c r="AU69" s="817">
        <v>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5224</v>
      </c>
      <c r="R70" s="817"/>
      <c r="S70" s="817"/>
      <c r="T70" s="817"/>
      <c r="U70" s="817"/>
      <c r="V70" s="817">
        <v>5923</v>
      </c>
      <c r="W70" s="817"/>
      <c r="X70" s="817"/>
      <c r="Y70" s="817"/>
      <c r="Z70" s="817"/>
      <c r="AA70" s="817">
        <v>-699</v>
      </c>
      <c r="AB70" s="817"/>
      <c r="AC70" s="817"/>
      <c r="AD70" s="817"/>
      <c r="AE70" s="817"/>
      <c r="AF70" s="817">
        <v>2338</v>
      </c>
      <c r="AG70" s="817"/>
      <c r="AH70" s="817"/>
      <c r="AI70" s="817"/>
      <c r="AJ70" s="817"/>
      <c r="AK70" s="817" t="s">
        <v>544</v>
      </c>
      <c r="AL70" s="817"/>
      <c r="AM70" s="817"/>
      <c r="AN70" s="817"/>
      <c r="AO70" s="817"/>
      <c r="AP70" s="817">
        <v>5017</v>
      </c>
      <c r="AQ70" s="817"/>
      <c r="AR70" s="817"/>
      <c r="AS70" s="817"/>
      <c r="AT70" s="817"/>
      <c r="AU70" s="817">
        <v>625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141</v>
      </c>
      <c r="R71" s="817"/>
      <c r="S71" s="817"/>
      <c r="T71" s="817"/>
      <c r="U71" s="817"/>
      <c r="V71" s="817">
        <v>137</v>
      </c>
      <c r="W71" s="817"/>
      <c r="X71" s="817"/>
      <c r="Y71" s="817"/>
      <c r="Z71" s="817"/>
      <c r="AA71" s="817">
        <v>4</v>
      </c>
      <c r="AB71" s="817"/>
      <c r="AC71" s="817"/>
      <c r="AD71" s="817"/>
      <c r="AE71" s="817"/>
      <c r="AF71" s="817">
        <v>4</v>
      </c>
      <c r="AG71" s="817"/>
      <c r="AH71" s="817"/>
      <c r="AI71" s="817"/>
      <c r="AJ71" s="817"/>
      <c r="AK71" s="817" t="s">
        <v>544</v>
      </c>
      <c r="AL71" s="817"/>
      <c r="AM71" s="817"/>
      <c r="AN71" s="817"/>
      <c r="AO71" s="817"/>
      <c r="AP71" s="817" t="s">
        <v>544</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133401</v>
      </c>
      <c r="R72" s="817"/>
      <c r="S72" s="817"/>
      <c r="T72" s="817"/>
      <c r="U72" s="817"/>
      <c r="V72" s="817">
        <v>129433</v>
      </c>
      <c r="W72" s="817"/>
      <c r="X72" s="817"/>
      <c r="Y72" s="817"/>
      <c r="Z72" s="817"/>
      <c r="AA72" s="817">
        <v>3967</v>
      </c>
      <c r="AB72" s="817"/>
      <c r="AC72" s="817"/>
      <c r="AD72" s="817"/>
      <c r="AE72" s="817"/>
      <c r="AF72" s="817">
        <v>3967</v>
      </c>
      <c r="AG72" s="817"/>
      <c r="AH72" s="817"/>
      <c r="AI72" s="817"/>
      <c r="AJ72" s="817"/>
      <c r="AK72" s="817">
        <v>1884</v>
      </c>
      <c r="AL72" s="817"/>
      <c r="AM72" s="817"/>
      <c r="AN72" s="817"/>
      <c r="AO72" s="817"/>
      <c r="AP72" s="817" t="s">
        <v>544</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149</v>
      </c>
      <c r="R73" s="817"/>
      <c r="S73" s="817"/>
      <c r="T73" s="817"/>
      <c r="U73" s="817"/>
      <c r="V73" s="817">
        <v>137</v>
      </c>
      <c r="W73" s="817"/>
      <c r="X73" s="817"/>
      <c r="Y73" s="817"/>
      <c r="Z73" s="817"/>
      <c r="AA73" s="817">
        <v>12</v>
      </c>
      <c r="AB73" s="817"/>
      <c r="AC73" s="817"/>
      <c r="AD73" s="817"/>
      <c r="AE73" s="817"/>
      <c r="AF73" s="817">
        <v>12</v>
      </c>
      <c r="AG73" s="817"/>
      <c r="AH73" s="817"/>
      <c r="AI73" s="817"/>
      <c r="AJ73" s="817"/>
      <c r="AK73" s="817">
        <v>20</v>
      </c>
      <c r="AL73" s="817"/>
      <c r="AM73" s="817"/>
      <c r="AN73" s="817"/>
      <c r="AO73" s="817"/>
      <c r="AP73" s="817" t="s">
        <v>544</v>
      </c>
      <c r="AQ73" s="817"/>
      <c r="AR73" s="817"/>
      <c r="AS73" s="817"/>
      <c r="AT73" s="817"/>
      <c r="AU73" s="817" t="s">
        <v>544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556</v>
      </c>
      <c r="R74" s="817"/>
      <c r="S74" s="817"/>
      <c r="T74" s="817"/>
      <c r="U74" s="817"/>
      <c r="V74" s="817">
        <v>530</v>
      </c>
      <c r="W74" s="817"/>
      <c r="X74" s="817"/>
      <c r="Y74" s="817"/>
      <c r="Z74" s="817"/>
      <c r="AA74" s="817">
        <v>26</v>
      </c>
      <c r="AB74" s="817"/>
      <c r="AC74" s="817"/>
      <c r="AD74" s="817"/>
      <c r="AE74" s="817"/>
      <c r="AF74" s="817">
        <v>26</v>
      </c>
      <c r="AG74" s="817"/>
      <c r="AH74" s="817"/>
      <c r="AI74" s="817"/>
      <c r="AJ74" s="817"/>
      <c r="AK74" s="817">
        <v>172</v>
      </c>
      <c r="AL74" s="817"/>
      <c r="AM74" s="817"/>
      <c r="AN74" s="817"/>
      <c r="AO74" s="817"/>
      <c r="AP74" s="817">
        <v>277</v>
      </c>
      <c r="AQ74" s="817"/>
      <c r="AR74" s="817"/>
      <c r="AS74" s="817"/>
      <c r="AT74" s="817"/>
      <c r="AU74" s="817">
        <v>30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1219</v>
      </c>
      <c r="R75" s="866"/>
      <c r="S75" s="866"/>
      <c r="T75" s="866"/>
      <c r="U75" s="816"/>
      <c r="V75" s="867">
        <v>1229</v>
      </c>
      <c r="W75" s="866"/>
      <c r="X75" s="866"/>
      <c r="Y75" s="866"/>
      <c r="Z75" s="816"/>
      <c r="AA75" s="867">
        <v>55</v>
      </c>
      <c r="AB75" s="866"/>
      <c r="AC75" s="866"/>
      <c r="AD75" s="866"/>
      <c r="AE75" s="816"/>
      <c r="AF75" s="867">
        <v>55</v>
      </c>
      <c r="AG75" s="866"/>
      <c r="AH75" s="866"/>
      <c r="AI75" s="866"/>
      <c r="AJ75" s="816"/>
      <c r="AK75" s="867" t="s">
        <v>544</v>
      </c>
      <c r="AL75" s="866"/>
      <c r="AM75" s="866"/>
      <c r="AN75" s="866"/>
      <c r="AO75" s="816"/>
      <c r="AP75" s="867">
        <v>86</v>
      </c>
      <c r="AQ75" s="866"/>
      <c r="AR75" s="866"/>
      <c r="AS75" s="866"/>
      <c r="AT75" s="816"/>
      <c r="AU75" s="867">
        <v>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8651</v>
      </c>
      <c r="R76" s="866"/>
      <c r="S76" s="866"/>
      <c r="T76" s="866"/>
      <c r="U76" s="816"/>
      <c r="V76" s="867">
        <v>7360</v>
      </c>
      <c r="W76" s="866"/>
      <c r="X76" s="866"/>
      <c r="Y76" s="866"/>
      <c r="Z76" s="816"/>
      <c r="AA76" s="867">
        <v>1291</v>
      </c>
      <c r="AB76" s="866"/>
      <c r="AC76" s="866"/>
      <c r="AD76" s="866"/>
      <c r="AE76" s="816"/>
      <c r="AF76" s="867">
        <v>1291</v>
      </c>
      <c r="AG76" s="866"/>
      <c r="AH76" s="866"/>
      <c r="AI76" s="866"/>
      <c r="AJ76" s="816"/>
      <c r="AK76" s="867" t="s">
        <v>544</v>
      </c>
      <c r="AL76" s="866"/>
      <c r="AM76" s="866"/>
      <c r="AN76" s="866"/>
      <c r="AO76" s="816"/>
      <c r="AP76" s="867" t="s">
        <v>544</v>
      </c>
      <c r="AQ76" s="866"/>
      <c r="AR76" s="866"/>
      <c r="AS76" s="866"/>
      <c r="AT76" s="816"/>
      <c r="AU76" s="867" t="s">
        <v>544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AF68+AF69+AF70+AF71+AF72+AF73+AF74+AF75+AF76</f>
        <v>7786</v>
      </c>
      <c r="AG88" s="828"/>
      <c r="AH88" s="828"/>
      <c r="AI88" s="828"/>
      <c r="AJ88" s="828"/>
      <c r="AK88" s="825"/>
      <c r="AL88" s="825"/>
      <c r="AM88" s="825"/>
      <c r="AN88" s="825"/>
      <c r="AO88" s="825"/>
      <c r="AP88" s="828">
        <f>AP68+AP69+AP70+AP74+AP75</f>
        <v>5639</v>
      </c>
      <c r="AQ88" s="828"/>
      <c r="AR88" s="828"/>
      <c r="AS88" s="828"/>
      <c r="AT88" s="828"/>
      <c r="AU88" s="828">
        <f>AU68+AU69+AU70+AU74+AU75</f>
        <v>700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650828</v>
      </c>
      <c r="AB110" s="888"/>
      <c r="AC110" s="888"/>
      <c r="AD110" s="888"/>
      <c r="AE110" s="889"/>
      <c r="AF110" s="890">
        <v>661352</v>
      </c>
      <c r="AG110" s="888"/>
      <c r="AH110" s="888"/>
      <c r="AI110" s="888"/>
      <c r="AJ110" s="889"/>
      <c r="AK110" s="890">
        <v>649531</v>
      </c>
      <c r="AL110" s="888"/>
      <c r="AM110" s="888"/>
      <c r="AN110" s="888"/>
      <c r="AO110" s="889"/>
      <c r="AP110" s="891">
        <v>24.1</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5728619</v>
      </c>
      <c r="BR110" s="925"/>
      <c r="BS110" s="925"/>
      <c r="BT110" s="925"/>
      <c r="BU110" s="925"/>
      <c r="BV110" s="925">
        <v>5678385</v>
      </c>
      <c r="BW110" s="925"/>
      <c r="BX110" s="925"/>
      <c r="BY110" s="925"/>
      <c r="BZ110" s="925"/>
      <c r="CA110" s="925">
        <v>5813618</v>
      </c>
      <c r="CB110" s="925"/>
      <c r="CC110" s="925"/>
      <c r="CD110" s="925"/>
      <c r="CE110" s="925"/>
      <c r="CF110" s="939">
        <v>216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323</v>
      </c>
      <c r="DH110" s="925"/>
      <c r="DI110" s="925"/>
      <c r="DJ110" s="925"/>
      <c r="DK110" s="925"/>
      <c r="DL110" s="925" t="s">
        <v>323</v>
      </c>
      <c r="DM110" s="925"/>
      <c r="DN110" s="925"/>
      <c r="DO110" s="925"/>
      <c r="DP110" s="925"/>
      <c r="DQ110" s="925" t="s">
        <v>323</v>
      </c>
      <c r="DR110" s="925"/>
      <c r="DS110" s="925"/>
      <c r="DT110" s="925"/>
      <c r="DU110" s="925"/>
      <c r="DV110" s="926" t="s">
        <v>323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1058747</v>
      </c>
      <c r="BR112" s="918"/>
      <c r="BS112" s="918"/>
      <c r="BT112" s="918"/>
      <c r="BU112" s="918"/>
      <c r="BV112" s="918">
        <v>1116534</v>
      </c>
      <c r="BW112" s="918"/>
      <c r="BX112" s="918"/>
      <c r="BY112" s="918"/>
      <c r="BZ112" s="918"/>
      <c r="CA112" s="918">
        <v>1161158</v>
      </c>
      <c r="CB112" s="918"/>
      <c r="CC112" s="918"/>
      <c r="CD112" s="918"/>
      <c r="CE112" s="918"/>
      <c r="CF112" s="912">
        <v>43.1</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67649</v>
      </c>
      <c r="AB113" s="932"/>
      <c r="AC113" s="932"/>
      <c r="AD113" s="932"/>
      <c r="AE113" s="933"/>
      <c r="AF113" s="934">
        <v>46698</v>
      </c>
      <c r="AG113" s="932"/>
      <c r="AH113" s="932"/>
      <c r="AI113" s="932"/>
      <c r="AJ113" s="933"/>
      <c r="AK113" s="934">
        <v>64523</v>
      </c>
      <c r="AL113" s="932"/>
      <c r="AM113" s="932"/>
      <c r="AN113" s="932"/>
      <c r="AO113" s="933"/>
      <c r="AP113" s="935">
        <v>2.4</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683737</v>
      </c>
      <c r="BR113" s="918"/>
      <c r="BS113" s="918"/>
      <c r="BT113" s="918"/>
      <c r="BU113" s="918"/>
      <c r="BV113" s="918">
        <v>710237</v>
      </c>
      <c r="BW113" s="918"/>
      <c r="BX113" s="918"/>
      <c r="BY113" s="918"/>
      <c r="BZ113" s="918"/>
      <c r="CA113" s="918">
        <v>699553</v>
      </c>
      <c r="CB113" s="918"/>
      <c r="CC113" s="918"/>
      <c r="CD113" s="918"/>
      <c r="CE113" s="918"/>
      <c r="CF113" s="912">
        <v>26</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110807</v>
      </c>
      <c r="AB114" s="957"/>
      <c r="AC114" s="957"/>
      <c r="AD114" s="957"/>
      <c r="AE114" s="958"/>
      <c r="AF114" s="959">
        <v>76823</v>
      </c>
      <c r="AG114" s="957"/>
      <c r="AH114" s="957"/>
      <c r="AI114" s="957"/>
      <c r="AJ114" s="958"/>
      <c r="AK114" s="959">
        <v>55442</v>
      </c>
      <c r="AL114" s="957"/>
      <c r="AM114" s="957"/>
      <c r="AN114" s="957"/>
      <c r="AO114" s="958"/>
      <c r="AP114" s="960">
        <v>2.1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1261361</v>
      </c>
      <c r="BR114" s="918"/>
      <c r="BS114" s="918"/>
      <c r="BT114" s="918"/>
      <c r="BU114" s="918"/>
      <c r="BV114" s="918">
        <v>1199389</v>
      </c>
      <c r="BW114" s="918"/>
      <c r="BX114" s="918"/>
      <c r="BY114" s="918"/>
      <c r="BZ114" s="918"/>
      <c r="CA114" s="918">
        <v>1115155</v>
      </c>
      <c r="CB114" s="918"/>
      <c r="CC114" s="918"/>
      <c r="CD114" s="918"/>
      <c r="CE114" s="918"/>
      <c r="CF114" s="912">
        <v>41.4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829284</v>
      </c>
      <c r="AB117" s="964"/>
      <c r="AC117" s="964"/>
      <c r="AD117" s="964"/>
      <c r="AE117" s="965"/>
      <c r="AF117" s="963">
        <v>784873</v>
      </c>
      <c r="AG117" s="964"/>
      <c r="AH117" s="964"/>
      <c r="AI117" s="964"/>
      <c r="AJ117" s="965"/>
      <c r="AK117" s="963">
        <v>769496</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8732464</v>
      </c>
      <c r="BR118" s="984"/>
      <c r="BS118" s="984"/>
      <c r="BT118" s="984"/>
      <c r="BU118" s="984"/>
      <c r="BV118" s="984">
        <v>8704545</v>
      </c>
      <c r="BW118" s="984"/>
      <c r="BX118" s="984"/>
      <c r="BY118" s="984"/>
      <c r="BZ118" s="984"/>
      <c r="CA118" s="984">
        <v>8789484</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4957209</v>
      </c>
      <c r="BR119" s="925"/>
      <c r="BS119" s="925"/>
      <c r="BT119" s="925"/>
      <c r="BU119" s="925"/>
      <c r="BV119" s="925">
        <v>4974046</v>
      </c>
      <c r="BW119" s="925"/>
      <c r="BX119" s="925"/>
      <c r="BY119" s="925"/>
      <c r="BZ119" s="925"/>
      <c r="CA119" s="925">
        <v>5357323</v>
      </c>
      <c r="CB119" s="925"/>
      <c r="CC119" s="925"/>
      <c r="CD119" s="925"/>
      <c r="CE119" s="925"/>
      <c r="CF119" s="939">
        <v>199</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170178</v>
      </c>
      <c r="BR120" s="918"/>
      <c r="BS120" s="918"/>
      <c r="BT120" s="918"/>
      <c r="BU120" s="918"/>
      <c r="BV120" s="918">
        <v>167550</v>
      </c>
      <c r="BW120" s="918"/>
      <c r="BX120" s="918"/>
      <c r="BY120" s="918"/>
      <c r="BZ120" s="918"/>
      <c r="CA120" s="918">
        <v>185980</v>
      </c>
      <c r="CB120" s="918"/>
      <c r="CC120" s="918"/>
      <c r="CD120" s="918"/>
      <c r="CE120" s="918"/>
      <c r="CF120" s="912">
        <v>6.9</v>
      </c>
      <c r="CG120" s="913"/>
      <c r="CH120" s="913"/>
      <c r="CI120" s="913"/>
      <c r="CJ120" s="913"/>
      <c r="CK120" s="1011" t="s">
        <v>436</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494937</v>
      </c>
      <c r="DH120" s="925"/>
      <c r="DI120" s="925"/>
      <c r="DJ120" s="925"/>
      <c r="DK120" s="925"/>
      <c r="DL120" s="925">
        <v>613594</v>
      </c>
      <c r="DM120" s="925"/>
      <c r="DN120" s="925"/>
      <c r="DO120" s="925"/>
      <c r="DP120" s="925"/>
      <c r="DQ120" s="925">
        <v>694433</v>
      </c>
      <c r="DR120" s="925"/>
      <c r="DS120" s="925"/>
      <c r="DT120" s="925"/>
      <c r="DU120" s="925"/>
      <c r="DV120" s="926">
        <v>25.8</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5262331</v>
      </c>
      <c r="BR121" s="984"/>
      <c r="BS121" s="984"/>
      <c r="BT121" s="984"/>
      <c r="BU121" s="984"/>
      <c r="BV121" s="984">
        <v>5496593</v>
      </c>
      <c r="BW121" s="984"/>
      <c r="BX121" s="984"/>
      <c r="BY121" s="984"/>
      <c r="BZ121" s="984"/>
      <c r="CA121" s="984">
        <v>5650341</v>
      </c>
      <c r="CB121" s="984"/>
      <c r="CC121" s="984"/>
      <c r="CD121" s="984"/>
      <c r="CE121" s="984"/>
      <c r="CF121" s="1022">
        <v>209.9</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563810</v>
      </c>
      <c r="DH121" s="918"/>
      <c r="DI121" s="918"/>
      <c r="DJ121" s="918"/>
      <c r="DK121" s="918"/>
      <c r="DL121" s="918">
        <v>502940</v>
      </c>
      <c r="DM121" s="918"/>
      <c r="DN121" s="918"/>
      <c r="DO121" s="918"/>
      <c r="DP121" s="918"/>
      <c r="DQ121" s="918">
        <v>466725</v>
      </c>
      <c r="DR121" s="918"/>
      <c r="DS121" s="918"/>
      <c r="DT121" s="918"/>
      <c r="DU121" s="918"/>
      <c r="DV121" s="919">
        <v>17.3</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10389718</v>
      </c>
      <c r="BR122" s="1033"/>
      <c r="BS122" s="1033"/>
      <c r="BT122" s="1033"/>
      <c r="BU122" s="1033"/>
      <c r="BV122" s="1033">
        <v>10638189</v>
      </c>
      <c r="BW122" s="1033"/>
      <c r="BX122" s="1033"/>
      <c r="BY122" s="1033"/>
      <c r="BZ122" s="1033"/>
      <c r="CA122" s="1033">
        <v>11193644</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17231</v>
      </c>
      <c r="AB128" s="1088"/>
      <c r="AC128" s="1088"/>
      <c r="AD128" s="1088"/>
      <c r="AE128" s="1089"/>
      <c r="AF128" s="1090">
        <v>17439</v>
      </c>
      <c r="AG128" s="1088"/>
      <c r="AH128" s="1088"/>
      <c r="AI128" s="1088"/>
      <c r="AJ128" s="1089"/>
      <c r="AK128" s="1090">
        <v>15217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3306715</v>
      </c>
      <c r="AB129" s="957"/>
      <c r="AC129" s="957"/>
      <c r="AD129" s="957"/>
      <c r="AE129" s="958"/>
      <c r="AF129" s="959">
        <v>3212024</v>
      </c>
      <c r="AG129" s="957"/>
      <c r="AH129" s="957"/>
      <c r="AI129" s="957"/>
      <c r="AJ129" s="958"/>
      <c r="AK129" s="959">
        <v>3249922</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8.4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540874</v>
      </c>
      <c r="AB130" s="957"/>
      <c r="AC130" s="957"/>
      <c r="AD130" s="957"/>
      <c r="AE130" s="958"/>
      <c r="AF130" s="959">
        <v>550946</v>
      </c>
      <c r="AG130" s="957"/>
      <c r="AH130" s="957"/>
      <c r="AI130" s="957"/>
      <c r="AJ130" s="958"/>
      <c r="AK130" s="959">
        <v>558377</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2765841</v>
      </c>
      <c r="AB131" s="996"/>
      <c r="AC131" s="996"/>
      <c r="AD131" s="996"/>
      <c r="AE131" s="997"/>
      <c r="AF131" s="998">
        <v>2661078</v>
      </c>
      <c r="AG131" s="996"/>
      <c r="AH131" s="996"/>
      <c r="AI131" s="996"/>
      <c r="AJ131" s="997"/>
      <c r="AK131" s="998">
        <v>2691545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9.8045766190000005</v>
      </c>
      <c r="AB132" s="1102"/>
      <c r="AC132" s="1102"/>
      <c r="AD132" s="1102"/>
      <c r="AE132" s="1103"/>
      <c r="AF132" s="1104">
        <v>8.1353496589999992</v>
      </c>
      <c r="AG132" s="1102"/>
      <c r="AH132" s="1102"/>
      <c r="AI132" s="1102"/>
      <c r="AJ132" s="1103"/>
      <c r="AK132" s="1104">
        <v>7.2784218730000001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8.8000000000000007</v>
      </c>
      <c r="AB133" s="1109"/>
      <c r="AC133" s="1109"/>
      <c r="AD133" s="1109"/>
      <c r="AE133" s="1110"/>
      <c r="AF133" s="1108">
        <v>9</v>
      </c>
      <c r="AG133" s="1109"/>
      <c r="AH133" s="1109"/>
      <c r="AI133" s="1109"/>
      <c r="AJ133" s="1110"/>
      <c r="AK133" s="1108">
        <v>8.4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Normal="85" zoomScaleSheetLayoutView="55" workbookViewId="0">
      <selection activeCell="AI76" sqref="AI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726656</v>
      </c>
      <c r="L9" s="264">
        <v>81877</v>
      </c>
      <c r="M9" s="265">
        <v>132943</v>
      </c>
      <c r="N9" s="266">
        <v>-38.4</v>
      </c>
    </row>
    <row r="10" spans="1:16">
      <c r="A10" s="248"/>
      <c r="B10" s="244"/>
      <c r="C10" s="244"/>
      <c r="D10" s="244"/>
      <c r="E10" s="244"/>
      <c r="F10" s="244"/>
      <c r="G10" s="1117" t="s">
        <v>472</v>
      </c>
      <c r="H10" s="1118"/>
      <c r="I10" s="1118"/>
      <c r="J10" s="1119"/>
      <c r="K10" s="267">
        <v>45996</v>
      </c>
      <c r="L10" s="268">
        <v>5183</v>
      </c>
      <c r="M10" s="269">
        <v>15355</v>
      </c>
      <c r="N10" s="270">
        <v>-66.2</v>
      </c>
    </row>
    <row r="11" spans="1:16" ht="13.5" customHeight="1">
      <c r="A11" s="248"/>
      <c r="B11" s="244"/>
      <c r="C11" s="244"/>
      <c r="D11" s="244"/>
      <c r="E11" s="244"/>
      <c r="F11" s="244"/>
      <c r="G11" s="1117" t="s">
        <v>473</v>
      </c>
      <c r="H11" s="1118"/>
      <c r="I11" s="1118"/>
      <c r="J11" s="1119"/>
      <c r="K11" s="267">
        <v>168940</v>
      </c>
      <c r="L11" s="268">
        <v>19035</v>
      </c>
      <c r="M11" s="269">
        <v>21605</v>
      </c>
      <c r="N11" s="270">
        <v>-11.9</v>
      </c>
    </row>
    <row r="12" spans="1:16" ht="13.5" customHeight="1">
      <c r="A12" s="248"/>
      <c r="B12" s="244"/>
      <c r="C12" s="244"/>
      <c r="D12" s="244"/>
      <c r="E12" s="244"/>
      <c r="F12" s="244"/>
      <c r="G12" s="1117" t="s">
        <v>474</v>
      </c>
      <c r="H12" s="1118"/>
      <c r="I12" s="1118"/>
      <c r="J12" s="1119"/>
      <c r="K12" s="267" t="s">
        <v>475</v>
      </c>
      <c r="L12" s="268" t="s">
        <v>475</v>
      </c>
      <c r="M12" s="269">
        <v>2278</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33874</v>
      </c>
      <c r="L14" s="268">
        <v>3817</v>
      </c>
      <c r="M14" s="269">
        <v>5589</v>
      </c>
      <c r="N14" s="270">
        <v>-31.7</v>
      </c>
    </row>
    <row r="15" spans="1:16" ht="13.5" customHeight="1">
      <c r="A15" s="248"/>
      <c r="B15" s="244"/>
      <c r="C15" s="244"/>
      <c r="D15" s="244"/>
      <c r="E15" s="244"/>
      <c r="F15" s="244"/>
      <c r="G15" s="1117" t="s">
        <v>478</v>
      </c>
      <c r="H15" s="1118"/>
      <c r="I15" s="1118"/>
      <c r="J15" s="1119"/>
      <c r="K15" s="267">
        <v>37790</v>
      </c>
      <c r="L15" s="268">
        <v>4258</v>
      </c>
      <c r="M15" s="269">
        <v>2911</v>
      </c>
      <c r="N15" s="270">
        <v>46.3</v>
      </c>
    </row>
    <row r="16" spans="1:16">
      <c r="A16" s="248"/>
      <c r="B16" s="244"/>
      <c r="C16" s="244"/>
      <c r="D16" s="244"/>
      <c r="E16" s="244"/>
      <c r="F16" s="244"/>
      <c r="G16" s="1120" t="s">
        <v>479</v>
      </c>
      <c r="H16" s="1121"/>
      <c r="I16" s="1121"/>
      <c r="J16" s="1122"/>
      <c r="K16" s="268">
        <v>-118909</v>
      </c>
      <c r="L16" s="268">
        <v>-13398</v>
      </c>
      <c r="M16" s="269">
        <v>-16243</v>
      </c>
      <c r="N16" s="270">
        <v>-17.5</v>
      </c>
    </row>
    <row r="17" spans="1:16">
      <c r="A17" s="248"/>
      <c r="B17" s="244"/>
      <c r="C17" s="244"/>
      <c r="D17" s="244"/>
      <c r="E17" s="244"/>
      <c r="F17" s="244"/>
      <c r="G17" s="1120" t="s">
        <v>169</v>
      </c>
      <c r="H17" s="1121"/>
      <c r="I17" s="1121"/>
      <c r="J17" s="1122"/>
      <c r="K17" s="268">
        <v>894347</v>
      </c>
      <c r="L17" s="268">
        <v>100771</v>
      </c>
      <c r="M17" s="269">
        <v>164438</v>
      </c>
      <c r="N17" s="270">
        <v>-38.700000000000003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9.4600000000000009</v>
      </c>
      <c r="L21" s="281">
        <v>15.05</v>
      </c>
      <c r="M21" s="282">
        <v>-5.59</v>
      </c>
      <c r="N21" s="249"/>
      <c r="O21" s="283"/>
      <c r="P21" s="279"/>
    </row>
    <row r="22" spans="1:16" s="284" customFormat="1">
      <c r="A22" s="279"/>
      <c r="B22" s="249"/>
      <c r="C22" s="249"/>
      <c r="D22" s="249"/>
      <c r="E22" s="249"/>
      <c r="F22" s="249"/>
      <c r="G22" s="1112" t="s">
        <v>485</v>
      </c>
      <c r="H22" s="1113"/>
      <c r="I22" s="1113"/>
      <c r="J22" s="1114"/>
      <c r="K22" s="285">
        <v>91</v>
      </c>
      <c r="L22" s="286">
        <v>95.7</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649531</v>
      </c>
      <c r="L32" s="294">
        <v>73187</v>
      </c>
      <c r="M32" s="295">
        <v>104657</v>
      </c>
      <c r="N32" s="296">
        <v>-30.1</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419</v>
      </c>
      <c r="N34" s="296" t="s">
        <v>475</v>
      </c>
    </row>
    <row r="35" spans="1:16" ht="27" customHeight="1">
      <c r="A35" s="248"/>
      <c r="B35" s="244"/>
      <c r="C35" s="244"/>
      <c r="D35" s="244"/>
      <c r="E35" s="244"/>
      <c r="F35" s="244"/>
      <c r="G35" s="1128" t="s">
        <v>492</v>
      </c>
      <c r="H35" s="1129"/>
      <c r="I35" s="1129"/>
      <c r="J35" s="1130"/>
      <c r="K35" s="294">
        <v>64523</v>
      </c>
      <c r="L35" s="294">
        <v>7270</v>
      </c>
      <c r="M35" s="295">
        <v>24121</v>
      </c>
      <c r="N35" s="296">
        <v>-69.900000000000006</v>
      </c>
    </row>
    <row r="36" spans="1:16" ht="27" customHeight="1">
      <c r="A36" s="248"/>
      <c r="B36" s="244"/>
      <c r="C36" s="244"/>
      <c r="D36" s="244"/>
      <c r="E36" s="244"/>
      <c r="F36" s="244"/>
      <c r="G36" s="1128" t="s">
        <v>493</v>
      </c>
      <c r="H36" s="1129"/>
      <c r="I36" s="1129"/>
      <c r="J36" s="1130"/>
      <c r="K36" s="294">
        <v>55442</v>
      </c>
      <c r="L36" s="294">
        <v>6247</v>
      </c>
      <c r="M36" s="295">
        <v>4863</v>
      </c>
      <c r="N36" s="296">
        <v>28.5</v>
      </c>
    </row>
    <row r="37" spans="1:16" ht="13.5" customHeight="1">
      <c r="A37" s="248"/>
      <c r="B37" s="244"/>
      <c r="C37" s="244"/>
      <c r="D37" s="244"/>
      <c r="E37" s="244"/>
      <c r="F37" s="244"/>
      <c r="G37" s="1128" t="s">
        <v>494</v>
      </c>
      <c r="H37" s="1129"/>
      <c r="I37" s="1129"/>
      <c r="J37" s="1130"/>
      <c r="K37" s="294" t="s">
        <v>475</v>
      </c>
      <c r="L37" s="294" t="s">
        <v>475</v>
      </c>
      <c r="M37" s="295">
        <v>2362</v>
      </c>
      <c r="N37" s="296" t="s">
        <v>475</v>
      </c>
    </row>
    <row r="38" spans="1:16" ht="27" customHeight="1">
      <c r="A38" s="248"/>
      <c r="B38" s="244"/>
      <c r="C38" s="244"/>
      <c r="D38" s="244"/>
      <c r="E38" s="244"/>
      <c r="F38" s="244"/>
      <c r="G38" s="1131" t="s">
        <v>495</v>
      </c>
      <c r="H38" s="1132"/>
      <c r="I38" s="1132"/>
      <c r="J38" s="1133"/>
      <c r="K38" s="297" t="s">
        <v>475</v>
      </c>
      <c r="L38" s="297" t="s">
        <v>475</v>
      </c>
      <c r="M38" s="298">
        <v>22</v>
      </c>
      <c r="N38" s="299" t="s">
        <v>475</v>
      </c>
      <c r="O38" s="293"/>
    </row>
    <row r="39" spans="1:16">
      <c r="A39" s="248"/>
      <c r="B39" s="244"/>
      <c r="C39" s="244"/>
      <c r="D39" s="244"/>
      <c r="E39" s="244"/>
      <c r="F39" s="244"/>
      <c r="G39" s="1131" t="s">
        <v>496</v>
      </c>
      <c r="H39" s="1132"/>
      <c r="I39" s="1132"/>
      <c r="J39" s="1133"/>
      <c r="K39" s="300">
        <v>-15217</v>
      </c>
      <c r="L39" s="300">
        <v>-1715</v>
      </c>
      <c r="M39" s="301">
        <v>-5112</v>
      </c>
      <c r="N39" s="302">
        <v>-66.5</v>
      </c>
      <c r="O39" s="293"/>
    </row>
    <row r="40" spans="1:16" ht="27" customHeight="1">
      <c r="A40" s="248"/>
      <c r="B40" s="244"/>
      <c r="C40" s="244"/>
      <c r="D40" s="244"/>
      <c r="E40" s="244"/>
      <c r="F40" s="244"/>
      <c r="G40" s="1128" t="s">
        <v>497</v>
      </c>
      <c r="H40" s="1129"/>
      <c r="I40" s="1129"/>
      <c r="J40" s="1130"/>
      <c r="K40" s="300">
        <v>-558377</v>
      </c>
      <c r="L40" s="300">
        <v>-62916</v>
      </c>
      <c r="M40" s="301">
        <v>-91802</v>
      </c>
      <c r="N40" s="302">
        <v>-31.5</v>
      </c>
      <c r="O40" s="293"/>
    </row>
    <row r="41" spans="1:16">
      <c r="A41" s="248"/>
      <c r="B41" s="244"/>
      <c r="C41" s="244"/>
      <c r="D41" s="244"/>
      <c r="E41" s="244"/>
      <c r="F41" s="244"/>
      <c r="G41" s="1134" t="s">
        <v>279</v>
      </c>
      <c r="H41" s="1135"/>
      <c r="I41" s="1135"/>
      <c r="J41" s="1136"/>
      <c r="K41" s="294">
        <v>195902</v>
      </c>
      <c r="L41" s="300">
        <v>22073</v>
      </c>
      <c r="M41" s="301">
        <v>39530</v>
      </c>
      <c r="N41" s="302">
        <v>-44.2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1122630</v>
      </c>
      <c r="J51" s="320">
        <v>121444</v>
      </c>
      <c r="K51" s="321">
        <v>1.6</v>
      </c>
      <c r="L51" s="322">
        <v>174443</v>
      </c>
      <c r="M51" s="323">
        <v>52.1</v>
      </c>
      <c r="N51" s="324">
        <v>-50.5</v>
      </c>
    </row>
    <row r="52" spans="1:14">
      <c r="A52" s="248"/>
      <c r="B52" s="244"/>
      <c r="C52" s="244"/>
      <c r="D52" s="244"/>
      <c r="E52" s="244"/>
      <c r="F52" s="244"/>
      <c r="G52" s="325"/>
      <c r="H52" s="326" t="s">
        <v>508</v>
      </c>
      <c r="I52" s="327">
        <v>577806</v>
      </c>
      <c r="J52" s="328">
        <v>62506</v>
      </c>
      <c r="K52" s="329">
        <v>93.6</v>
      </c>
      <c r="L52" s="330">
        <v>89518</v>
      </c>
      <c r="M52" s="331">
        <v>60.1</v>
      </c>
      <c r="N52" s="332">
        <v>33.5</v>
      </c>
    </row>
    <row r="53" spans="1:14">
      <c r="A53" s="248"/>
      <c r="B53" s="244"/>
      <c r="C53" s="244"/>
      <c r="D53" s="244"/>
      <c r="E53" s="244"/>
      <c r="F53" s="244"/>
      <c r="G53" s="310" t="s">
        <v>509</v>
      </c>
      <c r="H53" s="311"/>
      <c r="I53" s="319">
        <v>1468600</v>
      </c>
      <c r="J53" s="320">
        <v>160275</v>
      </c>
      <c r="K53" s="321">
        <v>32</v>
      </c>
      <c r="L53" s="322">
        <v>192544</v>
      </c>
      <c r="M53" s="323">
        <v>10.4</v>
      </c>
      <c r="N53" s="324">
        <v>21.6</v>
      </c>
    </row>
    <row r="54" spans="1:14">
      <c r="A54" s="248"/>
      <c r="B54" s="244"/>
      <c r="C54" s="244"/>
      <c r="D54" s="244"/>
      <c r="E54" s="244"/>
      <c r="F54" s="244"/>
      <c r="G54" s="325"/>
      <c r="H54" s="326" t="s">
        <v>508</v>
      </c>
      <c r="I54" s="327">
        <v>621921</v>
      </c>
      <c r="J54" s="328">
        <v>67873</v>
      </c>
      <c r="K54" s="329">
        <v>8.6</v>
      </c>
      <c r="L54" s="330">
        <v>82235</v>
      </c>
      <c r="M54" s="331">
        <v>-8.1</v>
      </c>
      <c r="N54" s="332">
        <v>16.7</v>
      </c>
    </row>
    <row r="55" spans="1:14">
      <c r="A55" s="248"/>
      <c r="B55" s="244"/>
      <c r="C55" s="244"/>
      <c r="D55" s="244"/>
      <c r="E55" s="244"/>
      <c r="F55" s="244"/>
      <c r="G55" s="310" t="s">
        <v>510</v>
      </c>
      <c r="H55" s="311"/>
      <c r="I55" s="319">
        <v>1025439</v>
      </c>
      <c r="J55" s="320">
        <v>113121</v>
      </c>
      <c r="K55" s="321">
        <v>-29.4</v>
      </c>
      <c r="L55" s="322">
        <v>146140</v>
      </c>
      <c r="M55" s="323">
        <v>-24.1</v>
      </c>
      <c r="N55" s="324">
        <v>-5.3</v>
      </c>
    </row>
    <row r="56" spans="1:14">
      <c r="A56" s="248"/>
      <c r="B56" s="244"/>
      <c r="C56" s="244"/>
      <c r="D56" s="244"/>
      <c r="E56" s="244"/>
      <c r="F56" s="244"/>
      <c r="G56" s="325"/>
      <c r="H56" s="326" t="s">
        <v>508</v>
      </c>
      <c r="I56" s="327">
        <v>483884</v>
      </c>
      <c r="J56" s="328">
        <v>53379</v>
      </c>
      <c r="K56" s="329">
        <v>-21.4</v>
      </c>
      <c r="L56" s="330">
        <v>75451</v>
      </c>
      <c r="M56" s="331">
        <v>-8.1999999999999993</v>
      </c>
      <c r="N56" s="332">
        <v>-13.2</v>
      </c>
    </row>
    <row r="57" spans="1:14">
      <c r="A57" s="248"/>
      <c r="B57" s="244"/>
      <c r="C57" s="244"/>
      <c r="D57" s="244"/>
      <c r="E57" s="244"/>
      <c r="F57" s="244"/>
      <c r="G57" s="310" t="s">
        <v>511</v>
      </c>
      <c r="H57" s="311"/>
      <c r="I57" s="319">
        <v>1106207</v>
      </c>
      <c r="J57" s="320">
        <v>123131</v>
      </c>
      <c r="K57" s="321">
        <v>8.8000000000000007</v>
      </c>
      <c r="L57" s="322">
        <v>146641</v>
      </c>
      <c r="M57" s="323">
        <v>0.3</v>
      </c>
      <c r="N57" s="324">
        <v>8.5</v>
      </c>
    </row>
    <row r="58" spans="1:14">
      <c r="A58" s="248"/>
      <c r="B58" s="244"/>
      <c r="C58" s="244"/>
      <c r="D58" s="244"/>
      <c r="E58" s="244"/>
      <c r="F58" s="244"/>
      <c r="G58" s="325"/>
      <c r="H58" s="326" t="s">
        <v>508</v>
      </c>
      <c r="I58" s="327">
        <v>560146</v>
      </c>
      <c r="J58" s="328">
        <v>62349</v>
      </c>
      <c r="K58" s="329">
        <v>16.8</v>
      </c>
      <c r="L58" s="330">
        <v>68142</v>
      </c>
      <c r="M58" s="331">
        <v>-9.6999999999999993</v>
      </c>
      <c r="N58" s="332">
        <v>26.5</v>
      </c>
    </row>
    <row r="59" spans="1:14">
      <c r="A59" s="248"/>
      <c r="B59" s="244"/>
      <c r="C59" s="244"/>
      <c r="D59" s="244"/>
      <c r="E59" s="244"/>
      <c r="F59" s="244"/>
      <c r="G59" s="310" t="s">
        <v>512</v>
      </c>
      <c r="H59" s="311"/>
      <c r="I59" s="319">
        <v>1497902</v>
      </c>
      <c r="J59" s="320">
        <v>168778</v>
      </c>
      <c r="K59" s="321">
        <v>37.1</v>
      </c>
      <c r="L59" s="322">
        <v>174587</v>
      </c>
      <c r="M59" s="323">
        <v>19.100000000000001</v>
      </c>
      <c r="N59" s="324">
        <v>18</v>
      </c>
    </row>
    <row r="60" spans="1:14">
      <c r="A60" s="248"/>
      <c r="B60" s="244"/>
      <c r="C60" s="244"/>
      <c r="D60" s="244"/>
      <c r="E60" s="244"/>
      <c r="F60" s="244"/>
      <c r="G60" s="325"/>
      <c r="H60" s="326" t="s">
        <v>508</v>
      </c>
      <c r="I60" s="333">
        <v>779420</v>
      </c>
      <c r="J60" s="328">
        <v>87822</v>
      </c>
      <c r="K60" s="329">
        <v>40.9</v>
      </c>
      <c r="L60" s="330">
        <v>79695</v>
      </c>
      <c r="M60" s="331">
        <v>17</v>
      </c>
      <c r="N60" s="332">
        <v>23.9</v>
      </c>
    </row>
    <row r="61" spans="1:14">
      <c r="A61" s="248"/>
      <c r="B61" s="244"/>
      <c r="C61" s="244"/>
      <c r="D61" s="244"/>
      <c r="E61" s="244"/>
      <c r="F61" s="244"/>
      <c r="G61" s="310" t="s">
        <v>513</v>
      </c>
      <c r="H61" s="334"/>
      <c r="I61" s="335">
        <v>1244156</v>
      </c>
      <c r="J61" s="336">
        <v>137350</v>
      </c>
      <c r="K61" s="337">
        <v>10</v>
      </c>
      <c r="L61" s="338">
        <v>166871</v>
      </c>
      <c r="M61" s="339">
        <v>11.6</v>
      </c>
      <c r="N61" s="324">
        <v>-1.6</v>
      </c>
    </row>
    <row r="62" spans="1:14">
      <c r="A62" s="248"/>
      <c r="B62" s="244"/>
      <c r="C62" s="244"/>
      <c r="D62" s="244"/>
      <c r="E62" s="244"/>
      <c r="F62" s="244"/>
      <c r="G62" s="325"/>
      <c r="H62" s="326" t="s">
        <v>508</v>
      </c>
      <c r="I62" s="327">
        <v>604635</v>
      </c>
      <c r="J62" s="328">
        <v>66786</v>
      </c>
      <c r="K62" s="329">
        <v>27.7</v>
      </c>
      <c r="L62" s="330">
        <v>79008</v>
      </c>
      <c r="M62" s="331">
        <v>10.199999999999999</v>
      </c>
      <c r="N62" s="332">
        <v>17.5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66.02</v>
      </c>
      <c r="G47" s="12">
        <v>66.31</v>
      </c>
      <c r="H47" s="12">
        <v>62.26</v>
      </c>
      <c r="I47" s="12">
        <v>68.209999999999994</v>
      </c>
      <c r="J47" s="13">
        <v>75.7</v>
      </c>
    </row>
    <row r="48" spans="2:10" ht="57.75" customHeight="1">
      <c r="B48" s="14"/>
      <c r="C48" s="1139" t="s">
        <v>4</v>
      </c>
      <c r="D48" s="1139"/>
      <c r="E48" s="1140"/>
      <c r="F48" s="15">
        <v>4.75</v>
      </c>
      <c r="G48" s="16">
        <v>3.45</v>
      </c>
      <c r="H48" s="16">
        <v>4.29</v>
      </c>
      <c r="I48" s="16">
        <v>10.54</v>
      </c>
      <c r="J48" s="17">
        <v>3.81</v>
      </c>
    </row>
    <row r="49" spans="2:10" ht="57.75" customHeight="1" thickBot="1">
      <c r="B49" s="18"/>
      <c r="C49" s="1141" t="s">
        <v>5</v>
      </c>
      <c r="D49" s="1141"/>
      <c r="E49" s="1142"/>
      <c r="F49" s="19">
        <v>5.43</v>
      </c>
      <c r="G49" s="20">
        <v>2.54</v>
      </c>
      <c r="H49" s="20" t="s">
        <v>520</v>
      </c>
      <c r="I49" s="20">
        <v>14.46</v>
      </c>
      <c r="J49" s="21">
        <v>1.68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O32" sqref="O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4.5999999999999996</v>
      </c>
      <c r="G34" s="33">
        <v>3.38</v>
      </c>
      <c r="H34" s="33">
        <v>4.22</v>
      </c>
      <c r="I34" s="33">
        <v>10.46</v>
      </c>
      <c r="J34" s="34">
        <v>3.75</v>
      </c>
      <c r="K34" s="22"/>
      <c r="L34" s="22"/>
      <c r="M34" s="22"/>
      <c r="N34" s="22"/>
      <c r="O34" s="22"/>
      <c r="P34" s="22"/>
    </row>
    <row r="35" spans="1:16" ht="39" customHeight="1">
      <c r="A35" s="22"/>
      <c r="B35" s="35"/>
      <c r="C35" s="1143" t="s">
        <v>522</v>
      </c>
      <c r="D35" s="1144"/>
      <c r="E35" s="1145"/>
      <c r="F35" s="36">
        <v>0</v>
      </c>
      <c r="G35" s="37">
        <v>0</v>
      </c>
      <c r="H35" s="37">
        <v>4.3099999999999996</v>
      </c>
      <c r="I35" s="37">
        <v>3.63</v>
      </c>
      <c r="J35" s="38">
        <v>2.25</v>
      </c>
      <c r="K35" s="22"/>
      <c r="L35" s="22"/>
      <c r="M35" s="22"/>
      <c r="N35" s="22"/>
      <c r="O35" s="22"/>
      <c r="P35" s="22"/>
    </row>
    <row r="36" spans="1:16" ht="39" customHeight="1">
      <c r="A36" s="22"/>
      <c r="B36" s="35"/>
      <c r="C36" s="1143" t="s">
        <v>523</v>
      </c>
      <c r="D36" s="1144"/>
      <c r="E36" s="1145"/>
      <c r="F36" s="36">
        <v>0.98</v>
      </c>
      <c r="G36" s="37">
        <v>0.28999999999999998</v>
      </c>
      <c r="H36" s="37">
        <v>0.18</v>
      </c>
      <c r="I36" s="37" t="s">
        <v>524</v>
      </c>
      <c r="J36" s="38">
        <v>0.94</v>
      </c>
      <c r="K36" s="22"/>
      <c r="L36" s="22"/>
      <c r="M36" s="22"/>
      <c r="N36" s="22"/>
      <c r="O36" s="22"/>
      <c r="P36" s="22"/>
    </row>
    <row r="37" spans="1:16" ht="39" customHeight="1">
      <c r="A37" s="22"/>
      <c r="B37" s="35"/>
      <c r="C37" s="1143" t="s">
        <v>525</v>
      </c>
      <c r="D37" s="1144"/>
      <c r="E37" s="1145"/>
      <c r="F37" s="36">
        <v>0.6</v>
      </c>
      <c r="G37" s="37">
        <v>0.48</v>
      </c>
      <c r="H37" s="37">
        <v>0.61</v>
      </c>
      <c r="I37" s="37">
        <v>0.45</v>
      </c>
      <c r="J37" s="38">
        <v>0.93</v>
      </c>
      <c r="K37" s="22"/>
      <c r="L37" s="22"/>
      <c r="M37" s="22"/>
      <c r="N37" s="22"/>
      <c r="O37" s="22"/>
      <c r="P37" s="22"/>
    </row>
    <row r="38" spans="1:16" ht="39" customHeight="1">
      <c r="A38" s="22"/>
      <c r="B38" s="35"/>
      <c r="C38" s="1143" t="s">
        <v>526</v>
      </c>
      <c r="D38" s="1144"/>
      <c r="E38" s="1145"/>
      <c r="F38" s="36">
        <v>0.37</v>
      </c>
      <c r="G38" s="37">
        <v>0.5</v>
      </c>
      <c r="H38" s="37">
        <v>0.42</v>
      </c>
      <c r="I38" s="37">
        <v>0.43</v>
      </c>
      <c r="J38" s="38">
        <v>0.43</v>
      </c>
      <c r="K38" s="22"/>
      <c r="L38" s="22"/>
      <c r="M38" s="22"/>
      <c r="N38" s="22"/>
      <c r="O38" s="22"/>
      <c r="P38" s="22"/>
    </row>
    <row r="39" spans="1:16" ht="39" customHeight="1">
      <c r="A39" s="22"/>
      <c r="B39" s="35"/>
      <c r="C39" s="1143" t="s">
        <v>527</v>
      </c>
      <c r="D39" s="1144"/>
      <c r="E39" s="1145"/>
      <c r="F39" s="36">
        <v>0.22</v>
      </c>
      <c r="G39" s="37">
        <v>0.16</v>
      </c>
      <c r="H39" s="37">
        <v>0.1</v>
      </c>
      <c r="I39" s="37">
        <v>0.14000000000000001</v>
      </c>
      <c r="J39" s="38">
        <v>0.11</v>
      </c>
      <c r="K39" s="22"/>
      <c r="L39" s="22"/>
      <c r="M39" s="22"/>
      <c r="N39" s="22"/>
      <c r="O39" s="22"/>
      <c r="P39" s="22"/>
    </row>
    <row r="40" spans="1:16" ht="39" customHeight="1">
      <c r="A40" s="22"/>
      <c r="B40" s="35"/>
      <c r="C40" s="1143" t="s">
        <v>528</v>
      </c>
      <c r="D40" s="1144"/>
      <c r="E40" s="1145"/>
      <c r="F40" s="36">
        <v>0.06</v>
      </c>
      <c r="G40" s="37">
        <v>7.0000000000000007E-2</v>
      </c>
      <c r="H40" s="37">
        <v>7.0000000000000007E-2</v>
      </c>
      <c r="I40" s="37">
        <v>0.35</v>
      </c>
      <c r="J40" s="38">
        <v>0.06</v>
      </c>
      <c r="K40" s="22"/>
      <c r="L40" s="22"/>
      <c r="M40" s="22"/>
      <c r="N40" s="22"/>
      <c r="O40" s="22"/>
      <c r="P40" s="22"/>
    </row>
    <row r="41" spans="1:16" ht="39" customHeight="1">
      <c r="A41" s="22"/>
      <c r="B41" s="35"/>
      <c r="C41" s="1143" t="s">
        <v>529</v>
      </c>
      <c r="D41" s="1144"/>
      <c r="E41" s="1145"/>
      <c r="F41" s="36">
        <v>0.05</v>
      </c>
      <c r="G41" s="37">
        <v>0.04</v>
      </c>
      <c r="H41" s="37">
        <v>0.06</v>
      </c>
      <c r="I41" s="37">
        <v>0.06</v>
      </c>
      <c r="J41" s="38">
        <v>0.04</v>
      </c>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0.11</v>
      </c>
      <c r="G43" s="42">
        <v>0.03</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609</v>
      </c>
      <c r="L45" s="60">
        <v>638</v>
      </c>
      <c r="M45" s="60">
        <v>651</v>
      </c>
      <c r="N45" s="60">
        <v>661</v>
      </c>
      <c r="O45" s="61">
        <v>650</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39</v>
      </c>
      <c r="L48" s="64">
        <v>58</v>
      </c>
      <c r="M48" s="64">
        <v>68</v>
      </c>
      <c r="N48" s="64">
        <v>47</v>
      </c>
      <c r="O48" s="65">
        <v>65</v>
      </c>
      <c r="P48" s="48"/>
      <c r="Q48" s="48"/>
      <c r="R48" s="48"/>
      <c r="S48" s="48"/>
      <c r="T48" s="48"/>
      <c r="U48" s="48"/>
    </row>
    <row r="49" spans="1:21" ht="30.75" customHeight="1">
      <c r="A49" s="48"/>
      <c r="B49" s="1161"/>
      <c r="C49" s="1162"/>
      <c r="D49" s="62"/>
      <c r="E49" s="1153" t="s">
        <v>16</v>
      </c>
      <c r="F49" s="1153"/>
      <c r="G49" s="1153"/>
      <c r="H49" s="1153"/>
      <c r="I49" s="1153"/>
      <c r="J49" s="1154"/>
      <c r="K49" s="63">
        <v>66</v>
      </c>
      <c r="L49" s="64">
        <v>112</v>
      </c>
      <c r="M49" s="64">
        <v>111</v>
      </c>
      <c r="N49" s="64">
        <v>77</v>
      </c>
      <c r="O49" s="65">
        <v>55</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509</v>
      </c>
      <c r="L52" s="64">
        <v>539</v>
      </c>
      <c r="M52" s="64">
        <v>558</v>
      </c>
      <c r="N52" s="64">
        <v>569</v>
      </c>
      <c r="O52" s="65">
        <v>574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v>
      </c>
      <c r="L53" s="69">
        <v>269</v>
      </c>
      <c r="M53" s="69">
        <v>272</v>
      </c>
      <c r="N53" s="69">
        <v>216</v>
      </c>
      <c r="O53" s="70">
        <v>196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2015-04-14T07:30:50Z</cp:lastPrinted>
  <dcterms:created xsi:type="dcterms:W3CDTF">2015-02-17T07:21:44Z</dcterms:created>
  <dcterms:modified xsi:type="dcterms:W3CDTF">2016-02-16T01:33:59Z</dcterms:modified>
  <cp:category/>
</cp:coreProperties>
</file>