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U37" i="9"/>
  <c r="C37" i="9"/>
  <c r="CO36" i="9"/>
  <c r="BW36" i="9"/>
  <c r="BE36" i="9"/>
  <c r="AM36" i="9"/>
  <c r="C36" i="9"/>
  <c r="CO35" i="9"/>
  <c r="BW35" i="9"/>
  <c r="BE35" i="9"/>
  <c r="C35" i="9"/>
  <c r="CO34" i="9"/>
  <c r="BW34"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<sst xmlns="http://schemas.openxmlformats.org/spreadsheetml/2006/main" count="1013" uniqueCount="539">
  <si>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</si>
  <si>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</si>
  <si>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</si>
  <si>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</si>
  <si>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</si>
  <si>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</si>
  <si>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</si>
  <si>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</si>
  <si>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</si>
  <si>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</si>
  <si>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</si>
  <si>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</si>
  <si>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</si>
  <si>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</si>
  <si>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</si>
  <si>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</si>
  <si>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</si>
  <si>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</si>
  <si>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</si>
  <si>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</si>
  <si>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</si>
  <si>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</si>
  <si>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</si>
  <si>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</si>
  <si>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</si>
  <si>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</si>
  <si>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</si>
  <si>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</si>
  <si>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</si>
  <si>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</si>
  <si>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</si>
  <si>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</si>
  <si>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</si>
  <si>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</si>
  <si>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</si>
  <si>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</si>
  <si>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</si>
  <si>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</si>
  <si>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</si>
  <si>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</si>
  <si>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</si>
  <si>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</si>
  <si>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</si>
  <si>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</si>
  <si>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</si>
  <si>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</si>
  <si>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</si>
  <si>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</si>
  <si>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</si>
  <si>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</si>
  <si>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</si>
  <si>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</si>
  <si>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</si>
  <si>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</si>
  <si>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</si>
  <si>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</si>
  <si>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</si>
  <si>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</si>
  <si>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</si>
  <si>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</si>
  <si>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</si>
  <si>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</si>
  <si>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</si>
  <si>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</si>
  <si>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</si>
  <si>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</si>
  <si>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</si>
  <si>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</si>
  <si>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</si>
  <si>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</si>
  <si>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</si>
  <si>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</si>
  <si>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</si>
  <si>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</si>
  <si>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</si>
  <si>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</si>
  <si>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</si>
  <si>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</si>
  <si>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</si>
  <si>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</si>
  <si>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</si>
  <si>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</si>
  <si>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</si>
  <si>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</si>
  <si>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</si>
  <si>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</si>
  <si>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</si>
  <si>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</si>
  <si>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</si>
  <si>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</si>
  <si>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</si>
  <si>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</si>
  <si>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</si>
  <si>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</si>
  <si>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</si>
  <si>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</si>
  <si>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</si>
  <si>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</si>
  <si>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</si>
  <si>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</si>
  <si>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</si>
  <si>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</si>
  <si>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</si>
  <si>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</si>
  <si>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</si>
  <si>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</si>
  <si>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</si>
  <si>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</si>
  <si>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</si>
  <si>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</si>
  <si>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</si>
  <si>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</si>
  <si>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</si>
  <si>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</si>
  <si>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</si>
  <si>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</si>
  <si>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</si>
  <si>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</si>
  <si>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</si>
  <si>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</si>
  <si>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</si>
  <si>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</si>
  <si>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</si>
  <si>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</si>
  <si>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</si>
  <si>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</si>
  <si>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</si>
  <si>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</si>
  <si>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</si>
  <si>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</si>
  <si>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</si>
  <si>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</si>
  <si>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</si>
  <si>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</si>
  <si>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</si>
  <si>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</si>
  <si>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</si>
  <si>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</si>
  <si>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</si>
  <si>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</si>
  <si>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</si>
  <si>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</si>
  <si>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</si>
  <si>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</si>
  <si>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</si>
  <si>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</si>
  <si>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</si>
  <si>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</si>
  <si>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</si>
  <si>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</si>
  <si>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</si>
  <si>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</si>
  <si>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</si>
  <si>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</si>
  <si>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</si>
  <si>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</si>
  <si>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</si>
  <si>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</si>
  <si>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</si>
  <si>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</si>
  <si>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</si>
  <si>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</si>
  <si>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</si>
  <si>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</si>
  <si>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</si>
  <si>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</si>
  <si>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</si>
  <si>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</si>
  <si>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</si>
  <si>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</si>
  <si>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</si>
  <si>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</si>
  <si>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</si>
  <si>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</si>
  <si>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</si>
  <si>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</si>
  <si>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</si>
  <si>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</si>
  <si>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</si>
  <si>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</si>
  <si>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</si>
  <si>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</si>
  <si>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</si>
  <si>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</si>
  <si>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</si>
  <si>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</si>
  <si>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</si>
  <si>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</si>
  <si>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</si>
  <si>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</si>
  <si>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</si>
  <si>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</si>
  <si>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</si>
  <si>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</si>
  <si>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</si>
  <si>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</si>
  <si>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</si>
  <si>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</si>
  <si>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</si>
  <si>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</si>
  <si>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</si>
  <si>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</si>
  <si>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</si>
  <si>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</si>
  <si>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</si>
  <si>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</si>
  <si>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</si>
  <si>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</si>
  <si>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</si>
  <si>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</si>
  <si>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</si>
  <si>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</si>
  <si>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</si>
  <si>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</si>
  <si>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</si>
  <si>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</si>
  <si>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</si>
  <si>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</si>
  <si>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</si>
  <si>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</si>
  <si>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</si>
  <si>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</si>
  <si>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</si>
  <si>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</si>
  <si>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</si>
  <si>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</si>
  <si>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</si>
  <si>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</si>
  <si>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</si>
  <si>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</si>
  <si>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</si>
  <si>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</si>
  <si>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</si>
  <si>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</si>
  <si>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</si>
  <si>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</si>
  <si>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</si>
  <si>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</si>
  <si>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</si>
  <si>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</si>
  <si>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</si>
  <si>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</si>
  <si>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</si>
  <si>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</si>
  <si>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</si>
  <si>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</si>
  <si>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</si>
  <si>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</si>
  <si>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</si>
  <si>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</si>
  <si>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</si>
  <si>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</si>
  <si>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</si>
  <si>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</si>
  <si>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</si>
  <si>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</si>
  <si>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</si>
  <si>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</si>
  <si>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</si>
  <si>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</si>
  <si>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</si>
  <si>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</si>
  <si>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</si>
  <si>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</si>
  <si>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</si>
  <si>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</si>
  <si>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</si>
  <si>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</si>
  <si>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</si>
  <si>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</si>
  <si>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</si>
  <si>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</si>
  <si>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</si>
  <si>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</si>
  <si>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</si>
  <si>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</si>
  <si>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</si>
  <si>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</si>
  <si>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</si>
  <si>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</si>
  <si>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</si>
  <si>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</si>
  <si>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</si>
  <si>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</si>
  <si>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</si>
  <si>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</si>
  <si>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</si>
  <si>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</si>
  <si>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</si>
  <si>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</si>
  <si>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</si>
  <si>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</si>
  <si>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</si>
  <si>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</si>
  <si>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</si>
  <si>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</si>
  <si>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</si>
  <si>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</si>
  <si>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</si>
  <si>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</si>
  <si>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</si>
  <si>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</si>
  <si>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</si>
  <si>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</si>
  <si>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</si>
  <si>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</si>
  <si>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</si>
  <si>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</si>
  <si>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</si>
  <si>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</si>
  <si>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</si>
  <si>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</si>
  <si>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</si>
  <si>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</si>
  <si>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</si>
  <si>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</si>
  <si>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</si>
  <si>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</si>
  <si>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</si>
  <si>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</si>
  <si>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</si>
  <si>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</si>
  <si>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</si>
  <si>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</si>
  <si>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</si>
  <si>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</si>
  <si>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</si>
  <si>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</si>
  <si>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</si>
  <si>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</si>
  <si>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</si>
  <si>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</si>
  <si>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</si>
  <si>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</si>
  <si>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</si>
  <si>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</si>
  <si>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</si>
  <si>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</si>
  <si>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</si>
  <si>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</si>
  <si>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</si>
  <si>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</si>
  <si>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</si>
  <si>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</si>
  <si>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和歌山県有田市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</si>
  <si>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</si>
  <si>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</si>
  <si>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</si>
  <si>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</si>
  <si>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</si>
  <si>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</si>
  <si>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</si>
  <si>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</si>
  <si>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</si>
  <si>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</si>
  <si>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</si>
  <si>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</si>
  <si>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</si>
  <si>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</si>
  <si>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</si>
  <si>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</si>
  <si>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</si>
  <si>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</si>
  <si>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</si>
  <si>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</si>
  <si>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</si>
  <si>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</si>
  <si>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</si>
  <si>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</si>
  <si>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</si>
  <si>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</si>
  <si>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</si>
  <si>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</si>
  <si>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</si>
  <si>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</si>
  <si>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</si>
  <si>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</si>
  <si>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</si>
  <si>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</si>
  <si>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</si>
  <si>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</si>
  <si>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</si>
  <si>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</si>
  <si>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</si>
  <si>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</si>
  <si>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</si>
  <si>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</si>
  <si>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</si>
  <si>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</si>
  <si>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</si>
  <si>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</si>
  <si>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</si>
  <si>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</si>
  <si>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</si>
  <si>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</si>
  <si>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</si>
  <si>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</si>
  <si>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</si>
  <si>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</si>
  <si>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</si>
  <si>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</si>
  <si>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</si>
  <si>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</si>
  <si>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</si>
  <si>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</si>
  <si>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</si>
  <si>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</si>
  <si>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</si>
  <si>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</si>
  <si>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</si>
  <si>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</si>
  <si>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</si>
  <si>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</si>
  <si>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</si>
  <si>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</si>
  <si>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</si>
  <si>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</si>
  <si>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</si>
  <si>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</si>
  <si>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</si>
  <si>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</si>
  <si>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</si>
  <si>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</si>
  <si>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</si>
  <si>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</si>
  <si>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</si>
  <si>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</si>
  <si>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</si>
  <si>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</si>
  <si>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</si>
  <si>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</si>
  <si>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</si>
  <si>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</si>
  <si>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</si>
  <si>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</si>
  <si>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</si>
  <si>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</si>
  <si>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</si>
  <si>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</si>
  <si>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</si>
  <si>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</si>
  <si>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</si>
  <si>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</si>
  <si>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</si>
  <si>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</si>
  <si>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</si>
  <si>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</si>
  <si>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</si>
  <si>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</si>
  <si>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</si>
  <si>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</si>
  <si>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</si>
  <si>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</si>
  <si>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</si>
  <si>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</si>
  <si>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</si>
  <si>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</si>
  <si>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</si>
  <si>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</si>
  <si>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</si>
  <si>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</si>
  <si>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</si>
  <si>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</si>
  <si>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</si>
  <si>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</si>
  <si>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</si>
  <si>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</si>
  <si>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</si>
  <si>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</si>
  <si>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</si>
  <si>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</si>
  <si>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</si>
  <si>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</si>
  <si>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</si>
  <si>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</si>
  <si>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</si>
  <si>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</si>
  <si>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</si>
  <si>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</si>
  <si>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</si>
  <si>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</si>
  <si>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</si>
  <si>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</si>
  <si>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</si>
  <si>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</si>
  <si>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</si>
  <si>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</si>
  <si>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</si>
  <si>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</si>
  <si>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</si>
  <si>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</si>
  <si>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</si>
  <si>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</si>
  <si>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</si>
  <si>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</si>
  <si>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</si>
  <si>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</si>
  <si>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</si>
  <si>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</si>
  <si>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</si>
  <si>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</si>
  <si>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</si>
  <si>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</si>
  <si>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</si>
  <si>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</si>
  <si>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</si>
  <si>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</si>
  <si>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</si>
  <si>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</si>
  <si>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</si>
  <si>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</si>
  <si>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</si>
  <si>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</si>
  <si>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</si>
  <si>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</si>
  <si>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</si>
  <si>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</si>
  <si>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</si>
  <si>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</si>
  <si>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2.71</t>
  </si>
  <si>
    <t>一般会計</t>
  </si>
  <si>
    <t>上水道事業会計</t>
  </si>
  <si>
    <t>国民健康保険特別会計</t>
  </si>
  <si>
    <t>介護保険特別会計</t>
  </si>
  <si>
    <t>後期高齢者医療特別会計</t>
  </si>
  <si>
    <t>病院事業会計</t>
  </si>
  <si>
    <t>漁業集落排水事業特別会計</t>
  </si>
  <si>
    <t>その他会計（赤字）</t>
  </si>
  <si>
    <t>その他会計（黒字）</t>
  </si>
  <si>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</si>
  <si>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</si>
  <si>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</si>
  <si>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和歌山県後期高齢者医療広域連合（特別会計）</t>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</si>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</sst>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23881</c:v>
                </c:pt>
                <c:pt idx="1">
                  <c:v>76100</c:v>
                </c:pt>
                <c:pt idx="2">
                  <c:v>60188</c:v>
                </c:pt>
                <c:pt idx="3">
                  <c:v>25496</c:v>
                </c:pt>
                <c:pt idx="4">
                  <c:v>46010</c:v>
                </c:pt>
              </c:numCache>
            </c:numRef>
          </c:val>
          <c:smooth val="0"/>
        </c:ser>
        <c:dLbls>
          <c:showLegendKey val="0"/>
          <c:showVal val="0"/>
          <c:showCatName val="0"/>
          <c:showSerName val="0"/>
          <c:showPercent val="0"/>
          <c:showBubbleSize val="0"/>
        </c:dLbls>
        <c:marker val="1"/>
        <c:smooth val="0"/>
        <c:axId val="129898368"/>
        <c:axId val="129937408"/>
      </c:lineChart>
      <c:catAx>
        <c:axId val="12989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7408"/>
        <c:crosses val="autoZero"/>
        <c:auto val="1"/>
        <c:lblAlgn val="ctr"/>
        <c:lblOffset val="100"/>
        <c:tickLblSkip val="1"/>
        <c:tickMarkSkip val="1"/>
        <c:noMultiLvlLbl val="0"/>
      </c:catAx>
      <c:valAx>
        <c:axId val="129937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9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4.1100000000000003</c:v>
                </c:pt>
                <c:pt idx="1">
                  <c:v>3.98</c:v>
                </c:pt>
                <c:pt idx="2">
                  <c:v>5.17</c:v>
                </c:pt>
                <c:pt idx="3">
                  <c:v>8.73</c:v>
                </c:pt>
                <c:pt idx="4">
                  <c:v>5.0999999999999996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19.11</c:v>
                </c:pt>
                <c:pt idx="1">
                  <c:v>21.16</c:v>
                </c:pt>
                <c:pt idx="2">
                  <c:v>23.78</c:v>
                </c:pt>
                <c:pt idx="3">
                  <c:v>19.23</c:v>
                </c:pt>
                <c:pt idx="4">
                  <c:v>28.35</c:v>
                </c:pt>
              </c:numCache>
            </c:numRef>
          </c:val>
        </c:ser>
        <c:dLbls>
          <c:showLegendKey val="0"/>
          <c:showVal val="0"/>
          <c:showCatName val="0"/>
          <c:showSerName val="0"/>
          <c:showPercent val="0"/>
          <c:showBubbleSize val="0"/>
        </c:dLbls>
        <c:gapWidth val="250"/>
        <c:overlap val="100"/>
        <c:axId val="132448256"/>
        <c:axId val="1324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2.27</c:v>
                </c:pt>
                <c:pt idx="1">
                  <c:v>5.85</c:v>
                </c:pt>
                <c:pt idx="2">
                  <c:v>1.1200000000000001</c:v>
                </c:pt>
                <c:pt idx="3">
                  <c:v>-2.71</c:v>
                </c:pt>
                <c:pt idx="4">
                  <c:v>1.04</c:v>
                </c:pt>
              </c:numCache>
            </c:numRef>
          </c:val>
          <c:smooth val="0"/>
        </c:ser>
        <c:dLbls>
          <c:showLegendKey val="0"/>
          <c:showVal val="0"/>
          <c:showCatName val="0"/>
          <c:showSerName val="0"/>
          <c:showPercent val="0"/>
          <c:showBubbleSize val="0"/>
        </c:dLbls>
        <c:marker val="1"/>
        <c:smooth val="0"/>
        <c:axId val="132448256"/>
        <c:axId val="132449792"/>
      </c:lineChart>
      <c:catAx>
        <c:axId val="1324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49792"/>
        <c:crosses val="autoZero"/>
        <c:auto val="1"/>
        <c:lblAlgn val="ctr"/>
        <c:lblOffset val="100"/>
        <c:tickLblSkip val="1"/>
        <c:tickMarkSkip val="1"/>
        <c:noMultiLvlLbl val="0"/>
      </c:catAx>
      <c:valAx>
        <c:axId val="1324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0.04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7.0000000000000007E-2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0.67</c:v>
                </c:pt>
                <c:pt idx="4">
                  <c:v>#N/A</c:v>
                </c:pt>
                <c:pt idx="5">
                  <c:v>0.28999999999999998</c:v>
                </c:pt>
                <c:pt idx="6">
                  <c:v>#N/A</c:v>
                </c:pt>
                <c:pt idx="7">
                  <c:v>0.9</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c:v>
                </c:pt>
                <c:pt idx="2">
                  <c:v>#N/A</c:v>
                </c:pt>
                <c:pt idx="3">
                  <c:v>2.56</c:v>
                </c:pt>
                <c:pt idx="4">
                  <c:v>#N/A</c:v>
                </c:pt>
                <c:pt idx="5">
                  <c:v>0.35</c:v>
                </c:pt>
                <c:pt idx="6">
                  <c:v>#N/A</c:v>
                </c:pt>
                <c:pt idx="7">
                  <c:v>0.9</c:v>
                </c:pt>
                <c:pt idx="8">
                  <c:v>#N/A</c:v>
                </c:pt>
                <c:pt idx="9">
                  <c:v>1.94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4.33</c:v>
                </c:pt>
                <c:pt idx="2">
                  <c:v>#N/A</c:v>
                </c:pt>
                <c:pt idx="3">
                  <c:v>4.66</c:v>
                </c:pt>
                <c:pt idx="4">
                  <c:v>#N/A</c:v>
                </c:pt>
                <c:pt idx="5">
                  <c:v>4.88</c:v>
                </c:pt>
                <c:pt idx="6">
                  <c:v>#N/A</c:v>
                </c:pt>
                <c:pt idx="7">
                  <c:v>4.59</c:v>
                </c:pt>
                <c:pt idx="8">
                  <c:v>#N/A</c:v>
                </c:pt>
                <c:pt idx="9">
                  <c:v>4.97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4.09</c:v>
                </c:pt>
                <c:pt idx="2">
                  <c:v>#N/A</c:v>
                </c:pt>
                <c:pt idx="3">
                  <c:v>3.97</c:v>
                </c:pt>
                <c:pt idx="4">
                  <c:v>#N/A</c:v>
                </c:pt>
                <c:pt idx="5">
                  <c:v>5.14</c:v>
                </c:pt>
                <c:pt idx="6">
                  <c:v>#N/A</c:v>
                </c:pt>
                <c:pt idx="7">
                  <c:v>8.73</c:v>
                </c:pt>
                <c:pt idx="8">
                  <c:v>#N/A</c:v>
                </c:pt>
                <c:pt idx="9">
                  <c:v>5.0999999999999996</c:v>
                </c:pt>
              </c:numCache>
            </c:numRef>
          </c:val>
        </c:ser>
        <c:dLbls>
          <c:showLegendKey val="0"/>
          <c:showVal val="0"/>
          <c:showCatName val="0"/>
          <c:showSerName val="0"/>
          <c:showPercent val="0"/>
          <c:showBubbleSize val="0"/>
        </c:dLbls>
        <c:gapWidth val="150"/>
        <c:overlap val="100"/>
        <c:axId val="121320576"/>
        <c:axId val="121322112"/>
      </c:barChart>
      <c:catAx>
        <c:axId val="1213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22112"/>
        <c:crosses val="autoZero"/>
        <c:auto val="1"/>
        <c:lblAlgn val="ctr"/>
        <c:lblOffset val="100"/>
        <c:tickLblSkip val="1"/>
        <c:tickMarkSkip val="1"/>
        <c:noMultiLvlLbl val="0"/>
      </c:catAx>
      <c:valAx>
        <c:axId val="1213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2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1065</c:v>
                </c:pt>
                <c:pt idx="5">
                  <c:v>1039</c:v>
                </c:pt>
                <c:pt idx="8">
                  <c:v>1010</c:v>
                </c:pt>
                <c:pt idx="11">
                  <c:v>996</c:v>
                </c:pt>
                <c:pt idx="14">
                  <c:v>1060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90</c:v>
                </c:pt>
                <c:pt idx="3">
                  <c:v>82</c:v>
                </c:pt>
                <c:pt idx="6">
                  <c:v>83</c:v>
                </c:pt>
                <c:pt idx="9">
                  <c:v>82</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238</c:v>
                </c:pt>
                <c:pt idx="3">
                  <c:v>235</c:v>
                </c:pt>
                <c:pt idx="6">
                  <c:v>235</c:v>
                </c:pt>
                <c:pt idx="9">
                  <c:v>236</c:v>
                </c:pt>
                <c:pt idx="12">
                  <c:v>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1761</c:v>
                </c:pt>
                <c:pt idx="3">
                  <c:v>1746</c:v>
                </c:pt>
                <c:pt idx="6">
                  <c:v>1645</c:v>
                </c:pt>
                <c:pt idx="9">
                  <c:v>1477</c:v>
                </c:pt>
                <c:pt idx="12">
                  <c:v>1494</c:v>
                </c:pt>
              </c:numCache>
            </c:numRef>
          </c:val>
        </c:ser>
        <c:dLbls>
          <c:showLegendKey val="0"/>
          <c:showVal val="0"/>
          <c:showCatName val="0"/>
          <c:showSerName val="0"/>
          <c:showPercent val="0"/>
          <c:showBubbleSize val="0"/>
        </c:dLbls>
        <c:gapWidth val="100"/>
        <c:overlap val="100"/>
        <c:axId val="137754880"/>
        <c:axId val="13776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1024</c:v>
                </c:pt>
                <c:pt idx="2">
                  <c:v>#N/A</c:v>
                </c:pt>
                <c:pt idx="3">
                  <c:v>#N/A</c:v>
                </c:pt>
                <c:pt idx="4">
                  <c:v>1024</c:v>
                </c:pt>
                <c:pt idx="5">
                  <c:v>#N/A</c:v>
                </c:pt>
                <c:pt idx="6">
                  <c:v>#N/A</c:v>
                </c:pt>
                <c:pt idx="7">
                  <c:v>953</c:v>
                </c:pt>
                <c:pt idx="8">
                  <c:v>#N/A</c:v>
                </c:pt>
                <c:pt idx="9">
                  <c:v>#N/A</c:v>
                </c:pt>
                <c:pt idx="10">
                  <c:v>799</c:v>
                </c:pt>
                <c:pt idx="11">
                  <c:v>#N/A</c:v>
                </c:pt>
                <c:pt idx="12">
                  <c:v>#N/A</c:v>
                </c:pt>
                <c:pt idx="13">
                  <c:v>732</c:v>
                </c:pt>
                <c:pt idx="14">
                  <c:v>#N/A</c:v>
                </c:pt>
              </c:numCache>
            </c:numRef>
          </c:val>
          <c:smooth val="0"/>
        </c:ser>
        <c:dLbls>
          <c:showLegendKey val="0"/>
          <c:showVal val="0"/>
          <c:showCatName val="0"/>
          <c:showSerName val="0"/>
          <c:showPercent val="0"/>
          <c:showBubbleSize val="0"/>
        </c:dLbls>
        <c:marker val="1"/>
        <c:smooth val="0"/>
        <c:axId val="137754880"/>
        <c:axId val="137765248"/>
      </c:lineChart>
      <c:catAx>
        <c:axId val="1377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65248"/>
        <c:crosses val="autoZero"/>
        <c:auto val="1"/>
        <c:lblAlgn val="ctr"/>
        <c:lblOffset val="100"/>
        <c:tickLblSkip val="1"/>
        <c:tickMarkSkip val="1"/>
        <c:noMultiLvlLbl val="0"/>
      </c:catAx>
      <c:valAx>
        <c:axId val="13776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10213</c:v>
                </c:pt>
                <c:pt idx="5">
                  <c:v>10046</c:v>
                </c:pt>
                <c:pt idx="8">
                  <c:v>9764</c:v>
                </c:pt>
                <c:pt idx="11">
                  <c:v>9976</c:v>
                </c:pt>
                <c:pt idx="14">
                  <c:v>9787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c:v>
                </c:pt>
                <c:pt idx="5">
                  <c:v>38</c:v>
                </c:pt>
                <c:pt idx="8">
                  <c:v>34</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2359</c:v>
                </c:pt>
                <c:pt idx="5">
                  <c:v>2674</c:v>
                </c:pt>
                <c:pt idx="8">
                  <c:v>3545</c:v>
                </c:pt>
                <c:pt idx="11">
                  <c:v>3429</c:v>
                </c:pt>
                <c:pt idx="14">
                  <c:v>4014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2627</c:v>
                </c:pt>
                <c:pt idx="3">
                  <c:v>2670</c:v>
                </c:pt>
                <c:pt idx="6">
                  <c:v>2466</c:v>
                </c:pt>
                <c:pt idx="9">
                  <c:v>2331</c:v>
                </c:pt>
                <c:pt idx="12">
                  <c:v>2035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182</c:v>
                </c:pt>
                <c:pt idx="3">
                  <c:v>102</c:v>
                </c:pt>
                <c:pt idx="6">
                  <c:v>20</c:v>
                </c:pt>
                <c:pt idx="9">
                  <c:v>254</c:v>
                </c:pt>
                <c:pt idx="12">
                  <c:v>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2284</c:v>
                </c:pt>
                <c:pt idx="3">
                  <c:v>2099</c:v>
                </c:pt>
                <c:pt idx="6">
                  <c:v>1949</c:v>
                </c:pt>
                <c:pt idx="9">
                  <c:v>1791</c:v>
                </c:pt>
                <c:pt idx="12">
                  <c:v>1823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14409</c:v>
                </c:pt>
                <c:pt idx="3">
                  <c:v>13644</c:v>
                </c:pt>
                <c:pt idx="6">
                  <c:v>12879</c:v>
                </c:pt>
                <c:pt idx="9">
                  <c:v>12215</c:v>
                </c:pt>
                <c:pt idx="12">
                  <c:v>11773</c:v>
                </c:pt>
              </c:numCache>
            </c:numRef>
          </c:val>
        </c:ser>
        <c:dLbls>
          <c:showLegendKey val="0"/>
          <c:showVal val="0"/>
          <c:showCatName val="0"/>
          <c:showSerName val="0"/>
          <c:showPercent val="0"/>
          <c:showBubbleSize val="0"/>
        </c:dLbls>
        <c:gapWidth val="100"/>
        <c:overlap val="100"/>
        <c:axId val="137935488"/>
        <c:axId val="13794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6884</c:v>
                </c:pt>
                <c:pt idx="2">
                  <c:v>#N/A</c:v>
                </c:pt>
                <c:pt idx="3">
                  <c:v>#N/A</c:v>
                </c:pt>
                <c:pt idx="4">
                  <c:v>5757</c:v>
                </c:pt>
                <c:pt idx="5">
                  <c:v>#N/A</c:v>
                </c:pt>
                <c:pt idx="6">
                  <c:v>#N/A</c:v>
                </c:pt>
                <c:pt idx="7">
                  <c:v>3971</c:v>
                </c:pt>
                <c:pt idx="8">
                  <c:v>#N/A</c:v>
                </c:pt>
                <c:pt idx="9">
                  <c:v>#N/A</c:v>
                </c:pt>
                <c:pt idx="10">
                  <c:v>3185</c:v>
                </c:pt>
                <c:pt idx="11">
                  <c:v>#N/A</c:v>
                </c:pt>
                <c:pt idx="12">
                  <c:v>#N/A</c:v>
                </c:pt>
                <c:pt idx="13">
                  <c:v>1926</c:v>
                </c:pt>
                <c:pt idx="14">
                  <c:v>#N/A</c:v>
                </c:pt>
              </c:numCache>
            </c:numRef>
          </c:val>
          <c:smooth val="0"/>
        </c:ser>
        <c:dLbls>
          <c:showLegendKey val="0"/>
          <c:showVal val="0"/>
          <c:showCatName val="0"/>
          <c:showSerName val="0"/>
          <c:showPercent val="0"/>
          <c:showBubbleSize val="0"/>
        </c:dLbls>
        <c:marker val="1"/>
        <c:smooth val="0"/>
        <c:axId val="137935488"/>
        <c:axId val="137949952"/>
      </c:lineChart>
      <c:catAx>
        <c:axId val="1379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49952"/>
        <c:crosses val="autoZero"/>
        <c:auto val="1"/>
        <c:lblAlgn val="ctr"/>
        <c:lblOffset val="100"/>
        <c:tickLblSkip val="1"/>
        <c:tickMarkSkip val="1"/>
        <c:noMultiLvlLbl val="0"/>
      </c:catAx>
      <c:valAx>
        <c:axId val="1379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30,603
30,459
36.92
13,152,626
12,682,757
383,146
7,512,379
11,772,527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は大手石油精製工場が立地し、法人市民税の占める割合が高いことが類似団体を上回っている要因と考えられるが、近年は業界を取り巻く環境は厳しく、税収は不安定となっているうえに、所得の低迷や人口の減少などにより市税全体においても減少傾向にあるため、税の徴収強化等により、一層の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77107</xdr:rowOff>
    </xdr:to>
    <xdr:cxnSp macro="">
      <xdr:nvCxnSpPr>
        <xdr:cNvPr id="73" name="直線コネクタ 72"/>
        <xdr:cNvCxnSpPr/>
      </xdr:nvCxnSpPr>
      <xdr:spPr>
        <a:xfrm>
          <a:off x="3225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9" name="直線コネクタ 78"/>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法人市民税）と普通交付税が増加したことから、対前年度比１２．２ポイントの改善となった。しかしながら、市税収入が不安定な中で、実質的な一般財源ベースでの財政運営が行えるよう、今後も引き続き地方債発行の抑制に努めるとともに、定員管理の適正化や経費の削減・合理化などにより、持続可能な財政構造への転換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169228</xdr:rowOff>
    </xdr:from>
    <xdr:to>
      <xdr:col>7</xdr:col>
      <xdr:colOff>152400</xdr:colOff>
      <xdr:row>65</xdr:row>
      <xdr:rowOff>18732</xdr:rowOff>
    </xdr:to>
    <xdr:cxnSp macro="">
      <xdr:nvCxnSpPr>
        <xdr:cNvPr id="124" name="直線コネクタ 123"/>
        <xdr:cNvCxnSpPr/>
      </xdr:nvCxnSpPr>
      <xdr:spPr>
        <a:xfrm flipV="1">
          <a:off x="4953000" y="10113328"/>
          <a:ext cx="0" cy="1049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162259</xdr:rowOff>
    </xdr:from>
    <xdr:ext cx="762000" cy="259045"/>
    <xdr:sp macro="" textlink="">
      <xdr:nvSpPr>
        <xdr:cNvPr id="125" name="財政構造の弾力性最小値テキスト"/>
        <xdr:cNvSpPr txBox="1"/>
      </xdr:nvSpPr>
      <xdr:spPr>
        <a:xfrm>
          <a:off x="5041900" y="1113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65</xdr:row>
      <xdr:rowOff>18732</xdr:rowOff>
    </xdr:from>
    <xdr:to>
      <xdr:col>7</xdr:col>
      <xdr:colOff>241300</xdr:colOff>
      <xdr:row>65</xdr:row>
      <xdr:rowOff>18732</xdr:rowOff>
    </xdr:to>
    <xdr:cxnSp macro="">
      <xdr:nvCxnSpPr>
        <xdr:cNvPr id="126" name="直線コネクタ 125"/>
        <xdr:cNvCxnSpPr/>
      </xdr:nvCxnSpPr>
      <xdr:spPr>
        <a:xfrm>
          <a:off x="4864100" y="1116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84155</xdr:rowOff>
    </xdr:from>
    <xdr:ext cx="762000" cy="259045"/>
    <xdr:sp macro="" textlink="">
      <xdr:nvSpPr>
        <xdr:cNvPr id="127"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169228</xdr:rowOff>
    </xdr:from>
    <xdr:to>
      <xdr:col>7</xdr:col>
      <xdr:colOff>241300</xdr:colOff>
      <xdr:row>58</xdr:row>
      <xdr:rowOff>169228</xdr:rowOff>
    </xdr:to>
    <xdr:cxnSp macro="">
      <xdr:nvCxnSpPr>
        <xdr:cNvPr id="128" name="直線コネクタ 127"/>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14288</xdr:rowOff>
    </xdr:from>
    <xdr:to>
      <xdr:col>7</xdr:col>
      <xdr:colOff>152400</xdr:colOff>
      <xdr:row>66</xdr:row>
      <xdr:rowOff>64453</xdr:rowOff>
    </xdr:to>
    <xdr:cxnSp macro="">
      <xdr:nvCxnSpPr>
        <xdr:cNvPr id="129" name="直線コネクタ 128"/>
        <xdr:cNvCxnSpPr/>
      </xdr:nvCxnSpPr>
      <xdr:spPr>
        <a:xfrm flipV="1">
          <a:off x="4114800" y="10644188"/>
          <a:ext cx="838200" cy="7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145432</xdr:rowOff>
    </xdr:from>
    <xdr:ext cx="762000" cy="259045"/>
    <xdr:sp macro="" textlink="">
      <xdr:nvSpPr>
        <xdr:cNvPr id="130" name="財政構造の弾力性平均値テキスト"/>
        <xdr:cNvSpPr txBox="1"/>
      </xdr:nvSpPr>
      <xdr:spPr>
        <a:xfrm>
          <a:off x="5041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31" name="フローチャート : 判断 130"/>
        <xdr:cNvSpPr/>
      </xdr:nvSpPr>
      <xdr:spPr>
        <a:xfrm>
          <a:off x="4902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66</xdr:row>
      <xdr:rowOff>64453</xdr:rowOff>
    </xdr:to>
    <xdr:cxnSp macro="">
      <xdr:nvCxnSpPr>
        <xdr:cNvPr id="132" name="直線コネクタ 131"/>
        <xdr:cNvCxnSpPr/>
      </xdr:nvCxnSpPr>
      <xdr:spPr>
        <a:xfrm>
          <a:off x="3225800" y="10710545"/>
          <a:ext cx="889000" cy="6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3" name="フローチャート : 判断 132"/>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4" name="テキスト ボックス 13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63</xdr:row>
      <xdr:rowOff>162560</xdr:rowOff>
    </xdr:to>
    <xdr:cxnSp macro="">
      <xdr:nvCxnSpPr>
        <xdr:cNvPr id="135" name="直線コネクタ 134"/>
        <xdr:cNvCxnSpPr/>
      </xdr:nvCxnSpPr>
      <xdr:spPr>
        <a:xfrm flipV="1">
          <a:off x="2336800" y="1071054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128905</xdr:rowOff>
    </xdr:from>
    <xdr:to>
      <xdr:col>4</xdr:col>
      <xdr:colOff>533400</xdr:colOff>
      <xdr:row>62</xdr:row>
      <xdr:rowOff>59055</xdr:rowOff>
    </xdr:to>
    <xdr:sp macro="" textlink="">
      <xdr:nvSpPr>
        <xdr:cNvPr id="136" name="フローチャート : 判断 135"/>
        <xdr:cNvSpPr/>
      </xdr:nvSpPr>
      <xdr:spPr>
        <a:xfrm>
          <a:off x="3175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69232</xdr:rowOff>
    </xdr:from>
    <xdr:ext cx="762000" cy="259045"/>
    <xdr:sp macro="" textlink="">
      <xdr:nvSpPr>
        <xdr:cNvPr id="137" name="テキスト ボックス 136"/>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65</xdr:row>
      <xdr:rowOff>79057</xdr:rowOff>
    </xdr:to>
    <xdr:cxnSp macro="">
      <xdr:nvCxnSpPr>
        <xdr:cNvPr id="138" name="直線コネクタ 137"/>
        <xdr:cNvCxnSpPr/>
      </xdr:nvCxnSpPr>
      <xdr:spPr>
        <a:xfrm flipV="1">
          <a:off x="1447800" y="10963910"/>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50482</xdr:rowOff>
    </xdr:from>
    <xdr:to>
      <xdr:col>3</xdr:col>
      <xdr:colOff>330200</xdr:colOff>
      <xdr:row>61</xdr:row>
      <xdr:rowOff>152082</xdr:rowOff>
    </xdr:to>
    <xdr:sp macro="" textlink="">
      <xdr:nvSpPr>
        <xdr:cNvPr id="139" name="フローチャート : 判断 138"/>
        <xdr:cNvSpPr/>
      </xdr:nvSpPr>
      <xdr:spPr>
        <a:xfrm>
          <a:off x="2286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162259</xdr:rowOff>
    </xdr:from>
    <xdr:ext cx="762000" cy="259045"/>
    <xdr:sp macro="" textlink="">
      <xdr:nvSpPr>
        <xdr:cNvPr id="140" name="テキスト ボックス 139"/>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84138</xdr:rowOff>
    </xdr:from>
    <xdr:to>
      <xdr:col>2</xdr:col>
      <xdr:colOff>127000</xdr:colOff>
      <xdr:row>63</xdr:row>
      <xdr:rowOff>14288</xdr:rowOff>
    </xdr:to>
    <xdr:sp macro="" textlink="">
      <xdr:nvSpPr>
        <xdr:cNvPr id="141" name="フローチャート : 判断 140"/>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24465</xdr:rowOff>
    </xdr:from>
    <xdr:ext cx="762000" cy="259045"/>
    <xdr:sp macro="" textlink="">
      <xdr:nvSpPr>
        <xdr:cNvPr id="142" name="テキスト ボックス 141"/>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134938</xdr:rowOff>
    </xdr:from>
    <xdr:to>
      <xdr:col>7</xdr:col>
      <xdr:colOff>203200</xdr:colOff>
      <xdr:row>62</xdr:row>
      <xdr:rowOff>65088</xdr:rowOff>
    </xdr:to>
    <xdr:sp macro="" textlink="">
      <xdr:nvSpPr>
        <xdr:cNvPr id="148" name="円/楕円 147"/>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107015</xdr:rowOff>
    </xdr:from>
    <xdr:ext cx="762000" cy="259045"/>
    <xdr:sp macro="" textlink="">
      <xdr:nvSpPr>
        <xdr:cNvPr id="149" name="財政構造の弾力性該当値テキスト"/>
        <xdr:cNvSpPr txBox="1"/>
      </xdr:nvSpPr>
      <xdr:spPr>
        <a:xfrm>
          <a:off x="5041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13653</xdr:rowOff>
    </xdr:from>
    <xdr:to>
      <xdr:col>6</xdr:col>
      <xdr:colOff>50800</xdr:colOff>
      <xdr:row>66</xdr:row>
      <xdr:rowOff>115253</xdr:rowOff>
    </xdr:to>
    <xdr:sp macro="" textlink="">
      <xdr:nvSpPr>
        <xdr:cNvPr id="150" name="円/楕円 149"/>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100030</xdr:rowOff>
    </xdr:from>
    <xdr:ext cx="736600" cy="259045"/>
    <xdr:sp macro="" textlink="">
      <xdr:nvSpPr>
        <xdr:cNvPr id="151" name="テキスト ボックス 150"/>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2" name="円/楕円 151"/>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116222</xdr:rowOff>
    </xdr:from>
    <xdr:ext cx="762000" cy="259045"/>
    <xdr:sp macro="" textlink="">
      <xdr:nvSpPr>
        <xdr:cNvPr id="153" name="テキスト ボックス 152"/>
        <xdr:cNvSpPr txBox="1"/>
      </xdr:nvSpPr>
      <xdr:spPr>
        <a:xfrm>
          <a:off x="2844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4" name="円/楕円 153"/>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5" name="テキスト ボックス 154"/>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28257</xdr:rowOff>
    </xdr:from>
    <xdr:to>
      <xdr:col>2</xdr:col>
      <xdr:colOff>127000</xdr:colOff>
      <xdr:row>65</xdr:row>
      <xdr:rowOff>129857</xdr:rowOff>
    </xdr:to>
    <xdr:sp macro="" textlink="">
      <xdr:nvSpPr>
        <xdr:cNvPr id="156" name="円/楕円 155"/>
        <xdr:cNvSpPr/>
      </xdr:nvSpPr>
      <xdr:spPr>
        <a:xfrm>
          <a:off x="1397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114634</xdr:rowOff>
    </xdr:from>
    <xdr:ext cx="762000" cy="259045"/>
    <xdr:sp macro="" textlink="">
      <xdr:nvSpPr>
        <xdr:cNvPr id="157" name="テキスト ボックス 156"/>
        <xdr:cNvSpPr txBox="1"/>
      </xdr:nvSpPr>
      <xdr:spPr>
        <a:xfrm>
          <a:off x="1066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行財政改革の取り組みにより類似団体及び県平均を下回っているが、全国平均をやや上回っている。今後とも民間委託や指定管理者制度の更なる活用による人件費の抑制や物件費の抑制に努める。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7" name="直線コネクタ 186"/>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88"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89" name="直線コネクタ 188"/>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0"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1" name="直線コネクタ 190"/>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151233</xdr:rowOff>
    </xdr:from>
    <xdr:to>
      <xdr:col>7</xdr:col>
      <xdr:colOff>152400</xdr:colOff>
      <xdr:row>80</xdr:row>
      <xdr:rowOff>154053</xdr:rowOff>
    </xdr:to>
    <xdr:cxnSp macro="">
      <xdr:nvCxnSpPr>
        <xdr:cNvPr id="192" name="直線コネクタ 191"/>
        <xdr:cNvCxnSpPr/>
      </xdr:nvCxnSpPr>
      <xdr:spPr>
        <a:xfrm flipV="1">
          <a:off x="4114800" y="13867233"/>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3"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4" name="フローチャート : 判断 193"/>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154053</xdr:rowOff>
    </xdr:from>
    <xdr:to>
      <xdr:col>6</xdr:col>
      <xdr:colOff>0</xdr:colOff>
      <xdr:row>81</xdr:row>
      <xdr:rowOff>4339</xdr:rowOff>
    </xdr:to>
    <xdr:cxnSp macro="">
      <xdr:nvCxnSpPr>
        <xdr:cNvPr id="195" name="直線コネクタ 194"/>
        <xdr:cNvCxnSpPr/>
      </xdr:nvCxnSpPr>
      <xdr:spPr>
        <a:xfrm flipV="1">
          <a:off x="3225800" y="13870053"/>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6" name="フローチャート : 判断 195"/>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7" name="テキスト ボックス 196"/>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142249</xdr:rowOff>
    </xdr:from>
    <xdr:to>
      <xdr:col>4</xdr:col>
      <xdr:colOff>482600</xdr:colOff>
      <xdr:row>81</xdr:row>
      <xdr:rowOff>4339</xdr:rowOff>
    </xdr:to>
    <xdr:cxnSp macro="">
      <xdr:nvCxnSpPr>
        <xdr:cNvPr id="198" name="直線コネクタ 197"/>
        <xdr:cNvCxnSpPr/>
      </xdr:nvCxnSpPr>
      <xdr:spPr>
        <a:xfrm>
          <a:off x="2336800" y="1385824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199" name="フローチャート : 判断 198"/>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0" name="テキスト ボックス 199"/>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142249</xdr:rowOff>
    </xdr:from>
    <xdr:to>
      <xdr:col>3</xdr:col>
      <xdr:colOff>279400</xdr:colOff>
      <xdr:row>80</xdr:row>
      <xdr:rowOff>162559</xdr:rowOff>
    </xdr:to>
    <xdr:cxnSp macro="">
      <xdr:nvCxnSpPr>
        <xdr:cNvPr id="201" name="直線コネクタ 200"/>
        <xdr:cNvCxnSpPr/>
      </xdr:nvCxnSpPr>
      <xdr:spPr>
        <a:xfrm flipV="1">
          <a:off x="1447800" y="13858249"/>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2" name="フローチャート : 判断 201"/>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3" name="テキスト ボックス 202"/>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4" name="フローチャート : 判断 203"/>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5" name="テキスト ボックス 204"/>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100433</xdr:rowOff>
    </xdr:from>
    <xdr:to>
      <xdr:col>7</xdr:col>
      <xdr:colOff>203200</xdr:colOff>
      <xdr:row>81</xdr:row>
      <xdr:rowOff>30583</xdr:rowOff>
    </xdr:to>
    <xdr:sp macro="" textlink="">
      <xdr:nvSpPr>
        <xdr:cNvPr id="211" name="円/楕円 210"/>
        <xdr:cNvSpPr/>
      </xdr:nvSpPr>
      <xdr:spPr>
        <a:xfrm>
          <a:off x="4902200" y="138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21710</xdr:rowOff>
    </xdr:from>
    <xdr:ext cx="762000" cy="259045"/>
    <xdr:sp macro="" textlink="">
      <xdr:nvSpPr>
        <xdr:cNvPr id="212" name="人件費・物件費等の状況該当値テキスト"/>
        <xdr:cNvSpPr txBox="1"/>
      </xdr:nvSpPr>
      <xdr:spPr>
        <a:xfrm>
          <a:off x="5041900" y="1373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116,552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103253</xdr:rowOff>
    </xdr:from>
    <xdr:to>
      <xdr:col>6</xdr:col>
      <xdr:colOff>50800</xdr:colOff>
      <xdr:row>81</xdr:row>
      <xdr:rowOff>33403</xdr:rowOff>
    </xdr:to>
    <xdr:sp macro="" textlink="">
      <xdr:nvSpPr>
        <xdr:cNvPr id="213" name="円/楕円 212"/>
        <xdr:cNvSpPr/>
      </xdr:nvSpPr>
      <xdr:spPr>
        <a:xfrm>
          <a:off x="4064000" y="138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43580</xdr:rowOff>
    </xdr:from>
    <xdr:ext cx="736600" cy="259045"/>
    <xdr:sp macro="" textlink="">
      <xdr:nvSpPr>
        <xdr:cNvPr id="214" name="テキスト ボックス 213"/>
        <xdr:cNvSpPr txBox="1"/>
      </xdr:nvSpPr>
      <xdr:spPr>
        <a:xfrm>
          <a:off x="3733800" y="1358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124989</xdr:rowOff>
    </xdr:from>
    <xdr:to>
      <xdr:col>4</xdr:col>
      <xdr:colOff>533400</xdr:colOff>
      <xdr:row>81</xdr:row>
      <xdr:rowOff>55139</xdr:rowOff>
    </xdr:to>
    <xdr:sp macro="" textlink="">
      <xdr:nvSpPr>
        <xdr:cNvPr id="215" name="円/楕円 214"/>
        <xdr:cNvSpPr/>
      </xdr:nvSpPr>
      <xdr:spPr>
        <a:xfrm>
          <a:off x="3175000" y="138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65316</xdr:rowOff>
    </xdr:from>
    <xdr:ext cx="762000" cy="259045"/>
    <xdr:sp macro="" textlink="">
      <xdr:nvSpPr>
        <xdr:cNvPr id="216" name="テキスト ボックス 215"/>
        <xdr:cNvSpPr txBox="1"/>
      </xdr:nvSpPr>
      <xdr:spPr>
        <a:xfrm>
          <a:off x="2844800" y="136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91449</xdr:rowOff>
    </xdr:from>
    <xdr:to>
      <xdr:col>3</xdr:col>
      <xdr:colOff>330200</xdr:colOff>
      <xdr:row>81</xdr:row>
      <xdr:rowOff>21599</xdr:rowOff>
    </xdr:to>
    <xdr:sp macro="" textlink="">
      <xdr:nvSpPr>
        <xdr:cNvPr id="217" name="円/楕円 216"/>
        <xdr:cNvSpPr/>
      </xdr:nvSpPr>
      <xdr:spPr>
        <a:xfrm>
          <a:off x="2286000" y="13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31776</xdr:rowOff>
    </xdr:from>
    <xdr:ext cx="762000" cy="259045"/>
    <xdr:sp macro="" textlink="">
      <xdr:nvSpPr>
        <xdr:cNvPr id="218" name="テキスト ボックス 217"/>
        <xdr:cNvSpPr txBox="1"/>
      </xdr:nvSpPr>
      <xdr:spPr>
        <a:xfrm>
          <a:off x="1955800" y="1357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111759</xdr:rowOff>
    </xdr:from>
    <xdr:to>
      <xdr:col>2</xdr:col>
      <xdr:colOff>127000</xdr:colOff>
      <xdr:row>81</xdr:row>
      <xdr:rowOff>41909</xdr:rowOff>
    </xdr:to>
    <xdr:sp macro="" textlink="">
      <xdr:nvSpPr>
        <xdr:cNvPr id="219" name="円/楕円 218"/>
        <xdr:cNvSpPr/>
      </xdr:nvSpPr>
      <xdr:spPr>
        <a:xfrm>
          <a:off x="1397000" y="13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52086</xdr:rowOff>
    </xdr:from>
    <xdr:ext cx="762000" cy="259045"/>
    <xdr:sp macro="" textlink="">
      <xdr:nvSpPr>
        <xdr:cNvPr id="220" name="テキスト ボックス 219"/>
        <xdr:cNvSpPr txBox="1"/>
      </xdr:nvSpPr>
      <xdr:spPr>
        <a:xfrm>
          <a:off x="1066800" y="1359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９．３ポイント下がったが、これは国の特例減額が終了したことによるところが大きい。ただし、年々類似団体平均に近づいてきているため、今後も類似団体平均を目指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49" name="直線コネクタ 248"/>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0"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1" name="直線コネクタ 250"/>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88</xdr:row>
      <xdr:rowOff>64346</xdr:rowOff>
    </xdr:to>
    <xdr:cxnSp macro="">
      <xdr:nvCxnSpPr>
        <xdr:cNvPr id="254" name="直線コネクタ 253"/>
        <xdr:cNvCxnSpPr/>
      </xdr:nvCxnSpPr>
      <xdr:spPr>
        <a:xfrm flipV="1">
          <a:off x="16179800" y="14403916"/>
          <a:ext cx="8382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5"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6" name="フローチャート : 判断 255"/>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104563</xdr:rowOff>
    </xdr:to>
    <xdr:cxnSp macro="">
      <xdr:nvCxnSpPr>
        <xdr:cNvPr id="257" name="直線コネクタ 256"/>
        <xdr:cNvCxnSpPr/>
      </xdr:nvCxnSpPr>
      <xdr:spPr>
        <a:xfrm flipV="1">
          <a:off x="15290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58" name="フローチャート : 判断 257"/>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59" name="テキスト ボックス 258"/>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88</xdr:row>
      <xdr:rowOff>104563</xdr:rowOff>
    </xdr:to>
    <xdr:cxnSp macro="">
      <xdr:nvCxnSpPr>
        <xdr:cNvPr id="260" name="直線コネクタ 259"/>
        <xdr:cNvCxnSpPr/>
      </xdr:nvCxnSpPr>
      <xdr:spPr>
        <a:xfrm>
          <a:off x="14401800" y="14323484"/>
          <a:ext cx="8890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1" name="フローチャート : 判断 260"/>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2" name="テキスト ボックス 261"/>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151977</xdr:rowOff>
    </xdr:from>
    <xdr:to>
      <xdr:col>21</xdr:col>
      <xdr:colOff>0</xdr:colOff>
      <xdr:row>83</xdr:row>
      <xdr:rowOff>93134</xdr:rowOff>
    </xdr:to>
    <xdr:cxnSp macro="">
      <xdr:nvCxnSpPr>
        <xdr:cNvPr id="263" name="直線コネクタ 262"/>
        <xdr:cNvCxnSpPr/>
      </xdr:nvCxnSpPr>
      <xdr:spPr>
        <a:xfrm>
          <a:off x="13512800" y="14210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4" name="フローチャート : 判断 263"/>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5" name="テキスト ボックス 264"/>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6" name="フローチャート : 判断 265"/>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67" name="テキスト ボックス 266"/>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3" name="円/楕円 272"/>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4"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5" name="円/楕円 274"/>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99923</xdr:rowOff>
    </xdr:from>
    <xdr:ext cx="736600" cy="259045"/>
    <xdr:sp macro="" textlink="">
      <xdr:nvSpPr>
        <xdr:cNvPr id="276" name="テキスト ボックス 275"/>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7" name="円/楕円 276"/>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78" name="テキスト ボックス 277"/>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79" name="円/楕円 278"/>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0" name="テキスト ボックス 279"/>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101177</xdr:rowOff>
    </xdr:from>
    <xdr:to>
      <xdr:col>19</xdr:col>
      <xdr:colOff>533400</xdr:colOff>
      <xdr:row>83</xdr:row>
      <xdr:rowOff>31327</xdr:rowOff>
    </xdr:to>
    <xdr:sp macro="" textlink="">
      <xdr:nvSpPr>
        <xdr:cNvPr id="281" name="円/楕円 280"/>
        <xdr:cNvSpPr/>
      </xdr:nvSpPr>
      <xdr:spPr>
        <a:xfrm>
          <a:off x="13462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41504</xdr:rowOff>
    </xdr:from>
    <xdr:ext cx="762000" cy="259045"/>
    <xdr:sp macro="" textlink="">
      <xdr:nvSpPr>
        <xdr:cNvPr id="282" name="テキスト ボックス 281"/>
        <xdr:cNvSpPr txBox="1"/>
      </xdr:nvSpPr>
      <xdr:spPr>
        <a:xfrm>
          <a:off x="13131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退職者不補充により類似団体平均、県平均は下回ったものの、全国市町村平均は上回っている。今後も民間委託や指定管理者制度の導入、組織・機構の見直しなどにより、住民サービスを低下させることなく更なる職員数の削減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6" name="直線コネクタ 315"/>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7"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18" name="直線コネクタ 317"/>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19"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0" name="直線コネクタ 319"/>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110331</xdr:rowOff>
    </xdr:from>
    <xdr:to>
      <xdr:col>24</xdr:col>
      <xdr:colOff>558800</xdr:colOff>
      <xdr:row>61</xdr:row>
      <xdr:rowOff>128429</xdr:rowOff>
    </xdr:to>
    <xdr:cxnSp macro="">
      <xdr:nvCxnSpPr>
        <xdr:cNvPr id="321" name="直線コネクタ 320"/>
        <xdr:cNvCxnSpPr/>
      </xdr:nvCxnSpPr>
      <xdr:spPr>
        <a:xfrm flipV="1">
          <a:off x="16179800" y="1056878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2"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3" name="フローチャート : 判断 322"/>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120888</xdr:rowOff>
    </xdr:from>
    <xdr:to>
      <xdr:col>23</xdr:col>
      <xdr:colOff>406400</xdr:colOff>
      <xdr:row>61</xdr:row>
      <xdr:rowOff>128429</xdr:rowOff>
    </xdr:to>
    <xdr:cxnSp macro="">
      <xdr:nvCxnSpPr>
        <xdr:cNvPr id="324" name="直線コネクタ 323"/>
        <xdr:cNvCxnSpPr/>
      </xdr:nvCxnSpPr>
      <xdr:spPr>
        <a:xfrm>
          <a:off x="15290800" y="10579338"/>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5" name="フローチャート : 判断 324"/>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6" name="テキスト ボックス 325"/>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120888</xdr:rowOff>
    </xdr:from>
    <xdr:to>
      <xdr:col>22</xdr:col>
      <xdr:colOff>203200</xdr:colOff>
      <xdr:row>61</xdr:row>
      <xdr:rowOff>163116</xdr:rowOff>
    </xdr:to>
    <xdr:cxnSp macro="">
      <xdr:nvCxnSpPr>
        <xdr:cNvPr id="327" name="直線コネクタ 326"/>
        <xdr:cNvCxnSpPr/>
      </xdr:nvCxnSpPr>
      <xdr:spPr>
        <a:xfrm flipV="1">
          <a:off x="14401800" y="1057933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28" name="フローチャート : 判断 327"/>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29" name="テキスト ボックス 328"/>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155575</xdr:rowOff>
    </xdr:from>
    <xdr:to>
      <xdr:col>21</xdr:col>
      <xdr:colOff>0</xdr:colOff>
      <xdr:row>61</xdr:row>
      <xdr:rowOff>163116</xdr:rowOff>
    </xdr:to>
    <xdr:cxnSp macro="">
      <xdr:nvCxnSpPr>
        <xdr:cNvPr id="330" name="直線コネクタ 329"/>
        <xdr:cNvCxnSpPr/>
      </xdr:nvCxnSpPr>
      <xdr:spPr>
        <a:xfrm>
          <a:off x="13512800" y="1061402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1" name="フローチャート : 判断 330"/>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2" name="テキスト ボックス 331"/>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3" name="フローチャート : 判断 332"/>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4" name="テキスト ボックス 333"/>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59531</xdr:rowOff>
    </xdr:from>
    <xdr:to>
      <xdr:col>24</xdr:col>
      <xdr:colOff>609600</xdr:colOff>
      <xdr:row>61</xdr:row>
      <xdr:rowOff>161131</xdr:rowOff>
    </xdr:to>
    <xdr:sp macro="" textlink="">
      <xdr:nvSpPr>
        <xdr:cNvPr id="340" name="円/楕円 339"/>
        <xdr:cNvSpPr/>
      </xdr:nvSpPr>
      <xdr:spPr>
        <a:xfrm>
          <a:off x="169672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76058</xdr:rowOff>
    </xdr:from>
    <xdr:ext cx="762000" cy="259045"/>
    <xdr:sp macro="" textlink="">
      <xdr:nvSpPr>
        <xdr:cNvPr id="341" name="定員管理の状況該当値テキスト"/>
        <xdr:cNvSpPr txBox="1"/>
      </xdr:nvSpPr>
      <xdr:spPr>
        <a:xfrm>
          <a:off x="171069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77629</xdr:rowOff>
    </xdr:from>
    <xdr:to>
      <xdr:col>23</xdr:col>
      <xdr:colOff>457200</xdr:colOff>
      <xdr:row>62</xdr:row>
      <xdr:rowOff>7779</xdr:rowOff>
    </xdr:to>
    <xdr:sp macro="" textlink="">
      <xdr:nvSpPr>
        <xdr:cNvPr id="342" name="円/楕円 341"/>
        <xdr:cNvSpPr/>
      </xdr:nvSpPr>
      <xdr:spPr>
        <a:xfrm>
          <a:off x="16129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17956</xdr:rowOff>
    </xdr:from>
    <xdr:ext cx="736600" cy="259045"/>
    <xdr:sp macro="" textlink="">
      <xdr:nvSpPr>
        <xdr:cNvPr id="343" name="テキスト ボックス 342"/>
        <xdr:cNvSpPr txBox="1"/>
      </xdr:nvSpPr>
      <xdr:spPr>
        <a:xfrm>
          <a:off x="15798800" y="10304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70088</xdr:rowOff>
    </xdr:from>
    <xdr:to>
      <xdr:col>22</xdr:col>
      <xdr:colOff>254000</xdr:colOff>
      <xdr:row>62</xdr:row>
      <xdr:rowOff>238</xdr:rowOff>
    </xdr:to>
    <xdr:sp macro="" textlink="">
      <xdr:nvSpPr>
        <xdr:cNvPr id="344" name="円/楕円 343"/>
        <xdr:cNvSpPr/>
      </xdr:nvSpPr>
      <xdr:spPr>
        <a:xfrm>
          <a:off x="15240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10415</xdr:rowOff>
    </xdr:from>
    <xdr:ext cx="762000" cy="259045"/>
    <xdr:sp macro="" textlink="">
      <xdr:nvSpPr>
        <xdr:cNvPr id="345" name="テキスト ボックス 344"/>
        <xdr:cNvSpPr txBox="1"/>
      </xdr:nvSpPr>
      <xdr:spPr>
        <a:xfrm>
          <a:off x="14909800" y="102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112316</xdr:rowOff>
    </xdr:from>
    <xdr:to>
      <xdr:col>21</xdr:col>
      <xdr:colOff>50800</xdr:colOff>
      <xdr:row>62</xdr:row>
      <xdr:rowOff>42466</xdr:rowOff>
    </xdr:to>
    <xdr:sp macro="" textlink="">
      <xdr:nvSpPr>
        <xdr:cNvPr id="346" name="円/楕円 345"/>
        <xdr:cNvSpPr/>
      </xdr:nvSpPr>
      <xdr:spPr>
        <a:xfrm>
          <a:off x="14351000" y="105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52643</xdr:rowOff>
    </xdr:from>
    <xdr:ext cx="762000" cy="259045"/>
    <xdr:sp macro="" textlink="">
      <xdr:nvSpPr>
        <xdr:cNvPr id="347" name="テキスト ボックス 346"/>
        <xdr:cNvSpPr txBox="1"/>
      </xdr:nvSpPr>
      <xdr:spPr>
        <a:xfrm>
          <a:off x="14020800" y="103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8" name="円/楕円 347"/>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45102</xdr:rowOff>
    </xdr:from>
    <xdr:ext cx="762000" cy="259045"/>
    <xdr:sp macro="" textlink="">
      <xdr:nvSpPr>
        <xdr:cNvPr id="349" name="テキスト ボックス 348"/>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類似団体平均、県平均、全国平均をすべて上回っている状況であるが、起債残高の縮減を図っており、年々改善している。今年度は地方債の元利償還金が減少し、普通交付税額が伸びたことにより対前年度比１．４ポイント減少した。</a:t>
          </a:r>
        </a:p>
        <a:p>
          <a:r>
            <a:rPr kumimoji="1" lang="ja-JP" altLang="en-US" sz="1300">
              <a:latin typeface="ＭＳ Ｐゴシック"/>
            </a:rPr>
            <a:t>　今後も地方債発行の抑制に努め、引き続き公債費の削減に努める。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78" name="直線コネクタ 377"/>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121920</xdr:rowOff>
    </xdr:to>
    <xdr:cxnSp macro="">
      <xdr:nvCxnSpPr>
        <xdr:cNvPr id="383" name="直線コネクタ 382"/>
        <xdr:cNvCxnSpPr/>
      </xdr:nvCxnSpPr>
      <xdr:spPr>
        <a:xfrm flipV="1">
          <a:off x="16179800" y="72102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5" name="フローチャート : 判断 38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38946</xdr:rowOff>
    </xdr:to>
    <xdr:cxnSp macro="">
      <xdr:nvCxnSpPr>
        <xdr:cNvPr id="386" name="直線コネクタ 385"/>
        <xdr:cNvCxnSpPr/>
      </xdr:nvCxnSpPr>
      <xdr:spPr>
        <a:xfrm flipV="1">
          <a:off x="15290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7" name="フローチャート : 判断 386"/>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8" name="テキスト ボックス 387"/>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119380</xdr:rowOff>
    </xdr:to>
    <xdr:cxnSp macro="">
      <xdr:nvCxnSpPr>
        <xdr:cNvPr id="389" name="直線コネクタ 388"/>
        <xdr:cNvCxnSpPr/>
      </xdr:nvCxnSpPr>
      <xdr:spPr>
        <a:xfrm flipV="1">
          <a:off x="14401800" y="741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44450</xdr:rowOff>
    </xdr:to>
    <xdr:cxnSp macro="">
      <xdr:nvCxnSpPr>
        <xdr:cNvPr id="392" name="直線コネクタ 391"/>
        <xdr:cNvCxnSpPr/>
      </xdr:nvCxnSpPr>
      <xdr:spPr>
        <a:xfrm flipV="1">
          <a:off x="13512800" y="74917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3" name="フローチャート : 判断 392"/>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4" name="テキスト ボックス 393"/>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5" name="フローチャート : 判断 394"/>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6" name="テキスト ボックス 395"/>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2" name="円/楕円 401"/>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3"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4" name="円/楕円 403"/>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5" name="テキスト ボックス 404"/>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6" name="円/楕円 405"/>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7" name="テキスト ボックス 406"/>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8" name="円/楕円 407"/>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9" name="テキスト ボックス 408"/>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0" name="円/楕円 409"/>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1" name="テキスト ボックス 410"/>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地方債残高の減少などにより前年度比では１８．９ポイント減少し、類似団体、県平均、全国市町村平均をすべて下回っている。今後も市債発行を抑制し、地方債残高の計画的な減少に努める。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0" name="直線コネクタ 439"/>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1"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2" name="直線コネクタ 441"/>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3"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4" name="直線コネクタ 443"/>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38608</xdr:rowOff>
    </xdr:from>
    <xdr:to>
      <xdr:col>24</xdr:col>
      <xdr:colOff>558800</xdr:colOff>
      <xdr:row>16</xdr:row>
      <xdr:rowOff>19177</xdr:rowOff>
    </xdr:to>
    <xdr:cxnSp macro="">
      <xdr:nvCxnSpPr>
        <xdr:cNvPr id="445" name="直線コネクタ 444"/>
        <xdr:cNvCxnSpPr/>
      </xdr:nvCxnSpPr>
      <xdr:spPr>
        <a:xfrm flipV="1">
          <a:off x="16179800" y="2610358"/>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6"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7" name="フローチャート : 判断 446"/>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19177</xdr:rowOff>
    </xdr:from>
    <xdr:to>
      <xdr:col>23</xdr:col>
      <xdr:colOff>406400</xdr:colOff>
      <xdr:row>16</xdr:row>
      <xdr:rowOff>124545</xdr:rowOff>
    </xdr:to>
    <xdr:cxnSp macro="">
      <xdr:nvCxnSpPr>
        <xdr:cNvPr id="448" name="直線コネクタ 447"/>
        <xdr:cNvCxnSpPr/>
      </xdr:nvCxnSpPr>
      <xdr:spPr>
        <a:xfrm flipV="1">
          <a:off x="15290800" y="27623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9" name="フローチャート : 判断 448"/>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0" name="テキスト ボックス 449"/>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124545</xdr:rowOff>
    </xdr:from>
    <xdr:to>
      <xdr:col>22</xdr:col>
      <xdr:colOff>203200</xdr:colOff>
      <xdr:row>17</xdr:row>
      <xdr:rowOff>159808</xdr:rowOff>
    </xdr:to>
    <xdr:cxnSp macro="">
      <xdr:nvCxnSpPr>
        <xdr:cNvPr id="451" name="直線コネクタ 450"/>
        <xdr:cNvCxnSpPr/>
      </xdr:nvCxnSpPr>
      <xdr:spPr>
        <a:xfrm flipV="1">
          <a:off x="14401800" y="2867745"/>
          <a:ext cx="889000" cy="2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2" name="フローチャート : 判断 451"/>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3" name="テキスト ボックス 452"/>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159808</xdr:rowOff>
    </xdr:from>
    <xdr:to>
      <xdr:col>21</xdr:col>
      <xdr:colOff>0</xdr:colOff>
      <xdr:row>18</xdr:row>
      <xdr:rowOff>130725</xdr:rowOff>
    </xdr:to>
    <xdr:cxnSp macro="">
      <xdr:nvCxnSpPr>
        <xdr:cNvPr id="454" name="直線コネクタ 453"/>
        <xdr:cNvCxnSpPr/>
      </xdr:nvCxnSpPr>
      <xdr:spPr>
        <a:xfrm flipV="1">
          <a:off x="13512800" y="3074458"/>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6" name="テキスト ボックス 455"/>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8" name="テキスト ボックス 457"/>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159258</xdr:rowOff>
    </xdr:from>
    <xdr:to>
      <xdr:col>24</xdr:col>
      <xdr:colOff>609600</xdr:colOff>
      <xdr:row>15</xdr:row>
      <xdr:rowOff>89408</xdr:rowOff>
    </xdr:to>
    <xdr:sp macro="" textlink="">
      <xdr:nvSpPr>
        <xdr:cNvPr id="464" name="円/楕円 463"/>
        <xdr:cNvSpPr/>
      </xdr:nvSpPr>
      <xdr:spPr>
        <a:xfrm>
          <a:off x="169672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4335</xdr:rowOff>
    </xdr:from>
    <xdr:ext cx="762000" cy="259045"/>
    <xdr:sp macro="" textlink="">
      <xdr:nvSpPr>
        <xdr:cNvPr id="465" name="将来負担の状況該当値テキスト"/>
        <xdr:cNvSpPr txBox="1"/>
      </xdr:nvSpPr>
      <xdr:spPr>
        <a:xfrm>
          <a:off x="17106900" y="24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139827</xdr:rowOff>
    </xdr:from>
    <xdr:to>
      <xdr:col>23</xdr:col>
      <xdr:colOff>457200</xdr:colOff>
      <xdr:row>16</xdr:row>
      <xdr:rowOff>69977</xdr:rowOff>
    </xdr:to>
    <xdr:sp macro="" textlink="">
      <xdr:nvSpPr>
        <xdr:cNvPr id="466" name="円/楕円 465"/>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67" name="テキスト ボックス 466"/>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73745</xdr:rowOff>
    </xdr:from>
    <xdr:to>
      <xdr:col>22</xdr:col>
      <xdr:colOff>254000</xdr:colOff>
      <xdr:row>17</xdr:row>
      <xdr:rowOff>3895</xdr:rowOff>
    </xdr:to>
    <xdr:sp macro="" textlink="">
      <xdr:nvSpPr>
        <xdr:cNvPr id="468" name="円/楕円 467"/>
        <xdr:cNvSpPr/>
      </xdr:nvSpPr>
      <xdr:spPr>
        <a:xfrm>
          <a:off x="15240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14072</xdr:rowOff>
    </xdr:from>
    <xdr:ext cx="762000" cy="259045"/>
    <xdr:sp macro="" textlink="">
      <xdr:nvSpPr>
        <xdr:cNvPr id="469" name="テキスト ボックス 468"/>
        <xdr:cNvSpPr txBox="1"/>
      </xdr:nvSpPr>
      <xdr:spPr>
        <a:xfrm>
          <a:off x="14909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109008</xdr:rowOff>
    </xdr:from>
    <xdr:to>
      <xdr:col>21</xdr:col>
      <xdr:colOff>50800</xdr:colOff>
      <xdr:row>18</xdr:row>
      <xdr:rowOff>39158</xdr:rowOff>
    </xdr:to>
    <xdr:sp macro="" textlink="">
      <xdr:nvSpPr>
        <xdr:cNvPr id="470" name="円/楕円 469"/>
        <xdr:cNvSpPr/>
      </xdr:nvSpPr>
      <xdr:spPr>
        <a:xfrm>
          <a:off x="14351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49335</xdr:rowOff>
    </xdr:from>
    <xdr:ext cx="762000" cy="259045"/>
    <xdr:sp macro="" textlink="">
      <xdr:nvSpPr>
        <xdr:cNvPr id="471" name="テキスト ボックス 470"/>
        <xdr:cNvSpPr txBox="1"/>
      </xdr:nvSpPr>
      <xdr:spPr>
        <a:xfrm>
          <a:off x="14020800" y="27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79925</xdr:rowOff>
    </xdr:from>
    <xdr:to>
      <xdr:col>19</xdr:col>
      <xdr:colOff>533400</xdr:colOff>
      <xdr:row>19</xdr:row>
      <xdr:rowOff>10075</xdr:rowOff>
    </xdr:to>
    <xdr:sp macro="" textlink="">
      <xdr:nvSpPr>
        <xdr:cNvPr id="472" name="円/楕円 471"/>
        <xdr:cNvSpPr/>
      </xdr:nvSpPr>
      <xdr:spPr>
        <a:xfrm>
          <a:off x="13462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20252</xdr:rowOff>
    </xdr:from>
    <xdr:ext cx="762000" cy="259045"/>
    <xdr:sp macro="" textlink="">
      <xdr:nvSpPr>
        <xdr:cNvPr id="473" name="テキスト ボックス 472"/>
        <xdr:cNvSpPr txBox="1"/>
      </xdr:nvSpPr>
      <xdr:spPr>
        <a:xfrm>
          <a:off x="13131800" y="293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30,603
30,459
36.92
13,152,626
12,682,757
383,146
7,512,379
11,772,527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依然類似団体平均と比較して高い水準となっている。給与削減措置を見直したものの、新規採用の抑制など更なる職員数の削減等により人件費の削減に努める。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39</xdr:row>
      <xdr:rowOff>42635</xdr:rowOff>
    </xdr:to>
    <xdr:cxnSp macro="">
      <xdr:nvCxnSpPr>
        <xdr:cNvPr id="67" name="直線コネクタ 66"/>
        <xdr:cNvCxnSpPr/>
      </xdr:nvCxnSpPr>
      <xdr:spPr>
        <a:xfrm flipV="1">
          <a:off x="3987800" y="6271986"/>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39</xdr:row>
      <xdr:rowOff>42635</xdr:rowOff>
    </xdr:to>
    <xdr:cxnSp macro="">
      <xdr:nvCxnSpPr>
        <xdr:cNvPr id="70" name="直線コネクタ 69"/>
        <xdr:cNvCxnSpPr/>
      </xdr:nvCxnSpPr>
      <xdr:spPr>
        <a:xfrm>
          <a:off x="3098800" y="63917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102507</xdr:rowOff>
    </xdr:to>
    <xdr:cxnSp macro="">
      <xdr:nvCxnSpPr>
        <xdr:cNvPr id="73" name="直線コネクタ 72"/>
        <xdr:cNvCxnSpPr/>
      </xdr:nvCxnSpPr>
      <xdr:spPr>
        <a:xfrm flipV="1">
          <a:off x="2209800" y="639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40</xdr:row>
      <xdr:rowOff>45357</xdr:rowOff>
    </xdr:to>
    <xdr:cxnSp macro="">
      <xdr:nvCxnSpPr>
        <xdr:cNvPr id="76" name="直線コネクタ 75"/>
        <xdr:cNvCxnSpPr/>
      </xdr:nvCxnSpPr>
      <xdr:spPr>
        <a:xfrm flipV="1">
          <a:off x="1320800" y="64461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6" name="円/楕円 85"/>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21063</xdr:rowOff>
    </xdr:from>
    <xdr:ext cx="762000" cy="259045"/>
    <xdr:sp macro="" textlink="">
      <xdr:nvSpPr>
        <xdr:cNvPr id="87"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163285</xdr:rowOff>
    </xdr:from>
    <xdr:to>
      <xdr:col>5</xdr:col>
      <xdr:colOff>600075</xdr:colOff>
      <xdr:row>39</xdr:row>
      <xdr:rowOff>93435</xdr:rowOff>
    </xdr:to>
    <xdr:sp macro="" textlink="">
      <xdr:nvSpPr>
        <xdr:cNvPr id="88" name="円/楕円 87"/>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78212</xdr:rowOff>
    </xdr:from>
    <xdr:ext cx="736600" cy="259045"/>
    <xdr:sp macro="" textlink="">
      <xdr:nvSpPr>
        <xdr:cNvPr id="89" name="テキスト ボックス 88"/>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0" name="円/楕円 89"/>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83655</xdr:rowOff>
    </xdr:from>
    <xdr:ext cx="762000" cy="259045"/>
    <xdr:sp macro="" textlink="">
      <xdr:nvSpPr>
        <xdr:cNvPr id="91" name="テキスト ボックス 90"/>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3" name="テキスト ボックス 92"/>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4" name="円/楕円 93"/>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5" name="テキスト ボックス 94"/>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物件費に係る経常収支比率は、類似団体平均を下回っているが、今後指定管理者制度導入など順次民間委託化を進めているところであり、人件費の減少に伴い、物件費については上昇することが予測される。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45357</xdr:rowOff>
    </xdr:to>
    <xdr:cxnSp macro="">
      <xdr:nvCxnSpPr>
        <xdr:cNvPr id="130" name="直線コネクタ 129"/>
        <xdr:cNvCxnSpPr/>
      </xdr:nvCxnSpPr>
      <xdr:spPr>
        <a:xfrm flipV="1">
          <a:off x="15671800" y="2679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16</xdr:row>
      <xdr:rowOff>45357</xdr:rowOff>
    </xdr:to>
    <xdr:cxnSp macro="">
      <xdr:nvCxnSpPr>
        <xdr:cNvPr id="133" name="直線コネクタ 132"/>
        <xdr:cNvCxnSpPr/>
      </xdr:nvCxnSpPr>
      <xdr:spPr>
        <a:xfrm>
          <a:off x="14782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86179</xdr:rowOff>
    </xdr:to>
    <xdr:cxnSp macro="">
      <xdr:nvCxnSpPr>
        <xdr:cNvPr id="136" name="直線コネクタ 135"/>
        <xdr:cNvCxnSpPr/>
      </xdr:nvCxnSpPr>
      <xdr:spPr>
        <a:xfrm flipV="1">
          <a:off x="13893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86179</xdr:rowOff>
    </xdr:to>
    <xdr:cxnSp macro="">
      <xdr:nvCxnSpPr>
        <xdr:cNvPr id="139" name="直線コネクタ 138"/>
        <xdr:cNvCxnSpPr/>
      </xdr:nvCxnSpPr>
      <xdr:spPr>
        <a:xfrm>
          <a:off x="13004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9" name="円/楕円 148"/>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50"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1" name="円/楕円 150"/>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2" name="テキスト ボックス 15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3" name="円/楕円 152"/>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4" name="テキスト ボックス 153"/>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5" name="円/楕円 154"/>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6" name="テキスト ボックス 155"/>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7" name="円/楕円 156"/>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8" name="テキスト ボックス 157"/>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上回っている。保育所を７園運営しているため、児童福祉費に係る割合が高いが、対前年度比では減少している。一方、生活保護費が年々伸びているため、その半分以上を占める医療扶助について、適正な執行を図るよう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167822</xdr:rowOff>
    </xdr:to>
    <xdr:cxnSp macro="">
      <xdr:nvCxnSpPr>
        <xdr:cNvPr id="193" name="直線コネクタ 192"/>
        <xdr:cNvCxnSpPr/>
      </xdr:nvCxnSpPr>
      <xdr:spPr>
        <a:xfrm flipV="1">
          <a:off x="3987800" y="98261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167822</xdr:rowOff>
    </xdr:to>
    <xdr:cxnSp macro="">
      <xdr:nvCxnSpPr>
        <xdr:cNvPr id="196" name="直線コネクタ 195"/>
        <xdr:cNvCxnSpPr/>
      </xdr:nvCxnSpPr>
      <xdr:spPr>
        <a:xfrm>
          <a:off x="3098800" y="9679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20865</xdr:rowOff>
    </xdr:to>
    <xdr:cxnSp macro="">
      <xdr:nvCxnSpPr>
        <xdr:cNvPr id="199" name="直線コネクタ 198"/>
        <xdr:cNvCxnSpPr/>
      </xdr:nvCxnSpPr>
      <xdr:spPr>
        <a:xfrm flipV="1">
          <a:off x="2209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20865</xdr:rowOff>
    </xdr:to>
    <xdr:cxnSp macro="">
      <xdr:nvCxnSpPr>
        <xdr:cNvPr id="202" name="直線コネクタ 201"/>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12" name="円/楕円 211"/>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3"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4" name="円/楕円 213"/>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5" name="テキスト ボックス 214"/>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6" name="円/楕円 215"/>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7" name="テキスト ボックス 216"/>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8" name="円/楕円 217"/>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9" name="テキスト ボックス 218"/>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20" name="円/楕円 219"/>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1" name="テキスト ボックス 22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は昨年度より２．１ポイント減少したため、類似団体平均、県平均を下回ったが、全国平均を上回っている。その要因としては、繰出金と積立金の増加で、特に財政調整基金と減債基金への積立増が大きい。</a:t>
          </a:r>
        </a:p>
        <a:p>
          <a:r>
            <a:rPr kumimoji="1" lang="ja-JP" altLang="en-US" sz="1200">
              <a:latin typeface="ＭＳ Ｐゴシック"/>
            </a:rPr>
            <a:t>　今後は老朽化施設への対応とともに、国民健康保険特別会計や介護保険特別会計などへの繰出金も高齢化の進展に伴い上昇することが予測されるため、公共施設の統合や、適正な保険料の維持など持続可能な財政運営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123190</xdr:rowOff>
    </xdr:to>
    <xdr:cxnSp macro="">
      <xdr:nvCxnSpPr>
        <xdr:cNvPr id="254" name="直線コネクタ 253"/>
        <xdr:cNvCxnSpPr/>
      </xdr:nvCxnSpPr>
      <xdr:spPr>
        <a:xfrm flipV="1">
          <a:off x="15671800" y="97358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123190</xdr:rowOff>
    </xdr:to>
    <xdr:cxnSp macro="">
      <xdr:nvCxnSpPr>
        <xdr:cNvPr id="257" name="直線コネクタ 256"/>
        <xdr:cNvCxnSpPr/>
      </xdr:nvCxnSpPr>
      <xdr:spPr>
        <a:xfrm>
          <a:off x="14782800" y="9705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104140</xdr:rowOff>
    </xdr:to>
    <xdr:cxnSp macro="">
      <xdr:nvCxnSpPr>
        <xdr:cNvPr id="260" name="直線コネクタ 259"/>
        <xdr:cNvCxnSpPr/>
      </xdr:nvCxnSpPr>
      <xdr:spPr>
        <a:xfrm>
          <a:off x="13893800" y="9575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146050</xdr:rowOff>
    </xdr:to>
    <xdr:cxnSp macro="">
      <xdr:nvCxnSpPr>
        <xdr:cNvPr id="263" name="直線コネクタ 262"/>
        <xdr:cNvCxnSpPr/>
      </xdr:nvCxnSpPr>
      <xdr:spPr>
        <a:xfrm>
          <a:off x="13004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3" name="円/楕円 272"/>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4"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5" name="円/楕円 274"/>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6" name="テキスト ボックス 275"/>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7" name="円/楕円 276"/>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8" name="テキスト ボックス 27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9" name="円/楕円 278"/>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80" name="テキスト ボックス 279"/>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81" name="円/楕円 28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82" name="テキスト ボックス 28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全国平均、県平均、類似団体平均いずれも上回っている。これは、病院事業会計への補助金やごみ処理事業等を行う一部事務組合への負担金が多額になっているためである。今後においても公営企業法等で示す明確な基準により補助を行うとともに経営の健全性を注視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36</xdr:row>
      <xdr:rowOff>134620</xdr:rowOff>
    </xdr:to>
    <xdr:cxnSp macro="">
      <xdr:nvCxnSpPr>
        <xdr:cNvPr id="315" name="直線コネクタ 314"/>
        <xdr:cNvCxnSpPr/>
      </xdr:nvCxnSpPr>
      <xdr:spPr>
        <a:xfrm flipV="1">
          <a:off x="15671800" y="61544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36</xdr:row>
      <xdr:rowOff>134620</xdr:rowOff>
    </xdr:to>
    <xdr:cxnSp macro="">
      <xdr:nvCxnSpPr>
        <xdr:cNvPr id="318" name="直線コネクタ 317"/>
        <xdr:cNvCxnSpPr/>
      </xdr:nvCxnSpPr>
      <xdr:spPr>
        <a:xfrm>
          <a:off x="14782800" y="6154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142240</xdr:rowOff>
    </xdr:to>
    <xdr:cxnSp macro="">
      <xdr:nvCxnSpPr>
        <xdr:cNvPr id="321" name="直線コネクタ 320"/>
        <xdr:cNvCxnSpPr/>
      </xdr:nvCxnSpPr>
      <xdr:spPr>
        <a:xfrm flipV="1">
          <a:off x="13893800" y="6154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142240</xdr:rowOff>
    </xdr:from>
    <xdr:to>
      <xdr:col>20</xdr:col>
      <xdr:colOff>158750</xdr:colOff>
      <xdr:row>36</xdr:row>
      <xdr:rowOff>157480</xdr:rowOff>
    </xdr:to>
    <xdr:cxnSp macro="">
      <xdr:nvCxnSpPr>
        <xdr:cNvPr id="324" name="直線コネクタ 323"/>
        <xdr:cNvCxnSpPr/>
      </xdr:nvCxnSpPr>
      <xdr:spPr>
        <a:xfrm flipV="1">
          <a:off x="13004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102870</xdr:rowOff>
    </xdr:from>
    <xdr:to>
      <xdr:col>24</xdr:col>
      <xdr:colOff>82550</xdr:colOff>
      <xdr:row>36</xdr:row>
      <xdr:rowOff>33020</xdr:rowOff>
    </xdr:to>
    <xdr:sp macro="" textlink="">
      <xdr:nvSpPr>
        <xdr:cNvPr id="334" name="円/楕円 333"/>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74947</xdr:rowOff>
    </xdr:from>
    <xdr:ext cx="762000" cy="259045"/>
    <xdr:sp macro="" textlink="">
      <xdr:nvSpPr>
        <xdr:cNvPr id="335" name="補助費等該当値テキスト"/>
        <xdr:cNvSpPr txBox="1"/>
      </xdr:nvSpPr>
      <xdr:spPr>
        <a:xfrm>
          <a:off x="16598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36" name="円/楕円 335"/>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37" name="テキスト ボックス 336"/>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8" name="円/楕円 337"/>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39" name="テキスト ボックス 338"/>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40" name="円/楕円 339"/>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41" name="テキスト ボックス 340"/>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42" name="円/楕円 341"/>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3" name="テキスト ボックス 342"/>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や起債抑制方針により公債費は減少傾向で、公債費に係る経常収支比率は、昨年度より２．２ポイント改善している。類似団体平均、全国平均を下回ったが、学校施設耐震化事業や新消防庁舎建設事業により、今後元利償還金は一時的に上昇することとなるため、将来への負担を軽減するよう新規事業の実施については十分な検討を行い、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159004</xdr:rowOff>
    </xdr:to>
    <xdr:cxnSp macro="">
      <xdr:nvCxnSpPr>
        <xdr:cNvPr id="373" name="直線コネクタ 372"/>
        <xdr:cNvCxnSpPr/>
      </xdr:nvCxnSpPr>
      <xdr:spPr>
        <a:xfrm flipV="1">
          <a:off x="3987800" y="134315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159004</xdr:rowOff>
    </xdr:to>
    <xdr:cxnSp macro="">
      <xdr:nvCxnSpPr>
        <xdr:cNvPr id="376" name="直線コネクタ 375"/>
        <xdr:cNvCxnSpPr/>
      </xdr:nvCxnSpPr>
      <xdr:spPr>
        <a:xfrm>
          <a:off x="3098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74422</xdr:rowOff>
    </xdr:to>
    <xdr:cxnSp macro="">
      <xdr:nvCxnSpPr>
        <xdr:cNvPr id="379" name="直線コネクタ 378"/>
        <xdr:cNvCxnSpPr/>
      </xdr:nvCxnSpPr>
      <xdr:spPr>
        <a:xfrm flipV="1">
          <a:off x="2209800" y="135183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110998</xdr:rowOff>
    </xdr:to>
    <xdr:cxnSp macro="">
      <xdr:nvCxnSpPr>
        <xdr:cNvPr id="382" name="直線コネクタ 381"/>
        <xdr:cNvCxnSpPr/>
      </xdr:nvCxnSpPr>
      <xdr:spPr>
        <a:xfrm flipV="1">
          <a:off x="1320800" y="1361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2" name="円/楕円 39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24147</xdr:rowOff>
    </xdr:from>
    <xdr:ext cx="762000" cy="259045"/>
    <xdr:sp macro="" textlink="">
      <xdr:nvSpPr>
        <xdr:cNvPr id="393" name="公債費該当値テキスト"/>
        <xdr:cNvSpPr txBox="1"/>
      </xdr:nvSpPr>
      <xdr:spPr>
        <a:xfrm>
          <a:off x="4914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4" name="円/楕円 393"/>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5" name="テキスト ボックス 394"/>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6" name="円/楕円 39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7" name="テキスト ボックス 39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8" name="円/楕円 397"/>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9" name="テキスト ボックス 398"/>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400" name="円/楕円 399"/>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401" name="テキスト ボックス 400"/>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依然人件費、扶助費、補助費等において、類似団体平均を上回っているが、いずれも昨年度より比率が低くなり、類似団体平均との差は縮まっている。行財政改革の取り組みにより一層の縮減に努める。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81</xdr:row>
      <xdr:rowOff>24130</xdr:rowOff>
    </xdr:to>
    <xdr:cxnSp macro="">
      <xdr:nvCxnSpPr>
        <xdr:cNvPr id="432" name="直線コネクタ 431"/>
        <xdr:cNvCxnSpPr/>
      </xdr:nvCxnSpPr>
      <xdr:spPr>
        <a:xfrm flipV="1">
          <a:off x="15671800" y="1345438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81</xdr:row>
      <xdr:rowOff>24130</xdr:rowOff>
    </xdr:to>
    <xdr:cxnSp macro="">
      <xdr:nvCxnSpPr>
        <xdr:cNvPr id="435" name="直線コネクタ 434"/>
        <xdr:cNvCxnSpPr/>
      </xdr:nvCxnSpPr>
      <xdr:spPr>
        <a:xfrm>
          <a:off x="14782800" y="13417804"/>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136144</xdr:rowOff>
    </xdr:to>
    <xdr:cxnSp macro="">
      <xdr:nvCxnSpPr>
        <xdr:cNvPr id="438" name="直線コネクタ 437"/>
        <xdr:cNvCxnSpPr/>
      </xdr:nvCxnSpPr>
      <xdr:spPr>
        <a:xfrm flipV="1">
          <a:off x="13893800" y="134178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79</xdr:row>
      <xdr:rowOff>124713</xdr:rowOff>
    </xdr:to>
    <xdr:cxnSp macro="">
      <xdr:nvCxnSpPr>
        <xdr:cNvPr id="441" name="直線コネクタ 440"/>
        <xdr:cNvCxnSpPr/>
      </xdr:nvCxnSpPr>
      <xdr:spPr>
        <a:xfrm flipV="1">
          <a:off x="13004800" y="135092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51" name="円/楕円 45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5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144780</xdr:rowOff>
    </xdr:from>
    <xdr:to>
      <xdr:col>22</xdr:col>
      <xdr:colOff>615950</xdr:colOff>
      <xdr:row>81</xdr:row>
      <xdr:rowOff>74930</xdr:rowOff>
    </xdr:to>
    <xdr:sp macro="" textlink="">
      <xdr:nvSpPr>
        <xdr:cNvPr id="453" name="円/楕円 452"/>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59707</xdr:rowOff>
    </xdr:from>
    <xdr:ext cx="736600" cy="259045"/>
    <xdr:sp macro="" textlink="">
      <xdr:nvSpPr>
        <xdr:cNvPr id="454" name="テキスト ボックス 453"/>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5" name="円/楕円 454"/>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6" name="テキスト ボックス 455"/>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7" name="円/楕円 456"/>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8" name="テキスト ボックス 457"/>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73913</xdr:rowOff>
    </xdr:from>
    <xdr:to>
      <xdr:col>19</xdr:col>
      <xdr:colOff>6350</xdr:colOff>
      <xdr:row>80</xdr:row>
      <xdr:rowOff>4063</xdr:rowOff>
    </xdr:to>
    <xdr:sp macro="" textlink="">
      <xdr:nvSpPr>
        <xdr:cNvPr id="459" name="円/楕円 458"/>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160290</xdr:rowOff>
    </xdr:from>
    <xdr:ext cx="762000" cy="259045"/>
    <xdr:sp macro="" textlink="">
      <xdr:nvSpPr>
        <xdr:cNvPr id="460" name="テキスト ボックス 459"/>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153088</xdr:rowOff>
    </xdr:from>
    <xdr:to>
      <xdr:col>4</xdr:col>
      <xdr:colOff>1117600</xdr:colOff>
      <xdr:row>17</xdr:row>
      <xdr:rowOff>12172</xdr:rowOff>
    </xdr:to>
    <xdr:cxnSp macro="">
      <xdr:nvCxnSpPr>
        <xdr:cNvPr id="52" name="直線コネクタ 51"/>
        <xdr:cNvCxnSpPr/>
      </xdr:nvCxnSpPr>
      <xdr:spPr bwMode="auto">
        <a:xfrm>
          <a:off x="5003800" y="2943913"/>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112250</xdr:rowOff>
    </xdr:from>
    <xdr:to>
      <xdr:col>4</xdr:col>
      <xdr:colOff>469900</xdr:colOff>
      <xdr:row>16</xdr:row>
      <xdr:rowOff>153088</xdr:rowOff>
    </xdr:to>
    <xdr:cxnSp macro="">
      <xdr:nvCxnSpPr>
        <xdr:cNvPr id="55" name="直線コネクタ 54"/>
        <xdr:cNvCxnSpPr/>
      </xdr:nvCxnSpPr>
      <xdr:spPr bwMode="auto">
        <a:xfrm>
          <a:off x="4305300" y="2903075"/>
          <a:ext cx="698500" cy="40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112250</xdr:rowOff>
    </xdr:from>
    <xdr:to>
      <xdr:col>3</xdr:col>
      <xdr:colOff>904875</xdr:colOff>
      <xdr:row>16</xdr:row>
      <xdr:rowOff>143274</xdr:rowOff>
    </xdr:to>
    <xdr:cxnSp macro="">
      <xdr:nvCxnSpPr>
        <xdr:cNvPr id="58" name="直線コネクタ 57"/>
        <xdr:cNvCxnSpPr/>
      </xdr:nvCxnSpPr>
      <xdr:spPr bwMode="auto">
        <a:xfrm flipV="1">
          <a:off x="3606800" y="2903075"/>
          <a:ext cx="698500" cy="3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80997</xdr:rowOff>
    </xdr:from>
    <xdr:to>
      <xdr:col>3</xdr:col>
      <xdr:colOff>206375</xdr:colOff>
      <xdr:row>16</xdr:row>
      <xdr:rowOff>143274</xdr:rowOff>
    </xdr:to>
    <xdr:cxnSp macro="">
      <xdr:nvCxnSpPr>
        <xdr:cNvPr id="61" name="直線コネクタ 60"/>
        <xdr:cNvCxnSpPr/>
      </xdr:nvCxnSpPr>
      <xdr:spPr bwMode="auto">
        <a:xfrm>
          <a:off x="2908300" y="2871822"/>
          <a:ext cx="698500" cy="6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132822</xdr:rowOff>
    </xdr:from>
    <xdr:to>
      <xdr:col>5</xdr:col>
      <xdr:colOff>34925</xdr:colOff>
      <xdr:row>17</xdr:row>
      <xdr:rowOff>62972</xdr:rowOff>
    </xdr:to>
    <xdr:sp macro="" textlink="">
      <xdr:nvSpPr>
        <xdr:cNvPr id="71" name="円/楕円 70"/>
        <xdr:cNvSpPr/>
      </xdr:nvSpPr>
      <xdr:spPr bwMode="auto">
        <a:xfrm>
          <a:off x="5600700" y="292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104899</xdr:rowOff>
    </xdr:from>
    <xdr:ext cx="762000" cy="259045"/>
    <xdr:sp macro="" textlink="">
      <xdr:nvSpPr>
        <xdr:cNvPr id="72" name="人口1人当たり決算額の推移該当値テキスト130"/>
        <xdr:cNvSpPr txBox="1"/>
      </xdr:nvSpPr>
      <xdr:spPr>
        <a:xfrm>
          <a:off x="5740400" y="289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102288</xdr:rowOff>
    </xdr:from>
    <xdr:to>
      <xdr:col>4</xdr:col>
      <xdr:colOff>520700</xdr:colOff>
      <xdr:row>17</xdr:row>
      <xdr:rowOff>32438</xdr:rowOff>
    </xdr:to>
    <xdr:sp macro="" textlink="">
      <xdr:nvSpPr>
        <xdr:cNvPr id="73" name="円/楕円 72"/>
        <xdr:cNvSpPr/>
      </xdr:nvSpPr>
      <xdr:spPr bwMode="auto">
        <a:xfrm>
          <a:off x="4953000" y="2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17215</xdr:rowOff>
    </xdr:from>
    <xdr:ext cx="736600" cy="259045"/>
    <xdr:sp macro="" textlink="">
      <xdr:nvSpPr>
        <xdr:cNvPr id="74" name="テキスト ボックス 73"/>
        <xdr:cNvSpPr txBox="1"/>
      </xdr:nvSpPr>
      <xdr:spPr>
        <a:xfrm>
          <a:off x="4622800" y="297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61450</xdr:rowOff>
    </xdr:from>
    <xdr:to>
      <xdr:col>3</xdr:col>
      <xdr:colOff>955675</xdr:colOff>
      <xdr:row>16</xdr:row>
      <xdr:rowOff>163050</xdr:rowOff>
    </xdr:to>
    <xdr:sp macro="" textlink="">
      <xdr:nvSpPr>
        <xdr:cNvPr id="75" name="円/楕円 74"/>
        <xdr:cNvSpPr/>
      </xdr:nvSpPr>
      <xdr:spPr bwMode="auto">
        <a:xfrm>
          <a:off x="4254500" y="285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147827</xdr:rowOff>
    </xdr:from>
    <xdr:ext cx="762000" cy="259045"/>
    <xdr:sp macro="" textlink="">
      <xdr:nvSpPr>
        <xdr:cNvPr id="76" name="テキスト ボックス 75"/>
        <xdr:cNvSpPr txBox="1"/>
      </xdr:nvSpPr>
      <xdr:spPr>
        <a:xfrm>
          <a:off x="3924300" y="293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92474</xdr:rowOff>
    </xdr:from>
    <xdr:to>
      <xdr:col>3</xdr:col>
      <xdr:colOff>257175</xdr:colOff>
      <xdr:row>17</xdr:row>
      <xdr:rowOff>22624</xdr:rowOff>
    </xdr:to>
    <xdr:sp macro="" textlink="">
      <xdr:nvSpPr>
        <xdr:cNvPr id="77" name="円/楕円 76"/>
        <xdr:cNvSpPr/>
      </xdr:nvSpPr>
      <xdr:spPr bwMode="auto">
        <a:xfrm>
          <a:off x="3556000" y="288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7401</xdr:rowOff>
    </xdr:from>
    <xdr:ext cx="762000" cy="259045"/>
    <xdr:sp macro="" textlink="">
      <xdr:nvSpPr>
        <xdr:cNvPr id="78" name="テキスト ボックス 77"/>
        <xdr:cNvSpPr txBox="1"/>
      </xdr:nvSpPr>
      <xdr:spPr>
        <a:xfrm>
          <a:off x="3225800" y="296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30197</xdr:rowOff>
    </xdr:from>
    <xdr:to>
      <xdr:col>2</xdr:col>
      <xdr:colOff>692150</xdr:colOff>
      <xdr:row>16</xdr:row>
      <xdr:rowOff>131797</xdr:rowOff>
    </xdr:to>
    <xdr:sp macro="" textlink="">
      <xdr:nvSpPr>
        <xdr:cNvPr id="79" name="円/楕円 78"/>
        <xdr:cNvSpPr/>
      </xdr:nvSpPr>
      <xdr:spPr bwMode="auto">
        <a:xfrm>
          <a:off x="2857500" y="282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116574</xdr:rowOff>
    </xdr:from>
    <xdr:ext cx="762000" cy="259045"/>
    <xdr:sp macro="" textlink="">
      <xdr:nvSpPr>
        <xdr:cNvPr id="80" name="テキスト ボックス 79"/>
        <xdr:cNvSpPr txBox="1"/>
      </xdr:nvSpPr>
      <xdr:spPr>
        <a:xfrm>
          <a:off x="2527300" y="29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155314</xdr:rowOff>
    </xdr:from>
    <xdr:to>
      <xdr:col>4</xdr:col>
      <xdr:colOff>1117600</xdr:colOff>
      <xdr:row>35</xdr:row>
      <xdr:rowOff>221249</xdr:rowOff>
    </xdr:to>
    <xdr:cxnSp macro="">
      <xdr:nvCxnSpPr>
        <xdr:cNvPr id="116" name="直線コネクタ 115"/>
        <xdr:cNvCxnSpPr/>
      </xdr:nvCxnSpPr>
      <xdr:spPr bwMode="auto">
        <a:xfrm>
          <a:off x="5003800" y="6765664"/>
          <a:ext cx="647700" cy="6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342766</xdr:rowOff>
    </xdr:from>
    <xdr:to>
      <xdr:col>4</xdr:col>
      <xdr:colOff>469900</xdr:colOff>
      <xdr:row>35</xdr:row>
      <xdr:rowOff>155314</xdr:rowOff>
    </xdr:to>
    <xdr:cxnSp macro="">
      <xdr:nvCxnSpPr>
        <xdr:cNvPr id="119" name="直線コネクタ 118"/>
        <xdr:cNvCxnSpPr/>
      </xdr:nvCxnSpPr>
      <xdr:spPr bwMode="auto">
        <a:xfrm>
          <a:off x="4305300" y="6610216"/>
          <a:ext cx="6985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278627</xdr:rowOff>
    </xdr:from>
    <xdr:to>
      <xdr:col>3</xdr:col>
      <xdr:colOff>904875</xdr:colOff>
      <xdr:row>34</xdr:row>
      <xdr:rowOff>342766</xdr:rowOff>
    </xdr:to>
    <xdr:cxnSp macro="">
      <xdr:nvCxnSpPr>
        <xdr:cNvPr id="122" name="直線コネクタ 121"/>
        <xdr:cNvCxnSpPr/>
      </xdr:nvCxnSpPr>
      <xdr:spPr bwMode="auto">
        <a:xfrm>
          <a:off x="3606800" y="6546077"/>
          <a:ext cx="698500" cy="6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278627</xdr:rowOff>
    </xdr:from>
    <xdr:to>
      <xdr:col>3</xdr:col>
      <xdr:colOff>206375</xdr:colOff>
      <xdr:row>34</xdr:row>
      <xdr:rowOff>292376</xdr:rowOff>
    </xdr:to>
    <xdr:cxnSp macro="">
      <xdr:nvCxnSpPr>
        <xdr:cNvPr id="125" name="直線コネクタ 124"/>
        <xdr:cNvCxnSpPr/>
      </xdr:nvCxnSpPr>
      <xdr:spPr bwMode="auto">
        <a:xfrm flipV="1">
          <a:off x="2908300" y="6546077"/>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170449</xdr:rowOff>
    </xdr:from>
    <xdr:to>
      <xdr:col>5</xdr:col>
      <xdr:colOff>34925</xdr:colOff>
      <xdr:row>35</xdr:row>
      <xdr:rowOff>272049</xdr:rowOff>
    </xdr:to>
    <xdr:sp macro="" textlink="">
      <xdr:nvSpPr>
        <xdr:cNvPr id="135" name="円/楕円 134"/>
        <xdr:cNvSpPr/>
      </xdr:nvSpPr>
      <xdr:spPr bwMode="auto">
        <a:xfrm>
          <a:off x="5600700" y="678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142526</xdr:rowOff>
    </xdr:from>
    <xdr:ext cx="762000" cy="259045"/>
    <xdr:sp macro="" textlink="">
      <xdr:nvSpPr>
        <xdr:cNvPr id="136" name="人口1人当たり決算額の推移該当値テキスト445"/>
        <xdr:cNvSpPr txBox="1"/>
      </xdr:nvSpPr>
      <xdr:spPr>
        <a:xfrm>
          <a:off x="5740400" y="675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104514</xdr:rowOff>
    </xdr:from>
    <xdr:to>
      <xdr:col>4</xdr:col>
      <xdr:colOff>520700</xdr:colOff>
      <xdr:row>35</xdr:row>
      <xdr:rowOff>206114</xdr:rowOff>
    </xdr:to>
    <xdr:sp macro="" textlink="">
      <xdr:nvSpPr>
        <xdr:cNvPr id="137" name="円/楕円 136"/>
        <xdr:cNvSpPr/>
      </xdr:nvSpPr>
      <xdr:spPr bwMode="auto">
        <a:xfrm>
          <a:off x="4953000" y="67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190891</xdr:rowOff>
    </xdr:from>
    <xdr:ext cx="736600" cy="259045"/>
    <xdr:sp macro="" textlink="">
      <xdr:nvSpPr>
        <xdr:cNvPr id="138" name="テキスト ボックス 137"/>
        <xdr:cNvSpPr txBox="1"/>
      </xdr:nvSpPr>
      <xdr:spPr>
        <a:xfrm>
          <a:off x="4622800" y="680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291966</xdr:rowOff>
    </xdr:from>
    <xdr:to>
      <xdr:col>3</xdr:col>
      <xdr:colOff>955675</xdr:colOff>
      <xdr:row>35</xdr:row>
      <xdr:rowOff>50666</xdr:rowOff>
    </xdr:to>
    <xdr:sp macro="" textlink="">
      <xdr:nvSpPr>
        <xdr:cNvPr id="139" name="円/楕円 138"/>
        <xdr:cNvSpPr/>
      </xdr:nvSpPr>
      <xdr:spPr bwMode="auto">
        <a:xfrm>
          <a:off x="4254500" y="655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35443</xdr:rowOff>
    </xdr:from>
    <xdr:ext cx="762000" cy="259045"/>
    <xdr:sp macro="" textlink="">
      <xdr:nvSpPr>
        <xdr:cNvPr id="140" name="テキスト ボックス 139"/>
        <xdr:cNvSpPr txBox="1"/>
      </xdr:nvSpPr>
      <xdr:spPr>
        <a:xfrm>
          <a:off x="3924300" y="66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227827</xdr:rowOff>
    </xdr:from>
    <xdr:to>
      <xdr:col>3</xdr:col>
      <xdr:colOff>257175</xdr:colOff>
      <xdr:row>34</xdr:row>
      <xdr:rowOff>329427</xdr:rowOff>
    </xdr:to>
    <xdr:sp macro="" textlink="">
      <xdr:nvSpPr>
        <xdr:cNvPr id="141" name="円/楕円 140"/>
        <xdr:cNvSpPr/>
      </xdr:nvSpPr>
      <xdr:spPr bwMode="auto">
        <a:xfrm>
          <a:off x="3556000" y="649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314204</xdr:rowOff>
    </xdr:from>
    <xdr:ext cx="762000" cy="259045"/>
    <xdr:sp macro="" textlink="">
      <xdr:nvSpPr>
        <xdr:cNvPr id="142" name="テキスト ボックス 141"/>
        <xdr:cNvSpPr txBox="1"/>
      </xdr:nvSpPr>
      <xdr:spPr>
        <a:xfrm>
          <a:off x="3225800" y="65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241576</xdr:rowOff>
    </xdr:from>
    <xdr:to>
      <xdr:col>2</xdr:col>
      <xdr:colOff>692150</xdr:colOff>
      <xdr:row>35</xdr:row>
      <xdr:rowOff>276</xdr:rowOff>
    </xdr:to>
    <xdr:sp macro="" textlink="">
      <xdr:nvSpPr>
        <xdr:cNvPr id="143" name="円/楕円 142"/>
        <xdr:cNvSpPr/>
      </xdr:nvSpPr>
      <xdr:spPr bwMode="auto">
        <a:xfrm>
          <a:off x="2857500" y="650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327953</xdr:rowOff>
    </xdr:from>
    <xdr:ext cx="762000" cy="259045"/>
    <xdr:sp macro="" textlink="">
      <xdr:nvSpPr>
        <xdr:cNvPr id="144" name="テキスト ボックス 143"/>
        <xdr:cNvSpPr txBox="1"/>
      </xdr:nvSpPr>
      <xdr:spPr>
        <a:xfrm>
          <a:off x="2527300" y="659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決算剰余額の１／２を積み立て、残高は計画的に増加している。実質収支については、法人市民税の増減による影響により、年度間で増減する財政構造となっている。今後も人口減や高齢化により市税収入を取り巻く状況は厳しく、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５年度において連結赤字は発生していない。病院事業会計では、病院改革マスタープランに基づき経営健全化への取り組みを進めている。今後においても住民ニーズの高い地域医療の確保のため、経営健全に努める。また、上水道事業では、人口減少に伴い給水収益が減少する一方で、老朽管などの施設更新は継続していく必要があり、尚一層の効率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１９年度以降、減少傾向を維持してきたが、今後学校施設耐震化事業や消防庁舎建設事業により、元利償還金は一時的に上昇傾向となる。将来への負担を軽減するよう新規事業の実施については十分な検討を行い、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の抑制方針による地方債残高の減少や、定員適正化計画による職員数の減に伴う退職手当負担見込額の減少により、将来負担額は減少傾向となっている。加えて財政調整基金等の充当可能基金残高も増加したことにより、将来負担比率（分子）構造は改善している。今後についても、起債発行の抑制と定員適正化の継続によ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13152626</v>
      </c>
      <c r="BO4" s="379"/>
      <c r="BP4" s="379"/>
      <c r="BQ4" s="379"/>
      <c r="BR4" s="379"/>
      <c r="BS4" s="379"/>
      <c r="BT4" s="379"/>
      <c r="BU4" s="380"/>
      <c r="BV4" s="378">
        <v>11775398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8.6999999999999993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12682757</v>
      </c>
      <c r="BO5" s="384"/>
      <c r="BP5" s="384"/>
      <c r="BQ5" s="384"/>
      <c r="BR5" s="384"/>
      <c r="BS5" s="384"/>
      <c r="BT5" s="384"/>
      <c r="BU5" s="385"/>
      <c r="BV5" s="383">
        <v>11086705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99.7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469869</v>
      </c>
      <c r="BO6" s="384"/>
      <c r="BP6" s="384"/>
      <c r="BQ6" s="384"/>
      <c r="BR6" s="384"/>
      <c r="BS6" s="384"/>
      <c r="BT6" s="384"/>
      <c r="BU6" s="385"/>
      <c r="BV6" s="383">
        <v>688693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95.2</v>
      </c>
      <c r="CU6" s="528"/>
      <c r="CV6" s="528"/>
      <c r="CW6" s="528"/>
      <c r="CX6" s="528"/>
      <c r="CY6" s="528"/>
      <c r="CZ6" s="528"/>
      <c r="DA6" s="529"/>
      <c r="DB6" s="527">
        <v>107.3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86723</v>
      </c>
      <c r="BO7" s="384"/>
      <c r="BP7" s="384"/>
      <c r="BQ7" s="384"/>
      <c r="BR7" s="384"/>
      <c r="BS7" s="384"/>
      <c r="BT7" s="384"/>
      <c r="BU7" s="385"/>
      <c r="BV7" s="383">
        <v>31088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7512379</v>
      </c>
      <c r="CU7" s="384"/>
      <c r="CV7" s="384"/>
      <c r="CW7" s="384"/>
      <c r="CX7" s="384"/>
      <c r="CY7" s="384"/>
      <c r="CZ7" s="384"/>
      <c r="DA7" s="385"/>
      <c r="DB7" s="383">
        <v>7534133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383146</v>
      </c>
      <c r="BO8" s="384"/>
      <c r="BP8" s="384"/>
      <c r="BQ8" s="384"/>
      <c r="BR8" s="384"/>
      <c r="BS8" s="384"/>
      <c r="BT8" s="384"/>
      <c r="BU8" s="385"/>
      <c r="BV8" s="383">
        <v>657605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30592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-274459</v>
      </c>
      <c r="BO9" s="384"/>
      <c r="BP9" s="384"/>
      <c r="BQ9" s="384"/>
      <c r="BR9" s="384"/>
      <c r="BS9" s="384"/>
      <c r="BT9" s="384"/>
      <c r="BU9" s="385"/>
      <c r="BV9" s="383">
        <v>273599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32143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352351</v>
      </c>
      <c r="BO10" s="384"/>
      <c r="BP10" s="384"/>
      <c r="BQ10" s="384"/>
      <c r="BR10" s="384"/>
      <c r="BS10" s="384"/>
      <c r="BT10" s="384"/>
      <c r="BU10" s="385"/>
      <c r="BV10" s="383">
        <v>2365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30107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30603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510000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30459</v>
      </c>
      <c r="S13" s="483"/>
      <c r="T13" s="483"/>
      <c r="U13" s="483"/>
      <c r="V13" s="484"/>
      <c r="W13" s="470" t="s">
        <v>123</v>
      </c>
      <c r="X13" s="396"/>
      <c r="Y13" s="396"/>
      <c r="Z13" s="396"/>
      <c r="AA13" s="396"/>
      <c r="AB13" s="397"/>
      <c r="AC13" s="359">
        <v>2224</v>
      </c>
      <c r="AD13" s="360"/>
      <c r="AE13" s="360"/>
      <c r="AF13" s="360"/>
      <c r="AG13" s="361"/>
      <c r="AH13" s="359">
        <v>2556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77892</v>
      </c>
      <c r="BO13" s="384"/>
      <c r="BP13" s="384"/>
      <c r="BQ13" s="384"/>
      <c r="BR13" s="384"/>
      <c r="BS13" s="384"/>
      <c r="BT13" s="384"/>
      <c r="BU13" s="385"/>
      <c r="BV13" s="383">
        <v>-203929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14.2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30871</v>
      </c>
      <c r="S14" s="483"/>
      <c r="T14" s="483"/>
      <c r="U14" s="483"/>
      <c r="V14" s="484"/>
      <c r="W14" s="485"/>
      <c r="X14" s="399"/>
      <c r="Y14" s="399"/>
      <c r="Z14" s="399"/>
      <c r="AA14" s="399"/>
      <c r="AB14" s="400"/>
      <c r="AC14" s="475">
        <v>16.100000000000001</v>
      </c>
      <c r="AD14" s="476"/>
      <c r="AE14" s="476"/>
      <c r="AF14" s="476"/>
      <c r="AG14" s="477"/>
      <c r="AH14" s="475">
        <v>16.8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29.8</v>
      </c>
      <c r="CU14" s="454"/>
      <c r="CV14" s="454"/>
      <c r="CW14" s="454"/>
      <c r="CX14" s="454"/>
      <c r="CY14" s="454"/>
      <c r="CZ14" s="454"/>
      <c r="DA14" s="455"/>
      <c r="DB14" s="486">
        <v>48.7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30730</v>
      </c>
      <c r="S15" s="483"/>
      <c r="T15" s="483"/>
      <c r="U15" s="483"/>
      <c r="V15" s="484"/>
      <c r="W15" s="470" t="s">
        <v>130</v>
      </c>
      <c r="X15" s="396"/>
      <c r="Y15" s="396"/>
      <c r="Z15" s="396"/>
      <c r="AA15" s="396"/>
      <c r="AB15" s="397"/>
      <c r="AC15" s="359">
        <v>4075</v>
      </c>
      <c r="AD15" s="360"/>
      <c r="AE15" s="360"/>
      <c r="AF15" s="360"/>
      <c r="AG15" s="361"/>
      <c r="AH15" s="359">
        <v>4462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2873034</v>
      </c>
      <c r="BO15" s="379"/>
      <c r="BP15" s="379"/>
      <c r="BQ15" s="379"/>
      <c r="BR15" s="379"/>
      <c r="BS15" s="379"/>
      <c r="BT15" s="379"/>
      <c r="BU15" s="380"/>
      <c r="BV15" s="378">
        <v>3403000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29.4</v>
      </c>
      <c r="AD16" s="476"/>
      <c r="AE16" s="476"/>
      <c r="AF16" s="476"/>
      <c r="AG16" s="477"/>
      <c r="AH16" s="475">
        <v>29.3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6001626</v>
      </c>
      <c r="BO16" s="384"/>
      <c r="BP16" s="384"/>
      <c r="BQ16" s="384"/>
      <c r="BR16" s="384"/>
      <c r="BS16" s="384"/>
      <c r="BT16" s="384"/>
      <c r="BU16" s="385"/>
      <c r="BV16" s="383">
        <v>6013018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7555</v>
      </c>
      <c r="AD17" s="360"/>
      <c r="AE17" s="360"/>
      <c r="AF17" s="360"/>
      <c r="AG17" s="361"/>
      <c r="AH17" s="359">
        <v>8139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3716982</v>
      </c>
      <c r="BO17" s="384"/>
      <c r="BP17" s="384"/>
      <c r="BQ17" s="384"/>
      <c r="BR17" s="384"/>
      <c r="BS17" s="384"/>
      <c r="BT17" s="384"/>
      <c r="BU17" s="385"/>
      <c r="BV17" s="383">
        <v>4420573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36.92</v>
      </c>
      <c r="M18" s="446"/>
      <c r="N18" s="446"/>
      <c r="O18" s="446"/>
      <c r="P18" s="446"/>
      <c r="Q18" s="446"/>
      <c r="R18" s="447"/>
      <c r="S18" s="447"/>
      <c r="T18" s="447"/>
      <c r="U18" s="447"/>
      <c r="V18" s="448"/>
      <c r="W18" s="462"/>
      <c r="X18" s="463"/>
      <c r="Y18" s="463"/>
      <c r="Z18" s="463"/>
      <c r="AA18" s="463"/>
      <c r="AB18" s="471"/>
      <c r="AC18" s="347">
        <v>54.5</v>
      </c>
      <c r="AD18" s="348"/>
      <c r="AE18" s="348"/>
      <c r="AF18" s="348"/>
      <c r="AG18" s="449"/>
      <c r="AH18" s="347">
        <v>53.5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7084562</v>
      </c>
      <c r="BO18" s="384"/>
      <c r="BP18" s="384"/>
      <c r="BQ18" s="384"/>
      <c r="BR18" s="384"/>
      <c r="BS18" s="384"/>
      <c r="BT18" s="384"/>
      <c r="BU18" s="385"/>
      <c r="BV18" s="383">
        <v>7094614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829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9508088</v>
      </c>
      <c r="BO19" s="384"/>
      <c r="BP19" s="384"/>
      <c r="BQ19" s="384"/>
      <c r="BR19" s="384"/>
      <c r="BS19" s="384"/>
      <c r="BT19" s="384"/>
      <c r="BU19" s="385"/>
      <c r="BV19" s="383">
        <v>8756653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10735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11772527</v>
      </c>
      <c r="BO23" s="384"/>
      <c r="BP23" s="384"/>
      <c r="BQ23" s="384"/>
      <c r="BR23" s="384"/>
      <c r="BS23" s="384"/>
      <c r="BT23" s="384"/>
      <c r="BU23" s="385"/>
      <c r="BV23" s="383">
        <v>12214809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8100</v>
      </c>
      <c r="R24" s="360"/>
      <c r="S24" s="360"/>
      <c r="T24" s="360"/>
      <c r="U24" s="360"/>
      <c r="V24" s="361"/>
      <c r="W24" s="425"/>
      <c r="X24" s="416"/>
      <c r="Y24" s="417"/>
      <c r="Z24" s="356" t="s">
        <v>153</v>
      </c>
      <c r="AA24" s="357"/>
      <c r="AB24" s="357"/>
      <c r="AC24" s="357"/>
      <c r="AD24" s="357"/>
      <c r="AE24" s="357"/>
      <c r="AF24" s="357"/>
      <c r="AG24" s="358"/>
      <c r="AH24" s="359">
        <v>257</v>
      </c>
      <c r="AI24" s="360"/>
      <c r="AJ24" s="360"/>
      <c r="AK24" s="360"/>
      <c r="AL24" s="361"/>
      <c r="AM24" s="359">
        <v>826512</v>
      </c>
      <c r="AN24" s="360"/>
      <c r="AO24" s="360"/>
      <c r="AP24" s="360"/>
      <c r="AQ24" s="360"/>
      <c r="AR24" s="361"/>
      <c r="AS24" s="359">
        <v>3216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9975505</v>
      </c>
      <c r="BO24" s="384"/>
      <c r="BP24" s="384"/>
      <c r="BQ24" s="384"/>
      <c r="BR24" s="384"/>
      <c r="BS24" s="384"/>
      <c r="BT24" s="384"/>
      <c r="BU24" s="385"/>
      <c r="BV24" s="383">
        <v>10062639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6800</v>
      </c>
      <c r="R25" s="360"/>
      <c r="S25" s="360"/>
      <c r="T25" s="360"/>
      <c r="U25" s="360"/>
      <c r="V25" s="361"/>
      <c r="W25" s="425"/>
      <c r="X25" s="416"/>
      <c r="Y25" s="417"/>
      <c r="Z25" s="356" t="s">
        <v>156</v>
      </c>
      <c r="AA25" s="357"/>
      <c r="AB25" s="357"/>
      <c r="AC25" s="357"/>
      <c r="AD25" s="357"/>
      <c r="AE25" s="357"/>
      <c r="AF25" s="357"/>
      <c r="AG25" s="358"/>
      <c r="AH25" s="359">
        <v>47</v>
      </c>
      <c r="AI25" s="360"/>
      <c r="AJ25" s="360"/>
      <c r="AK25" s="360"/>
      <c r="AL25" s="361"/>
      <c r="AM25" s="359">
        <v>151058</v>
      </c>
      <c r="AN25" s="360"/>
      <c r="AO25" s="360"/>
      <c r="AP25" s="360"/>
      <c r="AQ25" s="360"/>
      <c r="AR25" s="361"/>
      <c r="AS25" s="359">
        <v>3214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373374</v>
      </c>
      <c r="BO25" s="379"/>
      <c r="BP25" s="379"/>
      <c r="BQ25" s="379"/>
      <c r="BR25" s="379"/>
      <c r="BS25" s="379"/>
      <c r="BT25" s="379"/>
      <c r="BU25" s="380"/>
      <c r="BV25" s="378">
        <v>1052749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5900</v>
      </c>
      <c r="R26" s="360"/>
      <c r="S26" s="360"/>
      <c r="T26" s="360"/>
      <c r="U26" s="360"/>
      <c r="V26" s="361"/>
      <c r="W26" s="425"/>
      <c r="X26" s="416"/>
      <c r="Y26" s="417"/>
      <c r="Z26" s="356" t="s">
        <v>159</v>
      </c>
      <c r="AA26" s="436"/>
      <c r="AB26" s="436"/>
      <c r="AC26" s="436"/>
      <c r="AD26" s="436"/>
      <c r="AE26" s="436"/>
      <c r="AF26" s="436"/>
      <c r="AG26" s="437"/>
      <c r="AH26" s="359">
        <v>10</v>
      </c>
      <c r="AI26" s="360"/>
      <c r="AJ26" s="360"/>
      <c r="AK26" s="360"/>
      <c r="AL26" s="361"/>
      <c r="AM26" s="359">
        <v>32090</v>
      </c>
      <c r="AN26" s="360"/>
      <c r="AO26" s="360"/>
      <c r="AP26" s="360"/>
      <c r="AQ26" s="360"/>
      <c r="AR26" s="361"/>
      <c r="AS26" s="359">
        <v>3209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11544</v>
      </c>
      <c r="AN27" s="360"/>
      <c r="AO27" s="360"/>
      <c r="AP27" s="360"/>
      <c r="AQ27" s="360"/>
      <c r="AR27" s="361"/>
      <c r="AS27" s="359">
        <v>3848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2129790</v>
      </c>
      <c r="BO28" s="379"/>
      <c r="BP28" s="379"/>
      <c r="BQ28" s="379"/>
      <c r="BR28" s="379"/>
      <c r="BS28" s="379"/>
      <c r="BT28" s="379"/>
      <c r="BU28" s="380"/>
      <c r="BV28" s="378">
        <v>1448439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4200</v>
      </c>
      <c r="R29" s="360"/>
      <c r="S29" s="360"/>
      <c r="T29" s="360"/>
      <c r="U29" s="360"/>
      <c r="V29" s="361"/>
      <c r="W29" s="425"/>
      <c r="X29" s="416"/>
      <c r="Y29" s="417"/>
      <c r="Z29" s="356" t="s">
        <v>169</v>
      </c>
      <c r="AA29" s="357"/>
      <c r="AB29" s="357"/>
      <c r="AC29" s="357"/>
      <c r="AD29" s="357"/>
      <c r="AE29" s="357"/>
      <c r="AF29" s="357"/>
      <c r="AG29" s="358"/>
      <c r="AH29" s="359">
        <v>260</v>
      </c>
      <c r="AI29" s="360"/>
      <c r="AJ29" s="360"/>
      <c r="AK29" s="360"/>
      <c r="AL29" s="361"/>
      <c r="AM29" s="359">
        <v>838056</v>
      </c>
      <c r="AN29" s="360"/>
      <c r="AO29" s="360"/>
      <c r="AP29" s="360"/>
      <c r="AQ29" s="360"/>
      <c r="AR29" s="361"/>
      <c r="AS29" s="359">
        <v>3223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1190233</v>
      </c>
      <c r="BO29" s="384"/>
      <c r="BP29" s="384"/>
      <c r="BQ29" s="384"/>
      <c r="BR29" s="384"/>
      <c r="BS29" s="384"/>
      <c r="BT29" s="384"/>
      <c r="BU29" s="385"/>
      <c r="BV29" s="383">
        <v>750001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374583</v>
      </c>
      <c r="BO30" s="387"/>
      <c r="BP30" s="387"/>
      <c r="BQ30" s="387"/>
      <c r="BR30" s="387"/>
      <c r="BS30" s="387"/>
      <c r="BT30" s="387"/>
      <c r="BU30" s="388"/>
      <c r="BV30" s="386">
        <v>1032968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漁業集落排水事業特別会計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有田周辺広域圏事務組合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有田周辺広域圏事務組合（公営企業会計）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有田聖苑事務組合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和歌山県後期高齢者医療広域連合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和歌山県後期高齢者医療広域連合（特別会計）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和歌山県市町村総合事務組合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和歌山地方税回収機構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14409</v>
      </c>
      <c r="J41" s="83">
        <v>13644</v>
      </c>
      <c r="K41" s="83">
        <v>12879</v>
      </c>
      <c r="L41" s="83">
        <v>12215</v>
      </c>
      <c r="M41" s="84">
        <v>11773</v>
      </c>
    </row>
    <row r="42" spans="2:13" ht="27.75" customHeight="1">
      <c r="B42" s="1169"/>
      <c r="C42" s="1170"/>
      <c r="D42" s="85"/>
      <c r="E42" s="1173" t="s">
        <v>26</v>
      </c>
      <c r="F42" s="1173"/>
      <c r="G42" s="1173"/>
      <c r="H42" s="1174"/>
      <c r="I42" s="86" t="s">
        <v>475</v>
      </c>
      <c r="J42" s="87" t="s">
        <v>475</v>
      </c>
      <c r="K42" s="87" t="s">
        <v>475</v>
      </c>
      <c r="L42" s="87" t="s">
        <v>475</v>
      </c>
      <c r="M42" s="88" t="s">
        <v>475</v>
      </c>
    </row>
    <row r="43" spans="2:13" ht="27.75" customHeight="1">
      <c r="B43" s="1169"/>
      <c r="C43" s="1170"/>
      <c r="D43" s="85"/>
      <c r="E43" s="1173" t="s">
        <v>27</v>
      </c>
      <c r="F43" s="1173"/>
      <c r="G43" s="1173"/>
      <c r="H43" s="1174"/>
      <c r="I43" s="86">
        <v>2284</v>
      </c>
      <c r="J43" s="87">
        <v>2099</v>
      </c>
      <c r="K43" s="87">
        <v>1949</v>
      </c>
      <c r="L43" s="87">
        <v>1791</v>
      </c>
      <c r="M43" s="88">
        <v>1823</v>
      </c>
    </row>
    <row r="44" spans="2:13" ht="27.75" customHeight="1">
      <c r="B44" s="1169"/>
      <c r="C44" s="1170"/>
      <c r="D44" s="85"/>
      <c r="E44" s="1173" t="s">
        <v>28</v>
      </c>
      <c r="F44" s="1173"/>
      <c r="G44" s="1173"/>
      <c r="H44" s="1174"/>
      <c r="I44" s="86">
        <v>182</v>
      </c>
      <c r="J44" s="87">
        <v>102</v>
      </c>
      <c r="K44" s="87">
        <v>20</v>
      </c>
      <c r="L44" s="87">
        <v>254</v>
      </c>
      <c r="M44" s="88">
        <v>96</v>
      </c>
    </row>
    <row r="45" spans="2:13" ht="27.75" customHeight="1">
      <c r="B45" s="1169"/>
      <c r="C45" s="1170"/>
      <c r="D45" s="85"/>
      <c r="E45" s="1173" t="s">
        <v>29</v>
      </c>
      <c r="F45" s="1173"/>
      <c r="G45" s="1173"/>
      <c r="H45" s="1174"/>
      <c r="I45" s="86">
        <v>2627</v>
      </c>
      <c r="J45" s="87">
        <v>2670</v>
      </c>
      <c r="K45" s="87">
        <v>2466</v>
      </c>
      <c r="L45" s="87">
        <v>2331</v>
      </c>
      <c r="M45" s="88">
        <v>2035</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2359</v>
      </c>
      <c r="J49" s="87">
        <v>2674</v>
      </c>
      <c r="K49" s="87">
        <v>3545</v>
      </c>
      <c r="L49" s="87">
        <v>3429</v>
      </c>
      <c r="M49" s="88">
        <v>4014</v>
      </c>
    </row>
    <row r="50" spans="2:13" ht="27.75" customHeight="1">
      <c r="B50" s="1169"/>
      <c r="C50" s="1170"/>
      <c r="D50" s="85"/>
      <c r="E50" s="1173" t="s">
        <v>35</v>
      </c>
      <c r="F50" s="1173"/>
      <c r="G50" s="1173"/>
      <c r="H50" s="1174"/>
      <c r="I50" s="86">
        <v>45</v>
      </c>
      <c r="J50" s="87">
        <v>38</v>
      </c>
      <c r="K50" s="87">
        <v>34</v>
      </c>
      <c r="L50" s="87" t="s">
        <v>475</v>
      </c>
      <c r="M50" s="88" t="s">
        <v>475</v>
      </c>
    </row>
    <row r="51" spans="2:13" ht="27.75" customHeight="1">
      <c r="B51" s="1171"/>
      <c r="C51" s="1172"/>
      <c r="D51" s="85"/>
      <c r="E51" s="1173" t="s">
        <v>36</v>
      </c>
      <c r="F51" s="1173"/>
      <c r="G51" s="1173"/>
      <c r="H51" s="1174"/>
      <c r="I51" s="86">
        <v>10213</v>
      </c>
      <c r="J51" s="87">
        <v>10046</v>
      </c>
      <c r="K51" s="87">
        <v>9764</v>
      </c>
      <c r="L51" s="87">
        <v>9976</v>
      </c>
      <c r="M51" s="88">
        <v>9787</v>
      </c>
    </row>
    <row r="52" spans="2:13" ht="27.75" customHeight="1" thickBot="1">
      <c r="B52" s="1175" t="s">
        <v>37</v>
      </c>
      <c r="C52" s="1176"/>
      <c r="D52" s="90"/>
      <c r="E52" s="1177" t="s">
        <v>38</v>
      </c>
      <c r="F52" s="1177"/>
      <c r="G52" s="1177"/>
      <c r="H52" s="1178"/>
      <c r="I52" s="91">
        <v>6884</v>
      </c>
      <c r="J52" s="92">
        <v>5757</v>
      </c>
      <c r="K52" s="92">
        <v>3971</v>
      </c>
      <c r="L52" s="92">
        <v>3185</v>
      </c>
      <c r="M52" s="93">
        <v>1926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23881</v>
      </c>
      <c r="E3" s="116"/>
      <c r="F3" s="117">
        <v>79008</v>
      </c>
      <c r="G3" s="118"/>
      <c r="H3" s="119"/>
    </row>
    <row r="4" spans="1:8">
      <c r="A4" s="120"/>
      <c r="B4" s="121"/>
      <c r="C4" s="122"/>
      <c r="D4" s="123">
        <v>10115</v>
      </c>
      <c r="E4" s="124"/>
      <c r="F4" s="125">
        <v>46014</v>
      </c>
      <c r="G4" s="126"/>
      <c r="H4" s="127"/>
    </row>
    <row r="5" spans="1:8">
      <c r="A5" s="108" t="s">
        <v>508</v>
      </c>
      <c r="B5" s="113"/>
      <c r="C5" s="114"/>
      <c r="D5" s="115">
        <v>76100</v>
      </c>
      <c r="E5" s="116"/>
      <c r="F5" s="117">
        <v>86381</v>
      </c>
      <c r="G5" s="118"/>
      <c r="H5" s="119"/>
    </row>
    <row r="6" spans="1:8">
      <c r="A6" s="120"/>
      <c r="B6" s="121"/>
      <c r="C6" s="122"/>
      <c r="D6" s="123">
        <v>13361</v>
      </c>
      <c r="E6" s="124"/>
      <c r="F6" s="125">
        <v>41242</v>
      </c>
      <c r="G6" s="126"/>
      <c r="H6" s="127"/>
    </row>
    <row r="7" spans="1:8">
      <c r="A7" s="108" t="s">
        <v>509</v>
      </c>
      <c r="B7" s="113"/>
      <c r="C7" s="114"/>
      <c r="D7" s="115">
        <v>60188</v>
      </c>
      <c r="E7" s="116"/>
      <c r="F7" s="117">
        <v>67088</v>
      </c>
      <c r="G7" s="118"/>
      <c r="H7" s="119"/>
    </row>
    <row r="8" spans="1:8">
      <c r="A8" s="120"/>
      <c r="B8" s="121"/>
      <c r="C8" s="122"/>
      <c r="D8" s="123">
        <v>29238</v>
      </c>
      <c r="E8" s="124"/>
      <c r="F8" s="125">
        <v>37146</v>
      </c>
      <c r="G8" s="126"/>
      <c r="H8" s="127"/>
    </row>
    <row r="9" spans="1:8">
      <c r="A9" s="108" t="s">
        <v>510</v>
      </c>
      <c r="B9" s="113"/>
      <c r="C9" s="114"/>
      <c r="D9" s="115">
        <v>25496</v>
      </c>
      <c r="E9" s="116"/>
      <c r="F9" s="117">
        <v>70489</v>
      </c>
      <c r="G9" s="118"/>
      <c r="H9" s="119"/>
    </row>
    <row r="10" spans="1:8">
      <c r="A10" s="120"/>
      <c r="B10" s="121"/>
      <c r="C10" s="122"/>
      <c r="D10" s="123">
        <v>18870</v>
      </c>
      <c r="E10" s="124"/>
      <c r="F10" s="125">
        <v>37817</v>
      </c>
      <c r="G10" s="126"/>
      <c r="H10" s="127"/>
    </row>
    <row r="11" spans="1:8">
      <c r="A11" s="108" t="s">
        <v>511</v>
      </c>
      <c r="B11" s="113"/>
      <c r="C11" s="114"/>
      <c r="D11" s="115">
        <v>46010</v>
      </c>
      <c r="E11" s="116"/>
      <c r="F11" s="117">
        <v>84389</v>
      </c>
      <c r="G11" s="118"/>
      <c r="H11" s="119"/>
    </row>
    <row r="12" spans="1:8">
      <c r="A12" s="120"/>
      <c r="B12" s="121"/>
      <c r="C12" s="128"/>
      <c r="D12" s="123">
        <v>30236</v>
      </c>
      <c r="E12" s="124"/>
      <c r="F12" s="125">
        <v>44339</v>
      </c>
      <c r="G12" s="126"/>
      <c r="H12" s="127"/>
    </row>
    <row r="13" spans="1:8">
      <c r="A13" s="108"/>
      <c r="B13" s="113"/>
      <c r="C13" s="129"/>
      <c r="D13" s="130">
        <v>46335</v>
      </c>
      <c r="E13" s="131"/>
      <c r="F13" s="132">
        <v>77471</v>
      </c>
      <c r="G13" s="133"/>
      <c r="H13" s="119"/>
    </row>
    <row r="14" spans="1:8">
      <c r="A14" s="120"/>
      <c r="B14" s="121"/>
      <c r="C14" s="122"/>
      <c r="D14" s="123">
        <v>20364</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4.1100000000000003</v>
      </c>
      <c r="C19" s="134">
        <f>ROUND(VALUE(SUBSTITUTE(実質収支比率等に係る経年分析!G$48,"▲","-")),2)</f>
        <v>3.98</v>
      </c>
      <c r="D19" s="134">
        <f>ROUND(VALUE(SUBSTITUTE(実質収支比率等に係る経年分析!H$48,"▲","-")),2)</f>
        <v>5.17</v>
      </c>
      <c r="E19" s="134">
        <f>ROUND(VALUE(SUBSTITUTE(実質収支比率等に係る経年分析!I$48,"▲","-")),2)</f>
        <v>8.73</v>
      </c>
      <c r="F19" s="134">
        <f>ROUND(VALUE(SUBSTITUTE(実質収支比率等に係る経年分析!J$48,"▲","-")),2)</f>
        <v>5.0999999999999996</v>
      </c>
    </row>
    <row r="20" spans="1:11">
      <c r="A20" s="134" t="s">
        <v>43</v>
      </c>
      <c r="B20" s="134">
        <f>ROUND(VALUE(SUBSTITUTE(実質収支比率等に係る経年分析!F$47,"▲","-")),2)</f>
        <v>19.11</v>
      </c>
      <c r="C20" s="134">
        <f>ROUND(VALUE(SUBSTITUTE(実質収支比率等に係る経年分析!G$47,"▲","-")),2)</f>
        <v>21.16</v>
      </c>
      <c r="D20" s="134">
        <f>ROUND(VALUE(SUBSTITUTE(実質収支比率等に係る経年分析!H$47,"▲","-")),2)</f>
        <v>23.78</v>
      </c>
      <c r="E20" s="134">
        <f>ROUND(VALUE(SUBSTITUTE(実質収支比率等に係る経年分析!I$47,"▲","-")),2)</f>
        <v>19.23</v>
      </c>
      <c r="F20" s="134">
        <f>ROUND(VALUE(SUBSTITUTE(実質収支比率等に係る経年分析!J$47,"▲","-")),2)</f>
        <v>28.35</v>
      </c>
    </row>
    <row r="21" spans="1:11">
      <c r="A21" s="134" t="s">
        <v>44</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5.85</v>
      </c>
      <c r="D21" s="134">
        <f>IF(ISNUMBER(VALUE(SUBSTITUTE(実質収支比率等に係る経年分析!H$49,"▲","-"))),ROUND(VALUE(SUBSTITUTE(実質収支比率等に係る経年分析!H$49,"▲","-")),2),NA())</f>
        <v>1.1200000000000001</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1.04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5.0999999999999996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1065</v>
      </c>
      <c r="E42" s="136"/>
      <c r="F42" s="136"/>
      <c r="G42" s="136">
        <f>'実質公債費比率（分子）の構造'!L$52</f>
        <v>1039</v>
      </c>
      <c r="H42" s="136"/>
      <c r="I42" s="136"/>
      <c r="J42" s="136">
        <f>'実質公債費比率（分子）の構造'!M$52</f>
        <v>1010</v>
      </c>
      <c r="K42" s="136"/>
      <c r="L42" s="136"/>
      <c r="M42" s="136">
        <f>'実質公債費比率（分子）の構造'!N$52</f>
        <v>996</v>
      </c>
      <c r="N42" s="136"/>
      <c r="O42" s="136"/>
      <c r="P42" s="136">
        <f>'実質公債費比率（分子）の構造'!O$52</f>
        <v>1060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90</v>
      </c>
      <c r="C45" s="136"/>
      <c r="D45" s="136"/>
      <c r="E45" s="136">
        <f>'実質公債費比率（分子）の構造'!L$49</f>
        <v>82</v>
      </c>
      <c r="F45" s="136"/>
      <c r="G45" s="136"/>
      <c r="H45" s="136">
        <f>'実質公債費比率（分子）の構造'!M$49</f>
        <v>83</v>
      </c>
      <c r="I45" s="136"/>
      <c r="J45" s="136"/>
      <c r="K45" s="136">
        <f>'実質公債費比率（分子）の構造'!N$49</f>
        <v>82</v>
      </c>
      <c r="L45" s="136"/>
      <c r="M45" s="136"/>
      <c r="N45" s="136">
        <f>'実質公債費比率（分子）の構造'!O$49</f>
        <v>63</v>
      </c>
      <c r="O45" s="136"/>
      <c r="P45" s="136"/>
    </row>
    <row r="46" spans="1:16">
      <c r="A46" s="136" t="s">
        <v>55</v>
      </c>
      <c r="B46" s="136">
        <f>'実質公債費比率（分子）の構造'!K$48</f>
        <v>238</v>
      </c>
      <c r="C46" s="136"/>
      <c r="D46" s="136"/>
      <c r="E46" s="136">
        <f>'実質公債費比率（分子）の構造'!L$48</f>
        <v>235</v>
      </c>
      <c r="F46" s="136"/>
      <c r="G46" s="136"/>
      <c r="H46" s="136">
        <f>'実質公債費比率（分子）の構造'!M$48</f>
        <v>235</v>
      </c>
      <c r="I46" s="136"/>
      <c r="J46" s="136"/>
      <c r="K46" s="136">
        <f>'実質公債費比率（分子）の構造'!N$48</f>
        <v>236</v>
      </c>
      <c r="L46" s="136"/>
      <c r="M46" s="136"/>
      <c r="N46" s="136">
        <f>'実質公債費比率（分子）の構造'!O$48</f>
        <v>235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1761</v>
      </c>
      <c r="C49" s="136"/>
      <c r="D49" s="136"/>
      <c r="E49" s="136">
        <f>'実質公債費比率（分子）の構造'!L$45</f>
        <v>1746</v>
      </c>
      <c r="F49" s="136"/>
      <c r="G49" s="136"/>
      <c r="H49" s="136">
        <f>'実質公債費比率（分子）の構造'!M$45</f>
        <v>1645</v>
      </c>
      <c r="I49" s="136"/>
      <c r="J49" s="136"/>
      <c r="K49" s="136">
        <f>'実質公債費比率（分子）の構造'!N$45</f>
        <v>1477</v>
      </c>
      <c r="L49" s="136"/>
      <c r="M49" s="136"/>
      <c r="N49" s="136">
        <f>'実質公債費比率（分子）の構造'!O$45</f>
        <v>1494</v>
      </c>
      <c r="O49" s="136"/>
      <c r="P49" s="136"/>
    </row>
    <row r="50" spans="1:16">
      <c r="A50" s="136" t="s">
        <v>59</v>
      </c>
      <c r="B50" s="136" t="e">
        <f>NA()</f>
        <v>#N/A</v>
      </c>
      <c r="C50" s="136">
        <f>IF(ISNUMBER('実質公債費比率（分子）の構造'!K$53),'実質公債費比率（分子）の構造'!K$53,NA())</f>
        <v>1024</v>
      </c>
      <c r="D50" s="136" t="e">
        <f>NA()</f>
        <v>#N/A</v>
      </c>
      <c r="E50" s="136" t="e">
        <f>NA()</f>
        <v>#N/A</v>
      </c>
      <c r="F50" s="136">
        <f>IF(ISNUMBER('実質公債費比率（分子）の構造'!L$53),'実質公債費比率（分子）の構造'!L$53,NA())</f>
        <v>1024</v>
      </c>
      <c r="G50" s="136" t="e">
        <f>NA()</f>
        <v>#N/A</v>
      </c>
      <c r="H50" s="136" t="e">
        <f>NA()</f>
        <v>#N/A</v>
      </c>
      <c r="I50" s="136">
        <f>IF(ISNUMBER('実質公債費比率（分子）の構造'!M$53),'実質公債費比率（分子）の構造'!M$53,NA())</f>
        <v>953</v>
      </c>
      <c r="J50" s="136" t="e">
        <f>NA()</f>
        <v>#N/A</v>
      </c>
      <c r="K50" s="136" t="e">
        <f>NA()</f>
        <v>#N/A</v>
      </c>
      <c r="L50" s="136">
        <f>IF(ISNUMBER('実質公債費比率（分子）の構造'!N$53),'実質公債費比率（分子）の構造'!N$53,NA())</f>
        <v>799</v>
      </c>
      <c r="M50" s="136" t="e">
        <f>NA()</f>
        <v>#N/A</v>
      </c>
      <c r="N50" s="136" t="e">
        <f>NA()</f>
        <v>#N/A</v>
      </c>
      <c r="O50" s="136">
        <f>IF(ISNUMBER('実質公債費比率（分子）の構造'!O$53),'実質公債費比率（分子）の構造'!O$53,NA())</f>
        <v>732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10213</v>
      </c>
      <c r="E56" s="135"/>
      <c r="F56" s="135"/>
      <c r="G56" s="135">
        <f>'将来負担比率（分子）の構造'!J$51</f>
        <v>10046</v>
      </c>
      <c r="H56" s="135"/>
      <c r="I56" s="135"/>
      <c r="J56" s="135">
        <f>'将来負担比率（分子）の構造'!K$51</f>
        <v>9764</v>
      </c>
      <c r="K56" s="135"/>
      <c r="L56" s="135"/>
      <c r="M56" s="135">
        <f>'将来負担比率（分子）の構造'!L$51</f>
        <v>9976</v>
      </c>
      <c r="N56" s="135"/>
      <c r="O56" s="135"/>
      <c r="P56" s="135">
        <f>'将来負担比率（分子）の構造'!M$51</f>
        <v>9787</v>
      </c>
    </row>
    <row r="57" spans="1:16">
      <c r="A57" s="135" t="s">
        <v>35</v>
      </c>
      <c r="B57" s="135"/>
      <c r="C57" s="135"/>
      <c r="D57" s="135">
        <f>'将来負担比率（分子）の構造'!I$50</f>
        <v>45</v>
      </c>
      <c r="E57" s="135"/>
      <c r="F57" s="135"/>
      <c r="G57" s="135">
        <f>'将来負担比率（分子）の構造'!J$50</f>
        <v>38</v>
      </c>
      <c r="H57" s="135"/>
      <c r="I57" s="135"/>
      <c r="J57" s="135">
        <f>'将来負担比率（分子）の構造'!K$50</f>
        <v>34</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2359</v>
      </c>
      <c r="E58" s="135"/>
      <c r="F58" s="135"/>
      <c r="G58" s="135">
        <f>'将来負担比率（分子）の構造'!J$49</f>
        <v>2674</v>
      </c>
      <c r="H58" s="135"/>
      <c r="I58" s="135"/>
      <c r="J58" s="135">
        <f>'将来負担比率（分子）の構造'!K$49</f>
        <v>3545</v>
      </c>
      <c r="K58" s="135"/>
      <c r="L58" s="135"/>
      <c r="M58" s="135">
        <f>'将来負担比率（分子）の構造'!L$49</f>
        <v>3429</v>
      </c>
      <c r="N58" s="135"/>
      <c r="O58" s="135"/>
      <c r="P58" s="135">
        <f>'将来負担比率（分子）の構造'!M$49</f>
        <v>4014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2627</v>
      </c>
      <c r="C62" s="135"/>
      <c r="D62" s="135"/>
      <c r="E62" s="135">
        <f>'将来負担比率（分子）の構造'!J$45</f>
        <v>2670</v>
      </c>
      <c r="F62" s="135"/>
      <c r="G62" s="135"/>
      <c r="H62" s="135">
        <f>'将来負担比率（分子）の構造'!K$45</f>
        <v>2466</v>
      </c>
      <c r="I62" s="135"/>
      <c r="J62" s="135"/>
      <c r="K62" s="135">
        <f>'将来負担比率（分子）の構造'!L$45</f>
        <v>2331</v>
      </c>
      <c r="L62" s="135"/>
      <c r="M62" s="135"/>
      <c r="N62" s="135">
        <f>'将来負担比率（分子）の構造'!M$45</f>
        <v>2035</v>
      </c>
      <c r="O62" s="135"/>
      <c r="P62" s="135"/>
    </row>
    <row r="63" spans="1:16">
      <c r="A63" s="135" t="s">
        <v>28</v>
      </c>
      <c r="B63" s="135">
        <f>'将来負担比率（分子）の構造'!I$44</f>
        <v>182</v>
      </c>
      <c r="C63" s="135"/>
      <c r="D63" s="135"/>
      <c r="E63" s="135">
        <f>'将来負担比率（分子）の構造'!J$44</f>
        <v>102</v>
      </c>
      <c r="F63" s="135"/>
      <c r="G63" s="135"/>
      <c r="H63" s="135">
        <f>'将来負担比率（分子）の構造'!K$44</f>
        <v>20</v>
      </c>
      <c r="I63" s="135"/>
      <c r="J63" s="135"/>
      <c r="K63" s="135">
        <f>'将来負担比率（分子）の構造'!L$44</f>
        <v>254</v>
      </c>
      <c r="L63" s="135"/>
      <c r="M63" s="135"/>
      <c r="N63" s="135">
        <f>'将来負担比率（分子）の構造'!M$44</f>
        <v>96</v>
      </c>
      <c r="O63" s="135"/>
      <c r="P63" s="135"/>
    </row>
    <row r="64" spans="1:16">
      <c r="A64" s="135" t="s">
        <v>27</v>
      </c>
      <c r="B64" s="135">
        <f>'将来負担比率（分子）の構造'!I$43</f>
        <v>2284</v>
      </c>
      <c r="C64" s="135"/>
      <c r="D64" s="135"/>
      <c r="E64" s="135">
        <f>'将来負担比率（分子）の構造'!J$43</f>
        <v>2099</v>
      </c>
      <c r="F64" s="135"/>
      <c r="G64" s="135"/>
      <c r="H64" s="135">
        <f>'将来負担比率（分子）の構造'!K$43</f>
        <v>1949</v>
      </c>
      <c r="I64" s="135"/>
      <c r="J64" s="135"/>
      <c r="K64" s="135">
        <f>'将来負担比率（分子）の構造'!L$43</f>
        <v>1791</v>
      </c>
      <c r="L64" s="135"/>
      <c r="M64" s="135"/>
      <c r="N64" s="135">
        <f>'将来負担比率（分子）の構造'!M$43</f>
        <v>1823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14409</v>
      </c>
      <c r="C66" s="135"/>
      <c r="D66" s="135"/>
      <c r="E66" s="135">
        <f>'将来負担比率（分子）の構造'!J$41</f>
        <v>13644</v>
      </c>
      <c r="F66" s="135"/>
      <c r="G66" s="135"/>
      <c r="H66" s="135">
        <f>'将来負担比率（分子）の構造'!K$41</f>
        <v>12879</v>
      </c>
      <c r="I66" s="135"/>
      <c r="J66" s="135"/>
      <c r="K66" s="135">
        <f>'将来負担比率（分子）の構造'!L$41</f>
        <v>12215</v>
      </c>
      <c r="L66" s="135"/>
      <c r="M66" s="135"/>
      <c r="N66" s="135">
        <f>'将来負担比率（分子）の構造'!M$41</f>
        <v>11773</v>
      </c>
      <c r="O66" s="135"/>
      <c r="P66" s="135"/>
    </row>
    <row r="67" spans="1:16">
      <c r="A67" s="135" t="s">
        <v>63</v>
      </c>
      <c r="B67" s="135" t="e">
        <f>NA()</f>
        <v>#N/A</v>
      </c>
      <c r="C67" s="135">
        <f>IF(ISNUMBER('将来負担比率（分子）の構造'!I$52), IF('将来負担比率（分子）の構造'!I$52 &lt; 0, 0, '将来負担比率（分子）の構造'!I$52), NA())</f>
        <v>6884</v>
      </c>
      <c r="D67" s="135" t="e">
        <f>NA()</f>
        <v>#N/A</v>
      </c>
      <c r="E67" s="135" t="e">
        <f>NA()</f>
        <v>#N/A</v>
      </c>
      <c r="F67" s="135">
        <f>IF(ISNUMBER('将来負担比率（分子）の構造'!J$52), IF('将来負担比率（分子）の構造'!J$52 &lt; 0, 0, '将来負担比率（分子）の構造'!J$52), NA())</f>
        <v>5757</v>
      </c>
      <c r="G67" s="135" t="e">
        <f>NA()</f>
        <v>#N/A</v>
      </c>
      <c r="H67" s="135" t="e">
        <f>NA()</f>
        <v>#N/A</v>
      </c>
      <c r="I67" s="135">
        <f>IF(ISNUMBER('将来負担比率（分子）の構造'!K$52), IF('将来負担比率（分子）の構造'!K$52 &lt; 0, 0, '将来負担比率（分子）の構造'!K$52), NA())</f>
        <v>3971</v>
      </c>
      <c r="J67" s="135" t="e">
        <f>NA()</f>
        <v>#N/A</v>
      </c>
      <c r="K67" s="135" t="e">
        <f>NA()</f>
        <v>#N/A</v>
      </c>
      <c r="L67" s="135">
        <f>IF(ISNUMBER('将来負担比率（分子）の構造'!L$52), IF('将来負担比率（分子）の構造'!L$52 &lt; 0, 0, '将来負担比率（分子）の構造'!L$52), NA())</f>
        <v>3185</v>
      </c>
      <c r="M67" s="135" t="e">
        <f>NA()</f>
        <v>#N/A</v>
      </c>
      <c r="N67" s="135" t="e">
        <f>NA()</f>
        <v>#N/A</v>
      </c>
      <c r="O67" s="135">
        <f>IF(ISNUMBER('将来負担比率（分子）の構造'!M$52), IF('将来負担比率（分子）の構造'!M$52 &lt; 0, 0, '将来負担比率（分子）の構造'!M$52), NA())</f>
        <v>1926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AZ37" sqref="AZ37:BF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3749007</v>
      </c>
      <c r="S5" s="637"/>
      <c r="T5" s="637"/>
      <c r="U5" s="637"/>
      <c r="V5" s="637"/>
      <c r="W5" s="637"/>
      <c r="X5" s="637"/>
      <c r="Y5" s="684"/>
      <c r="Z5" s="697">
        <v>28.5</v>
      </c>
      <c r="AA5" s="697"/>
      <c r="AB5" s="697"/>
      <c r="AC5" s="697"/>
      <c r="AD5" s="698">
        <v>3749007</v>
      </c>
      <c r="AE5" s="698"/>
      <c r="AF5" s="698"/>
      <c r="AG5" s="698"/>
      <c r="AH5" s="698"/>
      <c r="AI5" s="698"/>
      <c r="AJ5" s="698"/>
      <c r="AK5" s="698"/>
      <c r="AL5" s="685">
        <v>50.4</v>
      </c>
      <c r="AM5" s="654"/>
      <c r="AN5" s="654"/>
      <c r="AO5" s="686"/>
      <c r="AP5" s="673" t="s">
        <v>207</v>
      </c>
      <c r="AQ5" s="674"/>
      <c r="AR5" s="674"/>
      <c r="AS5" s="674"/>
      <c r="AT5" s="674"/>
      <c r="AU5" s="674"/>
      <c r="AV5" s="674"/>
      <c r="AW5" s="674"/>
      <c r="AX5" s="674"/>
      <c r="AY5" s="674"/>
      <c r="AZ5" s="674"/>
      <c r="BA5" s="674"/>
      <c r="BB5" s="674"/>
      <c r="BC5" s="674"/>
      <c r="BD5" s="674"/>
      <c r="BE5" s="674"/>
      <c r="BF5" s="675"/>
      <c r="BG5" s="586">
        <v>3748230</v>
      </c>
      <c r="BH5" s="587"/>
      <c r="BI5" s="587"/>
      <c r="BJ5" s="587"/>
      <c r="BK5" s="587"/>
      <c r="BL5" s="587"/>
      <c r="BM5" s="587"/>
      <c r="BN5" s="588"/>
      <c r="BO5" s="639">
        <v>100</v>
      </c>
      <c r="BP5" s="639"/>
      <c r="BQ5" s="639"/>
      <c r="BR5" s="639"/>
      <c r="BS5" s="640">
        <v>186100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125197</v>
      </c>
      <c r="S6" s="587"/>
      <c r="T6" s="587"/>
      <c r="U6" s="587"/>
      <c r="V6" s="587"/>
      <c r="W6" s="587"/>
      <c r="X6" s="587"/>
      <c r="Y6" s="588"/>
      <c r="Z6" s="639">
        <v>1</v>
      </c>
      <c r="AA6" s="639"/>
      <c r="AB6" s="639"/>
      <c r="AC6" s="639"/>
      <c r="AD6" s="640">
        <v>125197</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3748230</v>
      </c>
      <c r="BH6" s="587"/>
      <c r="BI6" s="587"/>
      <c r="BJ6" s="587"/>
      <c r="BK6" s="587"/>
      <c r="BL6" s="587"/>
      <c r="BM6" s="587"/>
      <c r="BN6" s="588"/>
      <c r="BO6" s="639">
        <v>100</v>
      </c>
      <c r="BP6" s="639"/>
      <c r="BQ6" s="639"/>
      <c r="BR6" s="639"/>
      <c r="BS6" s="640">
        <v>186100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178449</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178449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13678</v>
      </c>
      <c r="S7" s="587"/>
      <c r="T7" s="587"/>
      <c r="U7" s="587"/>
      <c r="V7" s="587"/>
      <c r="W7" s="587"/>
      <c r="X7" s="587"/>
      <c r="Y7" s="588"/>
      <c r="Z7" s="639">
        <v>0.1</v>
      </c>
      <c r="AA7" s="639"/>
      <c r="AB7" s="639"/>
      <c r="AC7" s="639"/>
      <c r="AD7" s="640">
        <v>13678</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1628241</v>
      </c>
      <c r="BH7" s="587"/>
      <c r="BI7" s="587"/>
      <c r="BJ7" s="587"/>
      <c r="BK7" s="587"/>
      <c r="BL7" s="587"/>
      <c r="BM7" s="587"/>
      <c r="BN7" s="588"/>
      <c r="BO7" s="639">
        <v>43.4</v>
      </c>
      <c r="BP7" s="639"/>
      <c r="BQ7" s="639"/>
      <c r="BR7" s="639"/>
      <c r="BS7" s="640">
        <v>66657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2081700</v>
      </c>
      <c r="CS7" s="587"/>
      <c r="CT7" s="587"/>
      <c r="CU7" s="587"/>
      <c r="CV7" s="587"/>
      <c r="CW7" s="587"/>
      <c r="CX7" s="587"/>
      <c r="CY7" s="588"/>
      <c r="CZ7" s="639">
        <v>16.399999999999999</v>
      </c>
      <c r="DA7" s="639"/>
      <c r="DB7" s="639"/>
      <c r="DC7" s="639"/>
      <c r="DD7" s="592">
        <v>71248</v>
      </c>
      <c r="DE7" s="587"/>
      <c r="DF7" s="587"/>
      <c r="DG7" s="587"/>
      <c r="DH7" s="587"/>
      <c r="DI7" s="587"/>
      <c r="DJ7" s="587"/>
      <c r="DK7" s="587"/>
      <c r="DL7" s="587"/>
      <c r="DM7" s="587"/>
      <c r="DN7" s="587"/>
      <c r="DO7" s="587"/>
      <c r="DP7" s="588"/>
      <c r="DQ7" s="592">
        <v>1889600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20199</v>
      </c>
      <c r="S8" s="587"/>
      <c r="T8" s="587"/>
      <c r="U8" s="587"/>
      <c r="V8" s="587"/>
      <c r="W8" s="587"/>
      <c r="X8" s="587"/>
      <c r="Y8" s="588"/>
      <c r="Z8" s="639">
        <v>0.2</v>
      </c>
      <c r="AA8" s="639"/>
      <c r="AB8" s="639"/>
      <c r="AC8" s="639"/>
      <c r="AD8" s="640">
        <v>20199</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37723</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4161099</v>
      </c>
      <c r="CS8" s="587"/>
      <c r="CT8" s="587"/>
      <c r="CU8" s="587"/>
      <c r="CV8" s="587"/>
      <c r="CW8" s="587"/>
      <c r="CX8" s="587"/>
      <c r="CY8" s="588"/>
      <c r="CZ8" s="639">
        <v>32.799999999999997</v>
      </c>
      <c r="DA8" s="639"/>
      <c r="DB8" s="639"/>
      <c r="DC8" s="639"/>
      <c r="DD8" s="592">
        <v>60624</v>
      </c>
      <c r="DE8" s="587"/>
      <c r="DF8" s="587"/>
      <c r="DG8" s="587"/>
      <c r="DH8" s="587"/>
      <c r="DI8" s="587"/>
      <c r="DJ8" s="587"/>
      <c r="DK8" s="587"/>
      <c r="DL8" s="587"/>
      <c r="DM8" s="587"/>
      <c r="DN8" s="587"/>
      <c r="DO8" s="587"/>
      <c r="DP8" s="588"/>
      <c r="DQ8" s="592">
        <v>2255802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26305</v>
      </c>
      <c r="S9" s="587"/>
      <c r="T9" s="587"/>
      <c r="U9" s="587"/>
      <c r="V9" s="587"/>
      <c r="W9" s="587"/>
      <c r="X9" s="587"/>
      <c r="Y9" s="588"/>
      <c r="Z9" s="639">
        <v>0.2</v>
      </c>
      <c r="AA9" s="639"/>
      <c r="AB9" s="639"/>
      <c r="AC9" s="639"/>
      <c r="AD9" s="640">
        <v>26305</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1104438</v>
      </c>
      <c r="BH9" s="587"/>
      <c r="BI9" s="587"/>
      <c r="BJ9" s="587"/>
      <c r="BK9" s="587"/>
      <c r="BL9" s="587"/>
      <c r="BM9" s="587"/>
      <c r="BN9" s="588"/>
      <c r="BO9" s="639">
        <v>29.5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1650695</v>
      </c>
      <c r="CS9" s="587"/>
      <c r="CT9" s="587"/>
      <c r="CU9" s="587"/>
      <c r="CV9" s="587"/>
      <c r="CW9" s="587"/>
      <c r="CX9" s="587"/>
      <c r="CY9" s="588"/>
      <c r="CZ9" s="639">
        <v>13</v>
      </c>
      <c r="DA9" s="639"/>
      <c r="DB9" s="639"/>
      <c r="DC9" s="639"/>
      <c r="DD9" s="592">
        <v>54260</v>
      </c>
      <c r="DE9" s="587"/>
      <c r="DF9" s="587"/>
      <c r="DG9" s="587"/>
      <c r="DH9" s="587"/>
      <c r="DI9" s="587"/>
      <c r="DJ9" s="587"/>
      <c r="DK9" s="587"/>
      <c r="DL9" s="587"/>
      <c r="DM9" s="587"/>
      <c r="DN9" s="587"/>
      <c r="DO9" s="587"/>
      <c r="DP9" s="588"/>
      <c r="DQ9" s="592">
        <v>1615309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252064</v>
      </c>
      <c r="S10" s="587"/>
      <c r="T10" s="587"/>
      <c r="U10" s="587"/>
      <c r="V10" s="587"/>
      <c r="W10" s="587"/>
      <c r="X10" s="587"/>
      <c r="Y10" s="588"/>
      <c r="Z10" s="639">
        <v>1.9</v>
      </c>
      <c r="AA10" s="639"/>
      <c r="AB10" s="639"/>
      <c r="AC10" s="639"/>
      <c r="AD10" s="640">
        <v>252064</v>
      </c>
      <c r="AE10" s="640"/>
      <c r="AF10" s="640"/>
      <c r="AG10" s="640"/>
      <c r="AH10" s="640"/>
      <c r="AI10" s="640"/>
      <c r="AJ10" s="640"/>
      <c r="AK10" s="640"/>
      <c r="AL10" s="609">
        <v>3.4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63131</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19317</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61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422949</v>
      </c>
      <c r="BH11" s="587"/>
      <c r="BI11" s="587"/>
      <c r="BJ11" s="587"/>
      <c r="BK11" s="587"/>
      <c r="BL11" s="587"/>
      <c r="BM11" s="587"/>
      <c r="BN11" s="588"/>
      <c r="BO11" s="639">
        <v>11.3</v>
      </c>
      <c r="BP11" s="639"/>
      <c r="BQ11" s="639"/>
      <c r="BR11" s="639"/>
      <c r="BS11" s="592">
        <v>66657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330362</v>
      </c>
      <c r="CS11" s="587"/>
      <c r="CT11" s="587"/>
      <c r="CU11" s="587"/>
      <c r="CV11" s="587"/>
      <c r="CW11" s="587"/>
      <c r="CX11" s="587"/>
      <c r="CY11" s="588"/>
      <c r="CZ11" s="639">
        <v>2.6</v>
      </c>
      <c r="DA11" s="639"/>
      <c r="DB11" s="639"/>
      <c r="DC11" s="639"/>
      <c r="DD11" s="592">
        <v>27673</v>
      </c>
      <c r="DE11" s="587"/>
      <c r="DF11" s="587"/>
      <c r="DG11" s="587"/>
      <c r="DH11" s="587"/>
      <c r="DI11" s="587"/>
      <c r="DJ11" s="587"/>
      <c r="DK11" s="587"/>
      <c r="DL11" s="587"/>
      <c r="DM11" s="587"/>
      <c r="DN11" s="587"/>
      <c r="DO11" s="587"/>
      <c r="DP11" s="588"/>
      <c r="DQ11" s="592">
        <v>195310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1834258</v>
      </c>
      <c r="BH12" s="587"/>
      <c r="BI12" s="587"/>
      <c r="BJ12" s="587"/>
      <c r="BK12" s="587"/>
      <c r="BL12" s="587"/>
      <c r="BM12" s="587"/>
      <c r="BN12" s="588"/>
      <c r="BO12" s="639">
        <v>48.9</v>
      </c>
      <c r="BP12" s="639"/>
      <c r="BQ12" s="639"/>
      <c r="BR12" s="639"/>
      <c r="BS12" s="592">
        <v>119443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68347</v>
      </c>
      <c r="CS12" s="587"/>
      <c r="CT12" s="587"/>
      <c r="CU12" s="587"/>
      <c r="CV12" s="587"/>
      <c r="CW12" s="587"/>
      <c r="CX12" s="587"/>
      <c r="CY12" s="588"/>
      <c r="CZ12" s="639">
        <v>0.5</v>
      </c>
      <c r="DA12" s="639"/>
      <c r="DB12" s="639"/>
      <c r="DC12" s="639"/>
      <c r="DD12" s="592" t="s">
        <v>111</v>
      </c>
      <c r="DE12" s="587"/>
      <c r="DF12" s="587"/>
      <c r="DG12" s="587"/>
      <c r="DH12" s="587"/>
      <c r="DI12" s="587"/>
      <c r="DJ12" s="587"/>
      <c r="DK12" s="587"/>
      <c r="DL12" s="587"/>
      <c r="DM12" s="587"/>
      <c r="DN12" s="587"/>
      <c r="DO12" s="587"/>
      <c r="DP12" s="588"/>
      <c r="DQ12" s="592">
        <v>66088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20579</v>
      </c>
      <c r="S13" s="587"/>
      <c r="T13" s="587"/>
      <c r="U13" s="587"/>
      <c r="V13" s="587"/>
      <c r="W13" s="587"/>
      <c r="X13" s="587"/>
      <c r="Y13" s="588"/>
      <c r="Z13" s="639">
        <v>0.2</v>
      </c>
      <c r="AA13" s="639"/>
      <c r="AB13" s="639"/>
      <c r="AC13" s="639"/>
      <c r="AD13" s="640">
        <v>20579</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1829295</v>
      </c>
      <c r="BH13" s="587"/>
      <c r="BI13" s="587"/>
      <c r="BJ13" s="587"/>
      <c r="BK13" s="587"/>
      <c r="BL13" s="587"/>
      <c r="BM13" s="587"/>
      <c r="BN13" s="588"/>
      <c r="BO13" s="639">
        <v>48.8</v>
      </c>
      <c r="BP13" s="639"/>
      <c r="BQ13" s="639"/>
      <c r="BR13" s="639"/>
      <c r="BS13" s="592">
        <v>119443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295429</v>
      </c>
      <c r="CS13" s="587"/>
      <c r="CT13" s="587"/>
      <c r="CU13" s="587"/>
      <c r="CV13" s="587"/>
      <c r="CW13" s="587"/>
      <c r="CX13" s="587"/>
      <c r="CY13" s="588"/>
      <c r="CZ13" s="639">
        <v>2.2999999999999998</v>
      </c>
      <c r="DA13" s="639"/>
      <c r="DB13" s="639"/>
      <c r="DC13" s="639"/>
      <c r="DD13" s="592">
        <v>160270</v>
      </c>
      <c r="DE13" s="587"/>
      <c r="DF13" s="587"/>
      <c r="DG13" s="587"/>
      <c r="DH13" s="587"/>
      <c r="DI13" s="587"/>
      <c r="DJ13" s="587"/>
      <c r="DK13" s="587"/>
      <c r="DL13" s="587"/>
      <c r="DM13" s="587"/>
      <c r="DN13" s="587"/>
      <c r="DO13" s="587"/>
      <c r="DP13" s="588"/>
      <c r="DQ13" s="592">
        <v>204779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79499</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1266217</v>
      </c>
      <c r="CS14" s="587"/>
      <c r="CT14" s="587"/>
      <c r="CU14" s="587"/>
      <c r="CV14" s="587"/>
      <c r="CW14" s="587"/>
      <c r="CX14" s="587"/>
      <c r="CY14" s="588"/>
      <c r="CZ14" s="639">
        <v>10</v>
      </c>
      <c r="DA14" s="639"/>
      <c r="DB14" s="639"/>
      <c r="DC14" s="639"/>
      <c r="DD14" s="592">
        <v>778041</v>
      </c>
      <c r="DE14" s="587"/>
      <c r="DF14" s="587"/>
      <c r="DG14" s="587"/>
      <c r="DH14" s="587"/>
      <c r="DI14" s="587"/>
      <c r="DJ14" s="587"/>
      <c r="DK14" s="587"/>
      <c r="DL14" s="587"/>
      <c r="DM14" s="587"/>
      <c r="DN14" s="587"/>
      <c r="DO14" s="587"/>
      <c r="DP14" s="588"/>
      <c r="DQ14" s="592">
        <v>489029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9676</v>
      </c>
      <c r="S15" s="587"/>
      <c r="T15" s="587"/>
      <c r="U15" s="587"/>
      <c r="V15" s="587"/>
      <c r="W15" s="587"/>
      <c r="X15" s="587"/>
      <c r="Y15" s="588"/>
      <c r="Z15" s="639">
        <v>0.1</v>
      </c>
      <c r="AA15" s="639"/>
      <c r="AB15" s="639"/>
      <c r="AC15" s="639"/>
      <c r="AD15" s="640">
        <v>9676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206232</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1034998</v>
      </c>
      <c r="CS15" s="587"/>
      <c r="CT15" s="587"/>
      <c r="CU15" s="587"/>
      <c r="CV15" s="587"/>
      <c r="CW15" s="587"/>
      <c r="CX15" s="587"/>
      <c r="CY15" s="588"/>
      <c r="CZ15" s="639">
        <v>8.1999999999999993</v>
      </c>
      <c r="DA15" s="639"/>
      <c r="DB15" s="639"/>
      <c r="DC15" s="639"/>
      <c r="DD15" s="592">
        <v>255941</v>
      </c>
      <c r="DE15" s="587"/>
      <c r="DF15" s="587"/>
      <c r="DG15" s="587"/>
      <c r="DH15" s="587"/>
      <c r="DI15" s="587"/>
      <c r="DJ15" s="587"/>
      <c r="DK15" s="587"/>
      <c r="DL15" s="587"/>
      <c r="DM15" s="587"/>
      <c r="DN15" s="587"/>
      <c r="DO15" s="587"/>
      <c r="DP15" s="588"/>
      <c r="DQ15" s="592">
        <v>647566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3873806</v>
      </c>
      <c r="S16" s="587"/>
      <c r="T16" s="587"/>
      <c r="U16" s="587"/>
      <c r="V16" s="587"/>
      <c r="W16" s="587"/>
      <c r="X16" s="587"/>
      <c r="Y16" s="588"/>
      <c r="Z16" s="639">
        <v>29.5</v>
      </c>
      <c r="AA16" s="639"/>
      <c r="AB16" s="639"/>
      <c r="AC16" s="639"/>
      <c r="AD16" s="640">
        <v>3141692</v>
      </c>
      <c r="AE16" s="640"/>
      <c r="AF16" s="640"/>
      <c r="AG16" s="640"/>
      <c r="AH16" s="640"/>
      <c r="AI16" s="640"/>
      <c r="AJ16" s="640"/>
      <c r="AK16" s="640"/>
      <c r="AL16" s="609">
        <v>42.2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102471</v>
      </c>
      <c r="CS16" s="587"/>
      <c r="CT16" s="587"/>
      <c r="CU16" s="587"/>
      <c r="CV16" s="587"/>
      <c r="CW16" s="587"/>
      <c r="CX16" s="587"/>
      <c r="CY16" s="588"/>
      <c r="CZ16" s="639">
        <v>0.8</v>
      </c>
      <c r="DA16" s="639"/>
      <c r="DB16" s="639"/>
      <c r="DC16" s="639"/>
      <c r="DD16" s="592" t="s">
        <v>111</v>
      </c>
      <c r="DE16" s="587"/>
      <c r="DF16" s="587"/>
      <c r="DG16" s="587"/>
      <c r="DH16" s="587"/>
      <c r="DI16" s="587"/>
      <c r="DJ16" s="587"/>
      <c r="DK16" s="587"/>
      <c r="DL16" s="587"/>
      <c r="DM16" s="587"/>
      <c r="DN16" s="587"/>
      <c r="DO16" s="587"/>
      <c r="DP16" s="588"/>
      <c r="DQ16" s="592">
        <v>2553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3141692</v>
      </c>
      <c r="S17" s="587"/>
      <c r="T17" s="587"/>
      <c r="U17" s="587"/>
      <c r="V17" s="587"/>
      <c r="W17" s="587"/>
      <c r="X17" s="587"/>
      <c r="Y17" s="588"/>
      <c r="Z17" s="639">
        <v>23.9</v>
      </c>
      <c r="AA17" s="639"/>
      <c r="AB17" s="639"/>
      <c r="AC17" s="639"/>
      <c r="AD17" s="640">
        <v>3141692</v>
      </c>
      <c r="AE17" s="640"/>
      <c r="AF17" s="640"/>
      <c r="AG17" s="640"/>
      <c r="AH17" s="640"/>
      <c r="AI17" s="640"/>
      <c r="AJ17" s="640"/>
      <c r="AK17" s="640"/>
      <c r="AL17" s="609">
        <v>42.2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1493673</v>
      </c>
      <c r="CS17" s="587"/>
      <c r="CT17" s="587"/>
      <c r="CU17" s="587"/>
      <c r="CV17" s="587"/>
      <c r="CW17" s="587"/>
      <c r="CX17" s="587"/>
      <c r="CY17" s="588"/>
      <c r="CZ17" s="639">
        <v>11.8</v>
      </c>
      <c r="DA17" s="639"/>
      <c r="DB17" s="639"/>
      <c r="DC17" s="639"/>
      <c r="DD17" s="592" t="s">
        <v>111</v>
      </c>
      <c r="DE17" s="587"/>
      <c r="DF17" s="587"/>
      <c r="DG17" s="587"/>
      <c r="DH17" s="587"/>
      <c r="DI17" s="587"/>
      <c r="DJ17" s="587"/>
      <c r="DK17" s="587"/>
      <c r="DL17" s="587"/>
      <c r="DM17" s="587"/>
      <c r="DN17" s="587"/>
      <c r="DO17" s="587"/>
      <c r="DP17" s="588"/>
      <c r="DQ17" s="592">
        <v>1493673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732114</v>
      </c>
      <c r="S18" s="587"/>
      <c r="T18" s="587"/>
      <c r="U18" s="587"/>
      <c r="V18" s="587"/>
      <c r="W18" s="587"/>
      <c r="X18" s="587"/>
      <c r="Y18" s="588"/>
      <c r="Z18" s="639">
        <v>5.6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777</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8090511</v>
      </c>
      <c r="S20" s="587"/>
      <c r="T20" s="587"/>
      <c r="U20" s="587"/>
      <c r="V20" s="587"/>
      <c r="W20" s="587"/>
      <c r="X20" s="587"/>
      <c r="Y20" s="588"/>
      <c r="Z20" s="639">
        <v>61.5</v>
      </c>
      <c r="AA20" s="639"/>
      <c r="AB20" s="639"/>
      <c r="AC20" s="639"/>
      <c r="AD20" s="640">
        <v>7358397</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777</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12682757</v>
      </c>
      <c r="CS20" s="587"/>
      <c r="CT20" s="587"/>
      <c r="CU20" s="587"/>
      <c r="CV20" s="587"/>
      <c r="CW20" s="587"/>
      <c r="CX20" s="587"/>
      <c r="CY20" s="588"/>
      <c r="CZ20" s="639">
        <v>100</v>
      </c>
      <c r="DA20" s="639"/>
      <c r="DB20" s="639"/>
      <c r="DC20" s="639"/>
      <c r="DD20" s="592">
        <v>1408057</v>
      </c>
      <c r="DE20" s="587"/>
      <c r="DF20" s="587"/>
      <c r="DG20" s="587"/>
      <c r="DH20" s="587"/>
      <c r="DI20" s="587"/>
      <c r="DJ20" s="587"/>
      <c r="DK20" s="587"/>
      <c r="DL20" s="587"/>
      <c r="DM20" s="587"/>
      <c r="DN20" s="587"/>
      <c r="DO20" s="587"/>
      <c r="DP20" s="588"/>
      <c r="DQ20" s="592">
        <v>9038219</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3410</v>
      </c>
      <c r="S21" s="587"/>
      <c r="T21" s="587"/>
      <c r="U21" s="587"/>
      <c r="V21" s="587"/>
      <c r="W21" s="587"/>
      <c r="X21" s="587"/>
      <c r="Y21" s="588"/>
      <c r="Z21" s="639">
        <v>0</v>
      </c>
      <c r="AA21" s="639"/>
      <c r="AB21" s="639"/>
      <c r="AC21" s="639"/>
      <c r="AD21" s="640">
        <v>3410</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777</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148950</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185632</v>
      </c>
      <c r="S23" s="587"/>
      <c r="T23" s="587"/>
      <c r="U23" s="587"/>
      <c r="V23" s="587"/>
      <c r="W23" s="587"/>
      <c r="X23" s="587"/>
      <c r="Y23" s="588"/>
      <c r="Z23" s="639">
        <v>1.4</v>
      </c>
      <c r="AA23" s="639"/>
      <c r="AB23" s="639"/>
      <c r="AC23" s="639"/>
      <c r="AD23" s="640">
        <v>12860</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36628</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6008132</v>
      </c>
      <c r="CS24" s="637"/>
      <c r="CT24" s="637"/>
      <c r="CU24" s="637"/>
      <c r="CV24" s="637"/>
      <c r="CW24" s="637"/>
      <c r="CX24" s="637"/>
      <c r="CY24" s="684"/>
      <c r="CZ24" s="688">
        <v>47.4</v>
      </c>
      <c r="DA24" s="689"/>
      <c r="DB24" s="689"/>
      <c r="DC24" s="690"/>
      <c r="DD24" s="683">
        <v>4413974</v>
      </c>
      <c r="DE24" s="637"/>
      <c r="DF24" s="637"/>
      <c r="DG24" s="637"/>
      <c r="DH24" s="637"/>
      <c r="DI24" s="637"/>
      <c r="DJ24" s="637"/>
      <c r="DK24" s="684"/>
      <c r="DL24" s="683">
        <v>4167776</v>
      </c>
      <c r="DM24" s="637"/>
      <c r="DN24" s="637"/>
      <c r="DO24" s="637"/>
      <c r="DP24" s="637"/>
      <c r="DQ24" s="637"/>
      <c r="DR24" s="637"/>
      <c r="DS24" s="637"/>
      <c r="DT24" s="637"/>
      <c r="DU24" s="637"/>
      <c r="DV24" s="684"/>
      <c r="DW24" s="685">
        <v>51.5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1419429</v>
      </c>
      <c r="S25" s="587"/>
      <c r="T25" s="587"/>
      <c r="U25" s="587"/>
      <c r="V25" s="587"/>
      <c r="W25" s="587"/>
      <c r="X25" s="587"/>
      <c r="Y25" s="588"/>
      <c r="Z25" s="639">
        <v>10.8</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2423776</v>
      </c>
      <c r="CS25" s="605"/>
      <c r="CT25" s="605"/>
      <c r="CU25" s="605"/>
      <c r="CV25" s="605"/>
      <c r="CW25" s="605"/>
      <c r="CX25" s="605"/>
      <c r="CY25" s="606"/>
      <c r="CZ25" s="589">
        <v>19.100000000000001</v>
      </c>
      <c r="DA25" s="607"/>
      <c r="DB25" s="607"/>
      <c r="DC25" s="608"/>
      <c r="DD25" s="592">
        <v>2203007</v>
      </c>
      <c r="DE25" s="605"/>
      <c r="DF25" s="605"/>
      <c r="DG25" s="605"/>
      <c r="DH25" s="605"/>
      <c r="DI25" s="605"/>
      <c r="DJ25" s="605"/>
      <c r="DK25" s="606"/>
      <c r="DL25" s="592">
        <v>1956809</v>
      </c>
      <c r="DM25" s="605"/>
      <c r="DN25" s="605"/>
      <c r="DO25" s="605"/>
      <c r="DP25" s="605"/>
      <c r="DQ25" s="605"/>
      <c r="DR25" s="605"/>
      <c r="DS25" s="605"/>
      <c r="DT25" s="605"/>
      <c r="DU25" s="605"/>
      <c r="DV25" s="606"/>
      <c r="DW25" s="609">
        <v>24.2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1474560</v>
      </c>
      <c r="CS26" s="587"/>
      <c r="CT26" s="587"/>
      <c r="CU26" s="587"/>
      <c r="CV26" s="587"/>
      <c r="CW26" s="587"/>
      <c r="CX26" s="587"/>
      <c r="CY26" s="588"/>
      <c r="CZ26" s="589">
        <v>11.6</v>
      </c>
      <c r="DA26" s="607"/>
      <c r="DB26" s="607"/>
      <c r="DC26" s="608"/>
      <c r="DD26" s="592">
        <v>1297046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1062329</v>
      </c>
      <c r="S27" s="587"/>
      <c r="T27" s="587"/>
      <c r="U27" s="587"/>
      <c r="V27" s="587"/>
      <c r="W27" s="587"/>
      <c r="X27" s="587"/>
      <c r="Y27" s="588"/>
      <c r="Z27" s="639">
        <v>8.1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3749007</v>
      </c>
      <c r="BH27" s="587"/>
      <c r="BI27" s="587"/>
      <c r="BJ27" s="587"/>
      <c r="BK27" s="587"/>
      <c r="BL27" s="587"/>
      <c r="BM27" s="587"/>
      <c r="BN27" s="588"/>
      <c r="BO27" s="639">
        <v>100</v>
      </c>
      <c r="BP27" s="639"/>
      <c r="BQ27" s="639"/>
      <c r="BR27" s="639"/>
      <c r="BS27" s="592">
        <v>186100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2090683</v>
      </c>
      <c r="CS27" s="605"/>
      <c r="CT27" s="605"/>
      <c r="CU27" s="605"/>
      <c r="CV27" s="605"/>
      <c r="CW27" s="605"/>
      <c r="CX27" s="605"/>
      <c r="CY27" s="606"/>
      <c r="CZ27" s="589">
        <v>16.5</v>
      </c>
      <c r="DA27" s="607"/>
      <c r="DB27" s="607"/>
      <c r="DC27" s="608"/>
      <c r="DD27" s="592">
        <v>717294</v>
      </c>
      <c r="DE27" s="605"/>
      <c r="DF27" s="605"/>
      <c r="DG27" s="605"/>
      <c r="DH27" s="605"/>
      <c r="DI27" s="605"/>
      <c r="DJ27" s="605"/>
      <c r="DK27" s="606"/>
      <c r="DL27" s="592">
        <v>717294</v>
      </c>
      <c r="DM27" s="605"/>
      <c r="DN27" s="605"/>
      <c r="DO27" s="605"/>
      <c r="DP27" s="605"/>
      <c r="DQ27" s="605"/>
      <c r="DR27" s="605"/>
      <c r="DS27" s="605"/>
      <c r="DT27" s="605"/>
      <c r="DU27" s="605"/>
      <c r="DV27" s="606"/>
      <c r="DW27" s="609">
        <v>8.9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28695</v>
      </c>
      <c r="S28" s="587"/>
      <c r="T28" s="587"/>
      <c r="U28" s="587"/>
      <c r="V28" s="587"/>
      <c r="W28" s="587"/>
      <c r="X28" s="587"/>
      <c r="Y28" s="588"/>
      <c r="Z28" s="639">
        <v>0.2</v>
      </c>
      <c r="AA28" s="639"/>
      <c r="AB28" s="639"/>
      <c r="AC28" s="639"/>
      <c r="AD28" s="640">
        <v>13704</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1493673</v>
      </c>
      <c r="CS28" s="587"/>
      <c r="CT28" s="587"/>
      <c r="CU28" s="587"/>
      <c r="CV28" s="587"/>
      <c r="CW28" s="587"/>
      <c r="CX28" s="587"/>
      <c r="CY28" s="588"/>
      <c r="CZ28" s="589">
        <v>11.8</v>
      </c>
      <c r="DA28" s="607"/>
      <c r="DB28" s="607"/>
      <c r="DC28" s="608"/>
      <c r="DD28" s="592">
        <v>1493673</v>
      </c>
      <c r="DE28" s="587"/>
      <c r="DF28" s="587"/>
      <c r="DG28" s="587"/>
      <c r="DH28" s="587"/>
      <c r="DI28" s="587"/>
      <c r="DJ28" s="587"/>
      <c r="DK28" s="588"/>
      <c r="DL28" s="592">
        <v>1493673</v>
      </c>
      <c r="DM28" s="587"/>
      <c r="DN28" s="587"/>
      <c r="DO28" s="587"/>
      <c r="DP28" s="587"/>
      <c r="DQ28" s="587"/>
      <c r="DR28" s="587"/>
      <c r="DS28" s="587"/>
      <c r="DT28" s="587"/>
      <c r="DU28" s="587"/>
      <c r="DV28" s="588"/>
      <c r="DW28" s="609">
        <v>18.5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1547</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1493575</v>
      </c>
      <c r="CS29" s="605"/>
      <c r="CT29" s="605"/>
      <c r="CU29" s="605"/>
      <c r="CV29" s="605"/>
      <c r="CW29" s="605"/>
      <c r="CX29" s="605"/>
      <c r="CY29" s="606"/>
      <c r="CZ29" s="589">
        <v>11.8</v>
      </c>
      <c r="DA29" s="607"/>
      <c r="DB29" s="607"/>
      <c r="DC29" s="608"/>
      <c r="DD29" s="592">
        <v>1493575</v>
      </c>
      <c r="DE29" s="605"/>
      <c r="DF29" s="605"/>
      <c r="DG29" s="605"/>
      <c r="DH29" s="605"/>
      <c r="DI29" s="605"/>
      <c r="DJ29" s="605"/>
      <c r="DK29" s="606"/>
      <c r="DL29" s="592">
        <v>1493575</v>
      </c>
      <c r="DM29" s="605"/>
      <c r="DN29" s="605"/>
      <c r="DO29" s="605"/>
      <c r="DP29" s="605"/>
      <c r="DQ29" s="605"/>
      <c r="DR29" s="605"/>
      <c r="DS29" s="605"/>
      <c r="DT29" s="605"/>
      <c r="DU29" s="605"/>
      <c r="DV29" s="606"/>
      <c r="DW29" s="609">
        <v>18.5</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757235</v>
      </c>
      <c r="S30" s="587"/>
      <c r="T30" s="587"/>
      <c r="U30" s="587"/>
      <c r="V30" s="587"/>
      <c r="W30" s="587"/>
      <c r="X30" s="587"/>
      <c r="Y30" s="588"/>
      <c r="Z30" s="639">
        <v>5.8</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v>
      </c>
      <c r="BH30" s="653"/>
      <c r="BI30" s="653"/>
      <c r="BJ30" s="653"/>
      <c r="BK30" s="653"/>
      <c r="BL30" s="653"/>
      <c r="BM30" s="654">
        <v>96.2</v>
      </c>
      <c r="BN30" s="653"/>
      <c r="BO30" s="653"/>
      <c r="BP30" s="653"/>
      <c r="BQ30" s="655"/>
      <c r="BR30" s="652">
        <v>98.5</v>
      </c>
      <c r="BS30" s="653"/>
      <c r="BT30" s="653"/>
      <c r="BU30" s="653"/>
      <c r="BV30" s="653"/>
      <c r="BW30" s="653"/>
      <c r="BX30" s="654">
        <v>95</v>
      </c>
      <c r="BY30" s="653"/>
      <c r="BZ30" s="653"/>
      <c r="CA30" s="653"/>
      <c r="CB30" s="655"/>
      <c r="CD30" s="658"/>
      <c r="CE30" s="659"/>
      <c r="CF30" s="623" t="s">
        <v>290</v>
      </c>
      <c r="CG30" s="620"/>
      <c r="CH30" s="620"/>
      <c r="CI30" s="620"/>
      <c r="CJ30" s="620"/>
      <c r="CK30" s="620"/>
      <c r="CL30" s="620"/>
      <c r="CM30" s="620"/>
      <c r="CN30" s="620"/>
      <c r="CO30" s="620"/>
      <c r="CP30" s="620"/>
      <c r="CQ30" s="621"/>
      <c r="CR30" s="586">
        <v>1320787</v>
      </c>
      <c r="CS30" s="587"/>
      <c r="CT30" s="587"/>
      <c r="CU30" s="587"/>
      <c r="CV30" s="587"/>
      <c r="CW30" s="587"/>
      <c r="CX30" s="587"/>
      <c r="CY30" s="588"/>
      <c r="CZ30" s="589">
        <v>10.4</v>
      </c>
      <c r="DA30" s="607"/>
      <c r="DB30" s="607"/>
      <c r="DC30" s="608"/>
      <c r="DD30" s="592">
        <v>1320787</v>
      </c>
      <c r="DE30" s="587"/>
      <c r="DF30" s="587"/>
      <c r="DG30" s="587"/>
      <c r="DH30" s="587"/>
      <c r="DI30" s="587"/>
      <c r="DJ30" s="587"/>
      <c r="DK30" s="588"/>
      <c r="DL30" s="592">
        <v>1320787</v>
      </c>
      <c r="DM30" s="587"/>
      <c r="DN30" s="587"/>
      <c r="DO30" s="587"/>
      <c r="DP30" s="587"/>
      <c r="DQ30" s="587"/>
      <c r="DR30" s="587"/>
      <c r="DS30" s="587"/>
      <c r="DT30" s="587"/>
      <c r="DU30" s="587"/>
      <c r="DV30" s="588"/>
      <c r="DW30" s="609">
        <v>16.3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359693</v>
      </c>
      <c r="S31" s="587"/>
      <c r="T31" s="587"/>
      <c r="U31" s="587"/>
      <c r="V31" s="587"/>
      <c r="W31" s="587"/>
      <c r="X31" s="587"/>
      <c r="Y31" s="588"/>
      <c r="Z31" s="639">
        <v>2.7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99.2</v>
      </c>
      <c r="BH31" s="605"/>
      <c r="BI31" s="605"/>
      <c r="BJ31" s="605"/>
      <c r="BK31" s="605"/>
      <c r="BL31" s="605"/>
      <c r="BM31" s="641">
        <v>97.1</v>
      </c>
      <c r="BN31" s="651"/>
      <c r="BO31" s="651"/>
      <c r="BP31" s="651"/>
      <c r="BQ31" s="615"/>
      <c r="BR31" s="650">
        <v>98.7</v>
      </c>
      <c r="BS31" s="605"/>
      <c r="BT31" s="605"/>
      <c r="BU31" s="605"/>
      <c r="BV31" s="605"/>
      <c r="BW31" s="605"/>
      <c r="BX31" s="641">
        <v>96.2</v>
      </c>
      <c r="BY31" s="651"/>
      <c r="BZ31" s="651"/>
      <c r="CA31" s="651"/>
      <c r="CB31" s="615"/>
      <c r="CD31" s="658"/>
      <c r="CE31" s="659"/>
      <c r="CF31" s="623" t="s">
        <v>294</v>
      </c>
      <c r="CG31" s="620"/>
      <c r="CH31" s="620"/>
      <c r="CI31" s="620"/>
      <c r="CJ31" s="620"/>
      <c r="CK31" s="620"/>
      <c r="CL31" s="620"/>
      <c r="CM31" s="620"/>
      <c r="CN31" s="620"/>
      <c r="CO31" s="620"/>
      <c r="CP31" s="620"/>
      <c r="CQ31" s="621"/>
      <c r="CR31" s="586">
        <v>172788</v>
      </c>
      <c r="CS31" s="605"/>
      <c r="CT31" s="605"/>
      <c r="CU31" s="605"/>
      <c r="CV31" s="605"/>
      <c r="CW31" s="605"/>
      <c r="CX31" s="605"/>
      <c r="CY31" s="606"/>
      <c r="CZ31" s="589">
        <v>1.4</v>
      </c>
      <c r="DA31" s="607"/>
      <c r="DB31" s="607"/>
      <c r="DC31" s="608"/>
      <c r="DD31" s="592">
        <v>172788</v>
      </c>
      <c r="DE31" s="605"/>
      <c r="DF31" s="605"/>
      <c r="DG31" s="605"/>
      <c r="DH31" s="605"/>
      <c r="DI31" s="605"/>
      <c r="DJ31" s="605"/>
      <c r="DK31" s="606"/>
      <c r="DL31" s="592">
        <v>172788</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180062</v>
      </c>
      <c r="S32" s="587"/>
      <c r="T32" s="587"/>
      <c r="U32" s="587"/>
      <c r="V32" s="587"/>
      <c r="W32" s="587"/>
      <c r="X32" s="587"/>
      <c r="Y32" s="588"/>
      <c r="Z32" s="639">
        <v>1.4</v>
      </c>
      <c r="AA32" s="639"/>
      <c r="AB32" s="639"/>
      <c r="AC32" s="639"/>
      <c r="AD32" s="640">
        <v>52181</v>
      </c>
      <c r="AE32" s="640"/>
      <c r="AF32" s="640"/>
      <c r="AG32" s="640"/>
      <c r="AH32" s="640"/>
      <c r="AI32" s="640"/>
      <c r="AJ32" s="640"/>
      <c r="AK32" s="640"/>
      <c r="AL32" s="609">
        <v>0.7</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98.8</v>
      </c>
      <c r="BH32" s="571"/>
      <c r="BI32" s="571"/>
      <c r="BJ32" s="571"/>
      <c r="BK32" s="571"/>
      <c r="BL32" s="571"/>
      <c r="BM32" s="634">
        <v>95</v>
      </c>
      <c r="BN32" s="571"/>
      <c r="BO32" s="571"/>
      <c r="BP32" s="571"/>
      <c r="BQ32" s="628"/>
      <c r="BR32" s="649">
        <v>98.3</v>
      </c>
      <c r="BS32" s="571"/>
      <c r="BT32" s="571"/>
      <c r="BU32" s="571"/>
      <c r="BV32" s="571"/>
      <c r="BW32" s="571"/>
      <c r="BX32" s="634">
        <v>93.7</v>
      </c>
      <c r="BY32" s="571"/>
      <c r="BZ32" s="571"/>
      <c r="CA32" s="571"/>
      <c r="CB32" s="628"/>
      <c r="CD32" s="660"/>
      <c r="CE32" s="661"/>
      <c r="CF32" s="623" t="s">
        <v>297</v>
      </c>
      <c r="CG32" s="620"/>
      <c r="CH32" s="620"/>
      <c r="CI32" s="620"/>
      <c r="CJ32" s="620"/>
      <c r="CK32" s="620"/>
      <c r="CL32" s="620"/>
      <c r="CM32" s="620"/>
      <c r="CN32" s="620"/>
      <c r="CO32" s="620"/>
      <c r="CP32" s="620"/>
      <c r="CQ32" s="621"/>
      <c r="CR32" s="586">
        <v>98</v>
      </c>
      <c r="CS32" s="587"/>
      <c r="CT32" s="587"/>
      <c r="CU32" s="587"/>
      <c r="CV32" s="587"/>
      <c r="CW32" s="587"/>
      <c r="CX32" s="587"/>
      <c r="CY32" s="588"/>
      <c r="CZ32" s="589">
        <v>0</v>
      </c>
      <c r="DA32" s="607"/>
      <c r="DB32" s="607"/>
      <c r="DC32" s="608"/>
      <c r="DD32" s="592">
        <v>98</v>
      </c>
      <c r="DE32" s="587"/>
      <c r="DF32" s="587"/>
      <c r="DG32" s="587"/>
      <c r="DH32" s="587"/>
      <c r="DI32" s="587"/>
      <c r="DJ32" s="587"/>
      <c r="DK32" s="588"/>
      <c r="DL32" s="592">
        <v>98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878505</v>
      </c>
      <c r="S33" s="587"/>
      <c r="T33" s="587"/>
      <c r="U33" s="587"/>
      <c r="V33" s="587"/>
      <c r="W33" s="587"/>
      <c r="X33" s="587"/>
      <c r="Y33" s="588"/>
      <c r="Z33" s="639">
        <v>6.7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5164097</v>
      </c>
      <c r="CS33" s="605"/>
      <c r="CT33" s="605"/>
      <c r="CU33" s="605"/>
      <c r="CV33" s="605"/>
      <c r="CW33" s="605"/>
      <c r="CX33" s="605"/>
      <c r="CY33" s="606"/>
      <c r="CZ33" s="589">
        <v>40.700000000000003</v>
      </c>
      <c r="DA33" s="607"/>
      <c r="DB33" s="607"/>
      <c r="DC33" s="608"/>
      <c r="DD33" s="592">
        <v>4365509</v>
      </c>
      <c r="DE33" s="605"/>
      <c r="DF33" s="605"/>
      <c r="DG33" s="605"/>
      <c r="DH33" s="605"/>
      <c r="DI33" s="605"/>
      <c r="DJ33" s="605"/>
      <c r="DK33" s="606"/>
      <c r="DL33" s="592">
        <v>2916786</v>
      </c>
      <c r="DM33" s="605"/>
      <c r="DN33" s="605"/>
      <c r="DO33" s="605"/>
      <c r="DP33" s="605"/>
      <c r="DQ33" s="605"/>
      <c r="DR33" s="605"/>
      <c r="DS33" s="605"/>
      <c r="DT33" s="605"/>
      <c r="DU33" s="605"/>
      <c r="DV33" s="606"/>
      <c r="DW33" s="609">
        <v>36</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1464149</v>
      </c>
      <c r="CS34" s="587"/>
      <c r="CT34" s="587"/>
      <c r="CU34" s="587"/>
      <c r="CV34" s="587"/>
      <c r="CW34" s="587"/>
      <c r="CX34" s="587"/>
      <c r="CY34" s="588"/>
      <c r="CZ34" s="589">
        <v>11.5</v>
      </c>
      <c r="DA34" s="607"/>
      <c r="DB34" s="607"/>
      <c r="DC34" s="608"/>
      <c r="DD34" s="592">
        <v>1018255</v>
      </c>
      <c r="DE34" s="587"/>
      <c r="DF34" s="587"/>
      <c r="DG34" s="587"/>
      <c r="DH34" s="587"/>
      <c r="DI34" s="587"/>
      <c r="DJ34" s="587"/>
      <c r="DK34" s="588"/>
      <c r="DL34" s="592">
        <v>866572</v>
      </c>
      <c r="DM34" s="587"/>
      <c r="DN34" s="587"/>
      <c r="DO34" s="587"/>
      <c r="DP34" s="587"/>
      <c r="DQ34" s="587"/>
      <c r="DR34" s="587"/>
      <c r="DS34" s="587"/>
      <c r="DT34" s="587"/>
      <c r="DU34" s="587"/>
      <c r="DV34" s="588"/>
      <c r="DW34" s="609">
        <v>10.7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653705</v>
      </c>
      <c r="S35" s="587"/>
      <c r="T35" s="587"/>
      <c r="U35" s="587"/>
      <c r="V35" s="587"/>
      <c r="W35" s="587"/>
      <c r="X35" s="587"/>
      <c r="Y35" s="588"/>
      <c r="Z35" s="639">
        <v>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1974969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145618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36618</v>
      </c>
      <c r="CS35" s="605"/>
      <c r="CT35" s="605"/>
      <c r="CU35" s="605"/>
      <c r="CV35" s="605"/>
      <c r="CW35" s="605"/>
      <c r="CX35" s="605"/>
      <c r="CY35" s="606"/>
      <c r="CZ35" s="589">
        <v>0.3</v>
      </c>
      <c r="DA35" s="607"/>
      <c r="DB35" s="607"/>
      <c r="DC35" s="608"/>
      <c r="DD35" s="592">
        <v>32134</v>
      </c>
      <c r="DE35" s="605"/>
      <c r="DF35" s="605"/>
      <c r="DG35" s="605"/>
      <c r="DH35" s="605"/>
      <c r="DI35" s="605"/>
      <c r="DJ35" s="605"/>
      <c r="DK35" s="606"/>
      <c r="DL35" s="592">
        <v>32134</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13152626</v>
      </c>
      <c r="S36" s="627"/>
      <c r="T36" s="627"/>
      <c r="U36" s="627"/>
      <c r="V36" s="627"/>
      <c r="W36" s="627"/>
      <c r="X36" s="627"/>
      <c r="Y36" s="630"/>
      <c r="Z36" s="631">
        <v>100</v>
      </c>
      <c r="AA36" s="631"/>
      <c r="AB36" s="631"/>
      <c r="AC36" s="631"/>
      <c r="AD36" s="632">
        <v>7440552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701149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44813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1389553</v>
      </c>
      <c r="CS36" s="587"/>
      <c r="CT36" s="587"/>
      <c r="CU36" s="587"/>
      <c r="CV36" s="587"/>
      <c r="CW36" s="587"/>
      <c r="CX36" s="587"/>
      <c r="CY36" s="588"/>
      <c r="CZ36" s="589">
        <v>11</v>
      </c>
      <c r="DA36" s="607"/>
      <c r="DB36" s="607"/>
      <c r="DC36" s="608"/>
      <c r="DD36" s="592">
        <v>1268159</v>
      </c>
      <c r="DE36" s="587"/>
      <c r="DF36" s="587"/>
      <c r="DG36" s="587"/>
      <c r="DH36" s="587"/>
      <c r="DI36" s="587"/>
      <c r="DJ36" s="587"/>
      <c r="DK36" s="588"/>
      <c r="DL36" s="592">
        <v>937421</v>
      </c>
      <c r="DM36" s="587"/>
      <c r="DN36" s="587"/>
      <c r="DO36" s="587"/>
      <c r="DP36" s="587"/>
      <c r="DQ36" s="587"/>
      <c r="DR36" s="587"/>
      <c r="DS36" s="587"/>
      <c r="DT36" s="587"/>
      <c r="DU36" s="587"/>
      <c r="DV36" s="588"/>
      <c r="DW36" s="609">
        <v>11.6</v>
      </c>
      <c r="DX36" s="610"/>
      <c r="DY36" s="610"/>
      <c r="DZ36" s="610"/>
      <c r="EA36" s="610"/>
      <c r="EB36" s="610"/>
      <c r="EC36" s="611"/>
    </row>
    <row r="37" spans="2:133" ht="11.25" customHeight="1">
      <c r="AQ37" s="612" t="s">
        <v>312</v>
      </c>
      <c r="AR37" s="613"/>
      <c r="AS37" s="613"/>
      <c r="AT37" s="613"/>
      <c r="AU37" s="613"/>
      <c r="AV37" s="613"/>
      <c r="AW37" s="613"/>
      <c r="AX37" s="613"/>
      <c r="AY37" s="614"/>
      <c r="AZ37" s="586">
        <v>52200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5477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502042</v>
      </c>
      <c r="CS37" s="605"/>
      <c r="CT37" s="605"/>
      <c r="CU37" s="605"/>
      <c r="CV37" s="605"/>
      <c r="CW37" s="605"/>
      <c r="CX37" s="605"/>
      <c r="CY37" s="606"/>
      <c r="CZ37" s="589">
        <v>4</v>
      </c>
      <c r="DA37" s="607"/>
      <c r="DB37" s="607"/>
      <c r="DC37" s="608"/>
      <c r="DD37" s="592">
        <v>502042</v>
      </c>
      <c r="DE37" s="605"/>
      <c r="DF37" s="605"/>
      <c r="DG37" s="605"/>
      <c r="DH37" s="605"/>
      <c r="DI37" s="605"/>
      <c r="DJ37" s="605"/>
      <c r="DK37" s="606"/>
      <c r="DL37" s="592">
        <v>502042</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10658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1273820</v>
      </c>
      <c r="CS38" s="587"/>
      <c r="CT38" s="587"/>
      <c r="CU38" s="587"/>
      <c r="CV38" s="587"/>
      <c r="CW38" s="587"/>
      <c r="CX38" s="587"/>
      <c r="CY38" s="588"/>
      <c r="CZ38" s="589">
        <v>10</v>
      </c>
      <c r="DA38" s="607"/>
      <c r="DB38" s="607"/>
      <c r="DC38" s="608"/>
      <c r="DD38" s="592">
        <v>1050750</v>
      </c>
      <c r="DE38" s="587"/>
      <c r="DF38" s="587"/>
      <c r="DG38" s="587"/>
      <c r="DH38" s="587"/>
      <c r="DI38" s="587"/>
      <c r="DJ38" s="587"/>
      <c r="DK38" s="588"/>
      <c r="DL38" s="592">
        <v>953373</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853211</v>
      </c>
      <c r="CS39" s="605"/>
      <c r="CT39" s="605"/>
      <c r="CU39" s="605"/>
      <c r="CV39" s="605"/>
      <c r="CW39" s="605"/>
      <c r="CX39" s="605"/>
      <c r="CY39" s="606"/>
      <c r="CZ39" s="589">
        <v>6.7</v>
      </c>
      <c r="DA39" s="607"/>
      <c r="DB39" s="607"/>
      <c r="DC39" s="608"/>
      <c r="DD39" s="592">
        <v>849465</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368657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146746</v>
      </c>
      <c r="CS40" s="587"/>
      <c r="CT40" s="587"/>
      <c r="CU40" s="587"/>
      <c r="CV40" s="587"/>
      <c r="CW40" s="587"/>
      <c r="CX40" s="587"/>
      <c r="CY40" s="588"/>
      <c r="CZ40" s="589">
        <v>1.2</v>
      </c>
      <c r="DA40" s="607"/>
      <c r="DB40" s="607"/>
      <c r="DC40" s="608"/>
      <c r="DD40" s="592">
        <v>146746</v>
      </c>
      <c r="DE40" s="587"/>
      <c r="DF40" s="587"/>
      <c r="DG40" s="587"/>
      <c r="DH40" s="587"/>
      <c r="DI40" s="587"/>
      <c r="DJ40" s="587"/>
      <c r="DK40" s="588"/>
      <c r="DL40" s="592">
        <v>127286</v>
      </c>
      <c r="DM40" s="587"/>
      <c r="DN40" s="587"/>
      <c r="DO40" s="587"/>
      <c r="DP40" s="587"/>
      <c r="DQ40" s="587"/>
      <c r="DR40" s="587"/>
      <c r="DS40" s="587"/>
      <c r="DT40" s="587"/>
      <c r="DU40" s="587"/>
      <c r="DV40" s="588"/>
      <c r="DW40" s="609">
        <v>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852963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1510528</v>
      </c>
      <c r="CS42" s="587"/>
      <c r="CT42" s="587"/>
      <c r="CU42" s="587"/>
      <c r="CV42" s="587"/>
      <c r="CW42" s="587"/>
      <c r="CX42" s="587"/>
      <c r="CY42" s="588"/>
      <c r="CZ42" s="589">
        <v>11.9</v>
      </c>
      <c r="DA42" s="590"/>
      <c r="DB42" s="590"/>
      <c r="DC42" s="591"/>
      <c r="DD42" s="592">
        <v>258736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12044</v>
      </c>
      <c r="CS43" s="605"/>
      <c r="CT43" s="605"/>
      <c r="CU43" s="605"/>
      <c r="CV43" s="605"/>
      <c r="CW43" s="605"/>
      <c r="CX43" s="605"/>
      <c r="CY43" s="606"/>
      <c r="CZ43" s="589">
        <v>0.1</v>
      </c>
      <c r="DA43" s="607"/>
      <c r="DB43" s="607"/>
      <c r="DC43" s="608"/>
      <c r="DD43" s="592">
        <v>12044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1408057</v>
      </c>
      <c r="CS44" s="587"/>
      <c r="CT44" s="587"/>
      <c r="CU44" s="587"/>
      <c r="CV44" s="587"/>
      <c r="CW44" s="587"/>
      <c r="CX44" s="587"/>
      <c r="CY44" s="588"/>
      <c r="CZ44" s="589">
        <v>11.1</v>
      </c>
      <c r="DA44" s="590"/>
      <c r="DB44" s="590"/>
      <c r="DC44" s="591"/>
      <c r="DD44" s="592">
        <v>256183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454775</v>
      </c>
      <c r="CS45" s="605"/>
      <c r="CT45" s="605"/>
      <c r="CU45" s="605"/>
      <c r="CV45" s="605"/>
      <c r="CW45" s="605"/>
      <c r="CX45" s="605"/>
      <c r="CY45" s="606"/>
      <c r="CZ45" s="589">
        <v>3.6</v>
      </c>
      <c r="DA45" s="607"/>
      <c r="DB45" s="607"/>
      <c r="DC45" s="608"/>
      <c r="DD45" s="592">
        <v>58981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925327</v>
      </c>
      <c r="CS46" s="587"/>
      <c r="CT46" s="587"/>
      <c r="CU46" s="587"/>
      <c r="CV46" s="587"/>
      <c r="CW46" s="587"/>
      <c r="CX46" s="587"/>
      <c r="CY46" s="588"/>
      <c r="CZ46" s="589">
        <v>7.3</v>
      </c>
      <c r="DA46" s="590"/>
      <c r="DB46" s="590"/>
      <c r="DC46" s="591"/>
      <c r="DD46" s="592">
        <v>196247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102471</v>
      </c>
      <c r="CS47" s="605"/>
      <c r="CT47" s="605"/>
      <c r="CU47" s="605"/>
      <c r="CV47" s="605"/>
      <c r="CW47" s="605"/>
      <c r="CX47" s="605"/>
      <c r="CY47" s="606"/>
      <c r="CZ47" s="589">
        <v>0.8</v>
      </c>
      <c r="DA47" s="607"/>
      <c r="DB47" s="607"/>
      <c r="DC47" s="608"/>
      <c r="DD47" s="592">
        <v>2553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12682757</v>
      </c>
      <c r="CS49" s="571"/>
      <c r="CT49" s="571"/>
      <c r="CU49" s="571"/>
      <c r="CV49" s="571"/>
      <c r="CW49" s="571"/>
      <c r="CX49" s="571"/>
      <c r="CY49" s="572"/>
      <c r="CZ49" s="573">
        <v>100</v>
      </c>
      <c r="DA49" s="574"/>
      <c r="DB49" s="574"/>
      <c r="DC49" s="575"/>
      <c r="DD49" s="576">
        <v>9038219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P26" sqref="AP26:AT2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13159</v>
      </c>
      <c r="R7" s="1099"/>
      <c r="S7" s="1099"/>
      <c r="T7" s="1099"/>
      <c r="U7" s="1099"/>
      <c r="V7" s="1099">
        <v>12689</v>
      </c>
      <c r="W7" s="1099"/>
      <c r="X7" s="1099"/>
      <c r="Y7" s="1099"/>
      <c r="Z7" s="1099"/>
      <c r="AA7" s="1099">
        <v>470</v>
      </c>
      <c r="AB7" s="1099"/>
      <c r="AC7" s="1099"/>
      <c r="AD7" s="1099"/>
      <c r="AE7" s="1100"/>
      <c r="AF7" s="1101">
        <v>383</v>
      </c>
      <c r="AG7" s="1102"/>
      <c r="AH7" s="1102"/>
      <c r="AI7" s="1102"/>
      <c r="AJ7" s="1103"/>
      <c r="AK7" s="1085">
        <v>757</v>
      </c>
      <c r="AL7" s="1086"/>
      <c r="AM7" s="1086"/>
      <c r="AN7" s="1086"/>
      <c r="AO7" s="1086"/>
      <c r="AP7" s="1086">
        <v>11773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13159</v>
      </c>
      <c r="R23" s="1063"/>
      <c r="S23" s="1063"/>
      <c r="T23" s="1063"/>
      <c r="U23" s="1063"/>
      <c r="V23" s="1063">
        <v>12689</v>
      </c>
      <c r="W23" s="1063"/>
      <c r="X23" s="1063"/>
      <c r="Y23" s="1063"/>
      <c r="Z23" s="1063"/>
      <c r="AA23" s="1063">
        <v>470</v>
      </c>
      <c r="AB23" s="1063"/>
      <c r="AC23" s="1063"/>
      <c r="AD23" s="1063"/>
      <c r="AE23" s="1064"/>
      <c r="AF23" s="1065">
        <v>383</v>
      </c>
      <c r="AG23" s="1063"/>
      <c r="AH23" s="1063"/>
      <c r="AI23" s="1063"/>
      <c r="AJ23" s="1066"/>
      <c r="AK23" s="1067"/>
      <c r="AL23" s="1068"/>
      <c r="AM23" s="1068"/>
      <c r="AN23" s="1068"/>
      <c r="AO23" s="1068"/>
      <c r="AP23" s="1063">
        <v>11773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4628</v>
      </c>
      <c r="R28" s="1048"/>
      <c r="S28" s="1048"/>
      <c r="T28" s="1048"/>
      <c r="U28" s="1048"/>
      <c r="V28" s="1048">
        <v>4482</v>
      </c>
      <c r="W28" s="1048"/>
      <c r="X28" s="1048"/>
      <c r="Y28" s="1048"/>
      <c r="Z28" s="1048"/>
      <c r="AA28" s="1048">
        <v>146</v>
      </c>
      <c r="AB28" s="1048"/>
      <c r="AC28" s="1048"/>
      <c r="AD28" s="1048"/>
      <c r="AE28" s="1049"/>
      <c r="AF28" s="1050">
        <v>146</v>
      </c>
      <c r="AG28" s="1048"/>
      <c r="AH28" s="1048"/>
      <c r="AI28" s="1048"/>
      <c r="AJ28" s="1051"/>
      <c r="AK28" s="1052">
        <v>369</v>
      </c>
      <c r="AL28" s="1040"/>
      <c r="AM28" s="1040"/>
      <c r="AN28" s="1040"/>
      <c r="AO28" s="1040"/>
      <c r="AP28" s="1040" t="s">
        <v>536</v>
      </c>
      <c r="AQ28" s="1040"/>
      <c r="AR28" s="1040"/>
      <c r="AS28" s="1040"/>
      <c r="AT28" s="1040"/>
      <c r="AU28" s="1040" t="s">
        <v>536</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2835</v>
      </c>
      <c r="R29" s="1038"/>
      <c r="S29" s="1038"/>
      <c r="T29" s="1038"/>
      <c r="U29" s="1038"/>
      <c r="V29" s="1038">
        <v>2789</v>
      </c>
      <c r="W29" s="1038"/>
      <c r="X29" s="1038"/>
      <c r="Y29" s="1038"/>
      <c r="Z29" s="1038"/>
      <c r="AA29" s="1038">
        <v>46</v>
      </c>
      <c r="AB29" s="1038"/>
      <c r="AC29" s="1038"/>
      <c r="AD29" s="1038"/>
      <c r="AE29" s="1039"/>
      <c r="AF29" s="1013">
        <v>46</v>
      </c>
      <c r="AG29" s="1014"/>
      <c r="AH29" s="1014"/>
      <c r="AI29" s="1014"/>
      <c r="AJ29" s="1015"/>
      <c r="AK29" s="974">
        <v>430</v>
      </c>
      <c r="AL29" s="965"/>
      <c r="AM29" s="965"/>
      <c r="AN29" s="965"/>
      <c r="AO29" s="965"/>
      <c r="AP29" s="965" t="s">
        <v>536</v>
      </c>
      <c r="AQ29" s="965"/>
      <c r="AR29" s="965"/>
      <c r="AS29" s="965"/>
      <c r="AT29" s="965"/>
      <c r="AU29" s="965" t="s">
        <v>536</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691</v>
      </c>
      <c r="R30" s="1038"/>
      <c r="S30" s="1038"/>
      <c r="T30" s="1038"/>
      <c r="U30" s="1038"/>
      <c r="V30" s="1038">
        <v>686</v>
      </c>
      <c r="W30" s="1038"/>
      <c r="X30" s="1038"/>
      <c r="Y30" s="1038"/>
      <c r="Z30" s="1038"/>
      <c r="AA30" s="1038">
        <v>5</v>
      </c>
      <c r="AB30" s="1038"/>
      <c r="AC30" s="1038"/>
      <c r="AD30" s="1038"/>
      <c r="AE30" s="1039"/>
      <c r="AF30" s="1013">
        <v>5</v>
      </c>
      <c r="AG30" s="1014"/>
      <c r="AH30" s="1014"/>
      <c r="AI30" s="1014"/>
      <c r="AJ30" s="1015"/>
      <c r="AK30" s="974">
        <v>446</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463</v>
      </c>
      <c r="R31" s="1038"/>
      <c r="S31" s="1038"/>
      <c r="T31" s="1038"/>
      <c r="U31" s="1038"/>
      <c r="V31" s="1038">
        <v>432</v>
      </c>
      <c r="W31" s="1038"/>
      <c r="X31" s="1038"/>
      <c r="Y31" s="1038"/>
      <c r="Z31" s="1038"/>
      <c r="AA31" s="1038">
        <v>31</v>
      </c>
      <c r="AB31" s="1038"/>
      <c r="AC31" s="1038"/>
      <c r="AD31" s="1038"/>
      <c r="AE31" s="1039"/>
      <c r="AF31" s="1013">
        <v>374</v>
      </c>
      <c r="AG31" s="1014"/>
      <c r="AH31" s="1014"/>
      <c r="AI31" s="1014"/>
      <c r="AJ31" s="1015"/>
      <c r="AK31" s="974" t="s">
        <v>536</v>
      </c>
      <c r="AL31" s="965"/>
      <c r="AM31" s="965"/>
      <c r="AN31" s="965"/>
      <c r="AO31" s="965"/>
      <c r="AP31" s="965">
        <v>2134</v>
      </c>
      <c r="AQ31" s="965"/>
      <c r="AR31" s="965"/>
      <c r="AS31" s="965"/>
      <c r="AT31" s="965"/>
      <c r="AU31" s="965">
        <v>0</v>
      </c>
      <c r="AV31" s="965"/>
      <c r="AW31" s="965"/>
      <c r="AX31" s="965"/>
      <c r="AY31" s="965"/>
      <c r="AZ31" s="1036" t="s">
        <v>536</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2509</v>
      </c>
      <c r="R32" s="1038"/>
      <c r="S32" s="1038"/>
      <c r="T32" s="1038"/>
      <c r="U32" s="1038"/>
      <c r="V32" s="1038">
        <v>2543</v>
      </c>
      <c r="W32" s="1038"/>
      <c r="X32" s="1038"/>
      <c r="Y32" s="1038"/>
      <c r="Z32" s="1038"/>
      <c r="AA32" s="1038">
        <v>-34</v>
      </c>
      <c r="AB32" s="1038"/>
      <c r="AC32" s="1038"/>
      <c r="AD32" s="1038"/>
      <c r="AE32" s="1039"/>
      <c r="AF32" s="1013">
        <v>2</v>
      </c>
      <c r="AG32" s="1014"/>
      <c r="AH32" s="1014"/>
      <c r="AI32" s="1014"/>
      <c r="AJ32" s="1015"/>
      <c r="AK32" s="974">
        <v>544</v>
      </c>
      <c r="AL32" s="965"/>
      <c r="AM32" s="965"/>
      <c r="AN32" s="965"/>
      <c r="AO32" s="965"/>
      <c r="AP32" s="965">
        <v>1980</v>
      </c>
      <c r="AQ32" s="965"/>
      <c r="AR32" s="965"/>
      <c r="AS32" s="965"/>
      <c r="AT32" s="965"/>
      <c r="AU32" s="965">
        <v>1184</v>
      </c>
      <c r="AV32" s="965"/>
      <c r="AW32" s="965"/>
      <c r="AX32" s="965"/>
      <c r="AY32" s="965"/>
      <c r="AZ32" s="1036" t="s">
        <v>536</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55</v>
      </c>
      <c r="R33" s="1038"/>
      <c r="S33" s="1038"/>
      <c r="T33" s="1038"/>
      <c r="U33" s="1038"/>
      <c r="V33" s="1038">
        <v>55</v>
      </c>
      <c r="W33" s="1038"/>
      <c r="X33" s="1038"/>
      <c r="Y33" s="1038"/>
      <c r="Z33" s="1038"/>
      <c r="AA33" s="1038">
        <v>0</v>
      </c>
      <c r="AB33" s="1038"/>
      <c r="AC33" s="1038"/>
      <c r="AD33" s="1038"/>
      <c r="AE33" s="1039"/>
      <c r="AF33" s="1013">
        <v>0</v>
      </c>
      <c r="AG33" s="1014"/>
      <c r="AH33" s="1014"/>
      <c r="AI33" s="1014"/>
      <c r="AJ33" s="1015"/>
      <c r="AK33" s="974">
        <v>52</v>
      </c>
      <c r="AL33" s="965"/>
      <c r="AM33" s="965"/>
      <c r="AN33" s="965"/>
      <c r="AO33" s="965"/>
      <c r="AP33" s="965">
        <v>641</v>
      </c>
      <c r="AQ33" s="965"/>
      <c r="AR33" s="965"/>
      <c r="AS33" s="965"/>
      <c r="AT33" s="965"/>
      <c r="AU33" s="965">
        <v>639</v>
      </c>
      <c r="AV33" s="965"/>
      <c r="AW33" s="965"/>
      <c r="AX33" s="965"/>
      <c r="AY33" s="965"/>
      <c r="AZ33" s="1036" t="s">
        <v>536</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573</v>
      </c>
      <c r="AG63" s="953"/>
      <c r="AH63" s="953"/>
      <c r="AI63" s="953"/>
      <c r="AJ63" s="1024"/>
      <c r="AK63" s="1025"/>
      <c r="AL63" s="957"/>
      <c r="AM63" s="957"/>
      <c r="AN63" s="957"/>
      <c r="AO63" s="957"/>
      <c r="AP63" s="953">
        <v>4755</v>
      </c>
      <c r="AQ63" s="953"/>
      <c r="AR63" s="953"/>
      <c r="AS63" s="953"/>
      <c r="AT63" s="953"/>
      <c r="AU63" s="953">
        <v>1823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1206</v>
      </c>
      <c r="R68" s="976"/>
      <c r="S68" s="976"/>
      <c r="T68" s="976"/>
      <c r="U68" s="976"/>
      <c r="V68" s="976">
        <v>1135</v>
      </c>
      <c r="W68" s="976"/>
      <c r="X68" s="976"/>
      <c r="Y68" s="976"/>
      <c r="Z68" s="976"/>
      <c r="AA68" s="976">
        <v>71</v>
      </c>
      <c r="AB68" s="976"/>
      <c r="AC68" s="976"/>
      <c r="AD68" s="976"/>
      <c r="AE68" s="976"/>
      <c r="AF68" s="976">
        <v>71</v>
      </c>
      <c r="AG68" s="976"/>
      <c r="AH68" s="976"/>
      <c r="AI68" s="976"/>
      <c r="AJ68" s="976"/>
      <c r="AK68" s="976" t="s">
        <v>536</v>
      </c>
      <c r="AL68" s="976"/>
      <c r="AM68" s="976"/>
      <c r="AN68" s="976"/>
      <c r="AO68" s="976"/>
      <c r="AP68" s="976">
        <v>180</v>
      </c>
      <c r="AQ68" s="976"/>
      <c r="AR68" s="976"/>
      <c r="AS68" s="976"/>
      <c r="AT68" s="976"/>
      <c r="AU68" s="976">
        <v>96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345</v>
      </c>
      <c r="R69" s="965"/>
      <c r="S69" s="965"/>
      <c r="T69" s="965"/>
      <c r="U69" s="965"/>
      <c r="V69" s="965">
        <v>337</v>
      </c>
      <c r="W69" s="965"/>
      <c r="X69" s="965"/>
      <c r="Y69" s="965"/>
      <c r="Z69" s="965"/>
      <c r="AA69" s="965">
        <v>14</v>
      </c>
      <c r="AB69" s="965"/>
      <c r="AC69" s="965"/>
      <c r="AD69" s="965"/>
      <c r="AE69" s="965"/>
      <c r="AF69" s="965">
        <v>14</v>
      </c>
      <c r="AG69" s="965"/>
      <c r="AH69" s="965"/>
      <c r="AI69" s="965"/>
      <c r="AJ69" s="965"/>
      <c r="AK69" s="965" t="s">
        <v>536</v>
      </c>
      <c r="AL69" s="965"/>
      <c r="AM69" s="965"/>
      <c r="AN69" s="965"/>
      <c r="AO69" s="965"/>
      <c r="AP69" s="965">
        <v>0</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62</v>
      </c>
      <c r="R70" s="965"/>
      <c r="S70" s="965"/>
      <c r="T70" s="965"/>
      <c r="U70" s="965"/>
      <c r="V70" s="965">
        <v>53</v>
      </c>
      <c r="W70" s="965"/>
      <c r="X70" s="965"/>
      <c r="Y70" s="965"/>
      <c r="Z70" s="965"/>
      <c r="AA70" s="965">
        <v>9</v>
      </c>
      <c r="AB70" s="965"/>
      <c r="AC70" s="965"/>
      <c r="AD70" s="965"/>
      <c r="AE70" s="965"/>
      <c r="AF70" s="965">
        <v>9</v>
      </c>
      <c r="AG70" s="965"/>
      <c r="AH70" s="965"/>
      <c r="AI70" s="965"/>
      <c r="AJ70" s="965"/>
      <c r="AK70" s="965" t="s">
        <v>537</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141</v>
      </c>
      <c r="R71" s="965"/>
      <c r="S71" s="965"/>
      <c r="T71" s="965"/>
      <c r="U71" s="965"/>
      <c r="V71" s="965">
        <v>137</v>
      </c>
      <c r="W71" s="965"/>
      <c r="X71" s="965"/>
      <c r="Y71" s="965"/>
      <c r="Z71" s="965"/>
      <c r="AA71" s="965">
        <v>4</v>
      </c>
      <c r="AB71" s="965"/>
      <c r="AC71" s="965"/>
      <c r="AD71" s="965"/>
      <c r="AE71" s="965"/>
      <c r="AF71" s="965">
        <v>4</v>
      </c>
      <c r="AG71" s="965"/>
      <c r="AH71" s="965"/>
      <c r="AI71" s="965"/>
      <c r="AJ71" s="965"/>
      <c r="AK71" s="965" t="s">
        <v>538</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133401</v>
      </c>
      <c r="R72" s="965"/>
      <c r="S72" s="965"/>
      <c r="T72" s="965"/>
      <c r="U72" s="965"/>
      <c r="V72" s="965">
        <v>129433</v>
      </c>
      <c r="W72" s="965"/>
      <c r="X72" s="965"/>
      <c r="Y72" s="965"/>
      <c r="Z72" s="965"/>
      <c r="AA72" s="965">
        <v>3967</v>
      </c>
      <c r="AB72" s="965"/>
      <c r="AC72" s="965"/>
      <c r="AD72" s="965"/>
      <c r="AE72" s="965"/>
      <c r="AF72" s="965">
        <v>3967</v>
      </c>
      <c r="AG72" s="965"/>
      <c r="AH72" s="965"/>
      <c r="AI72" s="965"/>
      <c r="AJ72" s="965"/>
      <c r="AK72" s="965">
        <v>1884</v>
      </c>
      <c r="AL72" s="965"/>
      <c r="AM72" s="965"/>
      <c r="AN72" s="965"/>
      <c r="AO72" s="965"/>
      <c r="AP72" s="965" t="s">
        <v>538</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8651</v>
      </c>
      <c r="R73" s="965"/>
      <c r="S73" s="965"/>
      <c r="T73" s="965"/>
      <c r="U73" s="965"/>
      <c r="V73" s="965">
        <v>7360</v>
      </c>
      <c r="W73" s="965"/>
      <c r="X73" s="965"/>
      <c r="Y73" s="965"/>
      <c r="Z73" s="965"/>
      <c r="AA73" s="965">
        <v>1291</v>
      </c>
      <c r="AB73" s="965"/>
      <c r="AC73" s="965"/>
      <c r="AD73" s="965"/>
      <c r="AE73" s="965"/>
      <c r="AF73" s="965">
        <v>1291</v>
      </c>
      <c r="AG73" s="965"/>
      <c r="AH73" s="965"/>
      <c r="AI73" s="965"/>
      <c r="AJ73" s="965"/>
      <c r="AK73" s="965" t="s">
        <v>536</v>
      </c>
      <c r="AL73" s="965"/>
      <c r="AM73" s="965"/>
      <c r="AN73" s="965"/>
      <c r="AO73" s="965"/>
      <c r="AP73" s="965" t="s">
        <v>538</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149</v>
      </c>
      <c r="R74" s="965"/>
      <c r="S74" s="965"/>
      <c r="T74" s="965"/>
      <c r="U74" s="965"/>
      <c r="V74" s="965">
        <v>137</v>
      </c>
      <c r="W74" s="965"/>
      <c r="X74" s="965"/>
      <c r="Y74" s="965"/>
      <c r="Z74" s="965"/>
      <c r="AA74" s="965">
        <v>12</v>
      </c>
      <c r="AB74" s="965"/>
      <c r="AC74" s="965"/>
      <c r="AD74" s="965"/>
      <c r="AE74" s="965"/>
      <c r="AF74" s="965">
        <v>12</v>
      </c>
      <c r="AG74" s="965"/>
      <c r="AH74" s="965"/>
      <c r="AI74" s="965"/>
      <c r="AJ74" s="965"/>
      <c r="AK74" s="965">
        <v>20</v>
      </c>
      <c r="AL74" s="965"/>
      <c r="AM74" s="965"/>
      <c r="AN74" s="965"/>
      <c r="AO74" s="965"/>
      <c r="AP74" s="965" t="s">
        <v>536</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5368</v>
      </c>
      <c r="AG88" s="953"/>
      <c r="AH88" s="953"/>
      <c r="AI88" s="953"/>
      <c r="AJ88" s="953"/>
      <c r="AK88" s="957"/>
      <c r="AL88" s="957"/>
      <c r="AM88" s="957"/>
      <c r="AN88" s="957"/>
      <c r="AO88" s="957"/>
      <c r="AP88" s="953">
        <v>180</v>
      </c>
      <c r="AQ88" s="953"/>
      <c r="AR88" s="953"/>
      <c r="AS88" s="953"/>
      <c r="AT88" s="953"/>
      <c r="AU88" s="953">
        <v>96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1645360</v>
      </c>
      <c r="AB110" s="871"/>
      <c r="AC110" s="871"/>
      <c r="AD110" s="871"/>
      <c r="AE110" s="872"/>
      <c r="AF110" s="873">
        <v>1476954</v>
      </c>
      <c r="AG110" s="871"/>
      <c r="AH110" s="871"/>
      <c r="AI110" s="871"/>
      <c r="AJ110" s="872"/>
      <c r="AK110" s="873">
        <v>1493575</v>
      </c>
      <c r="AL110" s="871"/>
      <c r="AM110" s="871"/>
      <c r="AN110" s="871"/>
      <c r="AO110" s="872"/>
      <c r="AP110" s="874">
        <v>23.2</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12878501</v>
      </c>
      <c r="BR110" s="798"/>
      <c r="BS110" s="798"/>
      <c r="BT110" s="798"/>
      <c r="BU110" s="798"/>
      <c r="BV110" s="798">
        <v>12214809</v>
      </c>
      <c r="BW110" s="798"/>
      <c r="BX110" s="798"/>
      <c r="BY110" s="798"/>
      <c r="BZ110" s="798"/>
      <c r="CA110" s="798">
        <v>11772527</v>
      </c>
      <c r="CB110" s="798"/>
      <c r="CC110" s="798"/>
      <c r="CD110" s="798"/>
      <c r="CE110" s="798"/>
      <c r="CF110" s="859">
        <v>182.5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1949488</v>
      </c>
      <c r="BR112" s="769"/>
      <c r="BS112" s="769"/>
      <c r="BT112" s="769"/>
      <c r="BU112" s="769"/>
      <c r="BV112" s="769">
        <v>1790529</v>
      </c>
      <c r="BW112" s="769"/>
      <c r="BX112" s="769"/>
      <c r="BY112" s="769"/>
      <c r="BZ112" s="769"/>
      <c r="CA112" s="769">
        <v>1822987</v>
      </c>
      <c r="CB112" s="769"/>
      <c r="CC112" s="769"/>
      <c r="CD112" s="769"/>
      <c r="CE112" s="769"/>
      <c r="CF112" s="846">
        <v>28.3</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235317</v>
      </c>
      <c r="AB113" s="907"/>
      <c r="AC113" s="907"/>
      <c r="AD113" s="907"/>
      <c r="AE113" s="908"/>
      <c r="AF113" s="909">
        <v>236406</v>
      </c>
      <c r="AG113" s="907"/>
      <c r="AH113" s="907"/>
      <c r="AI113" s="907"/>
      <c r="AJ113" s="908"/>
      <c r="AK113" s="909">
        <v>234800</v>
      </c>
      <c r="AL113" s="907"/>
      <c r="AM113" s="907"/>
      <c r="AN113" s="907"/>
      <c r="AO113" s="908"/>
      <c r="AP113" s="910">
        <v>3.6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20105</v>
      </c>
      <c r="BR113" s="769"/>
      <c r="BS113" s="769"/>
      <c r="BT113" s="769"/>
      <c r="BU113" s="769"/>
      <c r="BV113" s="769">
        <v>253777</v>
      </c>
      <c r="BW113" s="769"/>
      <c r="BX113" s="769"/>
      <c r="BY113" s="769"/>
      <c r="BZ113" s="769"/>
      <c r="CA113" s="769">
        <v>96032</v>
      </c>
      <c r="CB113" s="769"/>
      <c r="CC113" s="769"/>
      <c r="CD113" s="769"/>
      <c r="CE113" s="769"/>
      <c r="CF113" s="846">
        <v>1.5</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83134</v>
      </c>
      <c r="AB114" s="782"/>
      <c r="AC114" s="782"/>
      <c r="AD114" s="782"/>
      <c r="AE114" s="783"/>
      <c r="AF114" s="784">
        <v>82273</v>
      </c>
      <c r="AG114" s="782"/>
      <c r="AH114" s="782"/>
      <c r="AI114" s="782"/>
      <c r="AJ114" s="783"/>
      <c r="AK114" s="784">
        <v>62713</v>
      </c>
      <c r="AL114" s="782"/>
      <c r="AM114" s="782"/>
      <c r="AN114" s="782"/>
      <c r="AO114" s="783"/>
      <c r="AP114" s="752">
        <v>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2465748</v>
      </c>
      <c r="BR114" s="769"/>
      <c r="BS114" s="769"/>
      <c r="BT114" s="769"/>
      <c r="BU114" s="769"/>
      <c r="BV114" s="769">
        <v>2330887</v>
      </c>
      <c r="BW114" s="769"/>
      <c r="BX114" s="769"/>
      <c r="BY114" s="769"/>
      <c r="BZ114" s="769"/>
      <c r="CA114" s="769">
        <v>2035176</v>
      </c>
      <c r="CB114" s="769"/>
      <c r="CC114" s="769"/>
      <c r="CD114" s="769"/>
      <c r="CE114" s="769"/>
      <c r="CF114" s="846">
        <v>31.5</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94</v>
      </c>
      <c r="AB115" s="907"/>
      <c r="AC115" s="907"/>
      <c r="AD115" s="907"/>
      <c r="AE115" s="908"/>
      <c r="AF115" s="909">
        <v>12</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1963905</v>
      </c>
      <c r="AB117" s="893"/>
      <c r="AC117" s="893"/>
      <c r="AD117" s="893"/>
      <c r="AE117" s="894"/>
      <c r="AF117" s="896">
        <v>1795645</v>
      </c>
      <c r="AG117" s="893"/>
      <c r="AH117" s="893"/>
      <c r="AI117" s="893"/>
      <c r="AJ117" s="894"/>
      <c r="AK117" s="896">
        <v>1791088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17313842</v>
      </c>
      <c r="BR118" s="856"/>
      <c r="BS118" s="856"/>
      <c r="BT118" s="856"/>
      <c r="BU118" s="856"/>
      <c r="BV118" s="856">
        <v>16590002</v>
      </c>
      <c r="BW118" s="856"/>
      <c r="BX118" s="856"/>
      <c r="BY118" s="856"/>
      <c r="BZ118" s="856"/>
      <c r="CA118" s="856">
        <v>15726722</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3544853</v>
      </c>
      <c r="BR119" s="798"/>
      <c r="BS119" s="798"/>
      <c r="BT119" s="798"/>
      <c r="BU119" s="798"/>
      <c r="BV119" s="798">
        <v>3428966</v>
      </c>
      <c r="BW119" s="798"/>
      <c r="BX119" s="798"/>
      <c r="BY119" s="798"/>
      <c r="BZ119" s="798"/>
      <c r="CA119" s="798">
        <v>4013580</v>
      </c>
      <c r="CB119" s="798"/>
      <c r="CC119" s="798"/>
      <c r="CD119" s="798"/>
      <c r="CE119" s="798"/>
      <c r="CF119" s="859">
        <v>62.2</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34093</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1257504</v>
      </c>
      <c r="DH120" s="798"/>
      <c r="DI120" s="798"/>
      <c r="DJ120" s="798"/>
      <c r="DK120" s="798"/>
      <c r="DL120" s="798">
        <v>1124589</v>
      </c>
      <c r="DM120" s="798"/>
      <c r="DN120" s="798"/>
      <c r="DO120" s="798"/>
      <c r="DP120" s="798"/>
      <c r="DQ120" s="798">
        <v>1184280</v>
      </c>
      <c r="DR120" s="798"/>
      <c r="DS120" s="798"/>
      <c r="DT120" s="798"/>
      <c r="DU120" s="798"/>
      <c r="DV120" s="799">
        <v>18.399999999999999</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9764171</v>
      </c>
      <c r="BR121" s="856"/>
      <c r="BS121" s="856"/>
      <c r="BT121" s="856"/>
      <c r="BU121" s="856"/>
      <c r="BV121" s="856">
        <v>9976175</v>
      </c>
      <c r="BW121" s="856"/>
      <c r="BX121" s="856"/>
      <c r="BY121" s="856"/>
      <c r="BZ121" s="856"/>
      <c r="CA121" s="856">
        <v>9787279</v>
      </c>
      <c r="CB121" s="856"/>
      <c r="CC121" s="856"/>
      <c r="CD121" s="856"/>
      <c r="CE121" s="856"/>
      <c r="CF121" s="857">
        <v>151.69999999999999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691984</v>
      </c>
      <c r="DH121" s="769"/>
      <c r="DI121" s="769"/>
      <c r="DJ121" s="769"/>
      <c r="DK121" s="769"/>
      <c r="DL121" s="769">
        <v>665940</v>
      </c>
      <c r="DM121" s="769"/>
      <c r="DN121" s="769"/>
      <c r="DO121" s="769"/>
      <c r="DP121" s="769"/>
      <c r="DQ121" s="769">
        <v>638707</v>
      </c>
      <c r="DR121" s="769"/>
      <c r="DS121" s="769"/>
      <c r="DT121" s="769"/>
      <c r="DU121" s="769"/>
      <c r="DV121" s="821">
        <v>9.9</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13343117</v>
      </c>
      <c r="BR122" s="838"/>
      <c r="BS122" s="838"/>
      <c r="BT122" s="838"/>
      <c r="BU122" s="838"/>
      <c r="BV122" s="838">
        <v>13405141</v>
      </c>
      <c r="BW122" s="838"/>
      <c r="BX122" s="838"/>
      <c r="BY122" s="838"/>
      <c r="BZ122" s="838"/>
      <c r="CA122" s="838">
        <v>13800859</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61.8</v>
      </c>
      <c r="BR123" s="830"/>
      <c r="BS123" s="830"/>
      <c r="BT123" s="830"/>
      <c r="BU123" s="830"/>
      <c r="BV123" s="830">
        <v>48.7</v>
      </c>
      <c r="BW123" s="830"/>
      <c r="BX123" s="830"/>
      <c r="BY123" s="830"/>
      <c r="BZ123" s="830"/>
      <c r="CA123" s="830">
        <v>29.8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94</v>
      </c>
      <c r="AB127" s="782"/>
      <c r="AC127" s="782"/>
      <c r="AD127" s="782"/>
      <c r="AE127" s="783"/>
      <c r="AF127" s="784">
        <v>12</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13.89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1244</v>
      </c>
      <c r="AB128" s="722"/>
      <c r="AC128" s="722"/>
      <c r="AD128" s="722"/>
      <c r="AE128" s="723"/>
      <c r="AF128" s="724">
        <v>1802</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18.89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7423342</v>
      </c>
      <c r="AB129" s="782"/>
      <c r="AC129" s="782"/>
      <c r="AD129" s="782"/>
      <c r="AE129" s="783"/>
      <c r="AF129" s="784">
        <v>7534133</v>
      </c>
      <c r="AG129" s="782"/>
      <c r="AH129" s="782"/>
      <c r="AI129" s="782"/>
      <c r="AJ129" s="783"/>
      <c r="AK129" s="784">
        <v>7512379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12.8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1008278</v>
      </c>
      <c r="AB130" s="782"/>
      <c r="AC130" s="782"/>
      <c r="AD130" s="782"/>
      <c r="AE130" s="783"/>
      <c r="AF130" s="784">
        <v>994948</v>
      </c>
      <c r="AG130" s="782"/>
      <c r="AH130" s="782"/>
      <c r="AI130" s="782"/>
      <c r="AJ130" s="783"/>
      <c r="AK130" s="784">
        <v>1060781</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29.8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6415064</v>
      </c>
      <c r="AB131" s="715"/>
      <c r="AC131" s="715"/>
      <c r="AD131" s="715"/>
      <c r="AE131" s="716"/>
      <c r="AF131" s="717">
        <v>6539185</v>
      </c>
      <c r="AG131" s="715"/>
      <c r="AH131" s="715"/>
      <c r="AI131" s="715"/>
      <c r="AJ131" s="716"/>
      <c r="AK131" s="717">
        <v>6451598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14.87721713</v>
      </c>
      <c r="AB132" s="738"/>
      <c r="AC132" s="738"/>
      <c r="AD132" s="738"/>
      <c r="AE132" s="739"/>
      <c r="AF132" s="740">
        <v>12.217042340000001</v>
      </c>
      <c r="AG132" s="738"/>
      <c r="AH132" s="738"/>
      <c r="AI132" s="738"/>
      <c r="AJ132" s="739"/>
      <c r="AK132" s="740">
        <v>11.319784650000001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15.3</v>
      </c>
      <c r="AB133" s="747"/>
      <c r="AC133" s="747"/>
      <c r="AD133" s="747"/>
      <c r="AE133" s="748"/>
      <c r="AF133" s="746">
        <v>14.2</v>
      </c>
      <c r="AG133" s="747"/>
      <c r="AH133" s="747"/>
      <c r="AI133" s="747"/>
      <c r="AJ133" s="748"/>
      <c r="AK133" s="746">
        <v>12.8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9" zoomScale="75" zoomScaleNormal="85" zoomScaleSheetLayoutView="75" workbookViewId="0">
      <selection activeCell="AF94" sqref="AF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2423776</v>
      </c>
      <c r="L9" s="264">
        <v>79201</v>
      </c>
      <c r="M9" s="265">
        <v>79749</v>
      </c>
      <c r="N9" s="266">
        <v>-0.7</v>
      </c>
    </row>
    <row r="10" spans="1:16">
      <c r="A10" s="248"/>
      <c r="B10" s="244"/>
      <c r="C10" s="244"/>
      <c r="D10" s="244"/>
      <c r="E10" s="244"/>
      <c r="F10" s="244"/>
      <c r="G10" s="1131" t="s">
        <v>471</v>
      </c>
      <c r="H10" s="1132"/>
      <c r="I10" s="1132"/>
      <c r="J10" s="1133"/>
      <c r="K10" s="267">
        <v>165907</v>
      </c>
      <c r="L10" s="268">
        <v>5421</v>
      </c>
      <c r="M10" s="269">
        <v>6217</v>
      </c>
      <c r="N10" s="270">
        <v>-12.8</v>
      </c>
    </row>
    <row r="11" spans="1:16" ht="13.5" customHeight="1">
      <c r="A11" s="248"/>
      <c r="B11" s="244"/>
      <c r="C11" s="244"/>
      <c r="D11" s="244"/>
      <c r="E11" s="244"/>
      <c r="F11" s="244"/>
      <c r="G11" s="1131" t="s">
        <v>472</v>
      </c>
      <c r="H11" s="1132"/>
      <c r="I11" s="1132"/>
      <c r="J11" s="1133"/>
      <c r="K11" s="267">
        <v>67530</v>
      </c>
      <c r="L11" s="268">
        <v>2207</v>
      </c>
      <c r="M11" s="269">
        <v>8019</v>
      </c>
      <c r="N11" s="270">
        <v>-72.5</v>
      </c>
    </row>
    <row r="12" spans="1:16" ht="13.5" customHeight="1">
      <c r="A12" s="248"/>
      <c r="B12" s="244"/>
      <c r="C12" s="244"/>
      <c r="D12" s="244"/>
      <c r="E12" s="244"/>
      <c r="F12" s="244"/>
      <c r="G12" s="1131" t="s">
        <v>473</v>
      </c>
      <c r="H12" s="1132"/>
      <c r="I12" s="1132"/>
      <c r="J12" s="1133"/>
      <c r="K12" s="267">
        <v>17592</v>
      </c>
      <c r="L12" s="268">
        <v>575</v>
      </c>
      <c r="M12" s="269">
        <v>1353</v>
      </c>
      <c r="N12" s="270">
        <v>-57.5</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98951</v>
      </c>
      <c r="L14" s="268">
        <v>3233</v>
      </c>
      <c r="M14" s="269">
        <v>3282</v>
      </c>
      <c r="N14" s="270">
        <v>-1.5</v>
      </c>
    </row>
    <row r="15" spans="1:16" ht="13.5" customHeight="1">
      <c r="A15" s="248"/>
      <c r="B15" s="244"/>
      <c r="C15" s="244"/>
      <c r="D15" s="244"/>
      <c r="E15" s="244"/>
      <c r="F15" s="244"/>
      <c r="G15" s="1131" t="s">
        <v>477</v>
      </c>
      <c r="H15" s="1132"/>
      <c r="I15" s="1132"/>
      <c r="J15" s="1133"/>
      <c r="K15" s="267">
        <v>12044</v>
      </c>
      <c r="L15" s="268">
        <v>394</v>
      </c>
      <c r="M15" s="269">
        <v>1832</v>
      </c>
      <c r="N15" s="270">
        <v>-78.5</v>
      </c>
    </row>
    <row r="16" spans="1:16">
      <c r="A16" s="248"/>
      <c r="B16" s="244"/>
      <c r="C16" s="244"/>
      <c r="D16" s="244"/>
      <c r="E16" s="244"/>
      <c r="F16" s="244"/>
      <c r="G16" s="1134" t="s">
        <v>478</v>
      </c>
      <c r="H16" s="1135"/>
      <c r="I16" s="1135"/>
      <c r="J16" s="1136"/>
      <c r="K16" s="268">
        <v>-369731</v>
      </c>
      <c r="L16" s="268">
        <v>-12082</v>
      </c>
      <c r="M16" s="269">
        <v>-9558</v>
      </c>
      <c r="N16" s="270">
        <v>26.4</v>
      </c>
    </row>
    <row r="17" spans="1:16">
      <c r="A17" s="248"/>
      <c r="B17" s="244"/>
      <c r="C17" s="244"/>
      <c r="D17" s="244"/>
      <c r="E17" s="244"/>
      <c r="F17" s="244"/>
      <c r="G17" s="1134" t="s">
        <v>169</v>
      </c>
      <c r="H17" s="1135"/>
      <c r="I17" s="1135"/>
      <c r="J17" s="1136"/>
      <c r="K17" s="268">
        <v>2416069</v>
      </c>
      <c r="L17" s="268">
        <v>78949</v>
      </c>
      <c r="M17" s="269">
        <v>90893</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8.5</v>
      </c>
      <c r="L21" s="281">
        <v>9.06</v>
      </c>
      <c r="M21" s="282">
        <v>-0.56000000000000005</v>
      </c>
      <c r="N21" s="249"/>
      <c r="O21" s="283"/>
      <c r="P21" s="279"/>
    </row>
    <row r="22" spans="1:16" s="284" customFormat="1">
      <c r="A22" s="279"/>
      <c r="B22" s="249"/>
      <c r="C22" s="249"/>
      <c r="D22" s="249"/>
      <c r="E22" s="249"/>
      <c r="F22" s="249"/>
      <c r="G22" s="1128" t="s">
        <v>484</v>
      </c>
      <c r="H22" s="1129"/>
      <c r="I22" s="1129"/>
      <c r="J22" s="1130"/>
      <c r="K22" s="285">
        <v>97.5</v>
      </c>
      <c r="L22" s="286">
        <v>96.9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1493575</v>
      </c>
      <c r="L32" s="294">
        <v>48805</v>
      </c>
      <c r="M32" s="295">
        <v>60211</v>
      </c>
      <c r="N32" s="296">
        <v>-18.899999999999999</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12</v>
      </c>
      <c r="N34" s="296" t="s">
        <v>475</v>
      </c>
    </row>
    <row r="35" spans="1:16" ht="27" customHeight="1">
      <c r="A35" s="248"/>
      <c r="B35" s="244"/>
      <c r="C35" s="244"/>
      <c r="D35" s="244"/>
      <c r="E35" s="244"/>
      <c r="F35" s="244"/>
      <c r="G35" s="1119" t="s">
        <v>491</v>
      </c>
      <c r="H35" s="1120"/>
      <c r="I35" s="1120"/>
      <c r="J35" s="1121"/>
      <c r="K35" s="294">
        <v>234800</v>
      </c>
      <c r="L35" s="294">
        <v>7672</v>
      </c>
      <c r="M35" s="295">
        <v>18343</v>
      </c>
      <c r="N35" s="296">
        <v>-58.2</v>
      </c>
    </row>
    <row r="36" spans="1:16" ht="27" customHeight="1">
      <c r="A36" s="248"/>
      <c r="B36" s="244"/>
      <c r="C36" s="244"/>
      <c r="D36" s="244"/>
      <c r="E36" s="244"/>
      <c r="F36" s="244"/>
      <c r="G36" s="1119" t="s">
        <v>492</v>
      </c>
      <c r="H36" s="1120"/>
      <c r="I36" s="1120"/>
      <c r="J36" s="1121"/>
      <c r="K36" s="294">
        <v>62713</v>
      </c>
      <c r="L36" s="294">
        <v>2049</v>
      </c>
      <c r="M36" s="295">
        <v>3415</v>
      </c>
      <c r="N36" s="296">
        <v>-40</v>
      </c>
    </row>
    <row r="37" spans="1:16" ht="13.5" customHeight="1">
      <c r="A37" s="248"/>
      <c r="B37" s="244"/>
      <c r="C37" s="244"/>
      <c r="D37" s="244"/>
      <c r="E37" s="244"/>
      <c r="F37" s="244"/>
      <c r="G37" s="1119" t="s">
        <v>493</v>
      </c>
      <c r="H37" s="1120"/>
      <c r="I37" s="1120"/>
      <c r="J37" s="1121"/>
      <c r="K37" s="294" t="s">
        <v>475</v>
      </c>
      <c r="L37" s="294" t="s">
        <v>475</v>
      </c>
      <c r="M37" s="295">
        <v>2186</v>
      </c>
      <c r="N37" s="296" t="s">
        <v>475</v>
      </c>
    </row>
    <row r="38" spans="1:16" ht="27" customHeight="1">
      <c r="A38" s="248"/>
      <c r="B38" s="244"/>
      <c r="C38" s="244"/>
      <c r="D38" s="244"/>
      <c r="E38" s="244"/>
      <c r="F38" s="244"/>
      <c r="G38" s="1122" t="s">
        <v>494</v>
      </c>
      <c r="H38" s="1123"/>
      <c r="I38" s="1123"/>
      <c r="J38" s="1124"/>
      <c r="K38" s="297" t="s">
        <v>475</v>
      </c>
      <c r="L38" s="297" t="s">
        <v>475</v>
      </c>
      <c r="M38" s="298">
        <v>6</v>
      </c>
      <c r="N38" s="299" t="s">
        <v>475</v>
      </c>
      <c r="O38" s="293"/>
    </row>
    <row r="39" spans="1:16">
      <c r="A39" s="248"/>
      <c r="B39" s="244"/>
      <c r="C39" s="244"/>
      <c r="D39" s="244"/>
      <c r="E39" s="244"/>
      <c r="F39" s="244"/>
      <c r="G39" s="1122" t="s">
        <v>495</v>
      </c>
      <c r="H39" s="1123"/>
      <c r="I39" s="1123"/>
      <c r="J39" s="1124"/>
      <c r="K39" s="300" t="s">
        <v>475</v>
      </c>
      <c r="L39" s="300" t="s">
        <v>475</v>
      </c>
      <c r="M39" s="301">
        <v>-3932</v>
      </c>
      <c r="N39" s="302" t="s">
        <v>475</v>
      </c>
      <c r="O39" s="293"/>
    </row>
    <row r="40" spans="1:16" ht="27" customHeight="1">
      <c r="A40" s="248"/>
      <c r="B40" s="244"/>
      <c r="C40" s="244"/>
      <c r="D40" s="244"/>
      <c r="E40" s="244"/>
      <c r="F40" s="244"/>
      <c r="G40" s="1119" t="s">
        <v>496</v>
      </c>
      <c r="H40" s="1120"/>
      <c r="I40" s="1120"/>
      <c r="J40" s="1121"/>
      <c r="K40" s="300">
        <v>-1060781</v>
      </c>
      <c r="L40" s="300">
        <v>-34663</v>
      </c>
      <c r="M40" s="301">
        <v>-53401</v>
      </c>
      <c r="N40" s="302">
        <v>-35.1</v>
      </c>
      <c r="O40" s="293"/>
    </row>
    <row r="41" spans="1:16">
      <c r="A41" s="248"/>
      <c r="B41" s="244"/>
      <c r="C41" s="244"/>
      <c r="D41" s="244"/>
      <c r="E41" s="244"/>
      <c r="F41" s="244"/>
      <c r="G41" s="1125" t="s">
        <v>279</v>
      </c>
      <c r="H41" s="1126"/>
      <c r="I41" s="1126"/>
      <c r="J41" s="1127"/>
      <c r="K41" s="294">
        <v>730307</v>
      </c>
      <c r="L41" s="300">
        <v>23864</v>
      </c>
      <c r="M41" s="301">
        <v>26841</v>
      </c>
      <c r="N41" s="302">
        <v>-11.1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759666</v>
      </c>
      <c r="J51" s="320">
        <v>23881</v>
      </c>
      <c r="K51" s="321">
        <v>80.5</v>
      </c>
      <c r="L51" s="322">
        <v>79008</v>
      </c>
      <c r="M51" s="323">
        <v>36.6</v>
      </c>
      <c r="N51" s="324">
        <v>43.9</v>
      </c>
    </row>
    <row r="52" spans="1:14">
      <c r="A52" s="248"/>
      <c r="B52" s="244"/>
      <c r="C52" s="244"/>
      <c r="D52" s="244"/>
      <c r="E52" s="244"/>
      <c r="F52" s="244"/>
      <c r="G52" s="325"/>
      <c r="H52" s="326" t="s">
        <v>507</v>
      </c>
      <c r="I52" s="327">
        <v>321765</v>
      </c>
      <c r="J52" s="328">
        <v>10115</v>
      </c>
      <c r="K52" s="329">
        <v>130.69999999999999</v>
      </c>
      <c r="L52" s="330">
        <v>46014</v>
      </c>
      <c r="M52" s="331">
        <v>37.5</v>
      </c>
      <c r="N52" s="332">
        <v>93.2</v>
      </c>
    </row>
    <row r="53" spans="1:14">
      <c r="A53" s="248"/>
      <c r="B53" s="244"/>
      <c r="C53" s="244"/>
      <c r="D53" s="244"/>
      <c r="E53" s="244"/>
      <c r="F53" s="244"/>
      <c r="G53" s="310" t="s">
        <v>508</v>
      </c>
      <c r="H53" s="311"/>
      <c r="I53" s="319">
        <v>2390077</v>
      </c>
      <c r="J53" s="320">
        <v>76100</v>
      </c>
      <c r="K53" s="321">
        <v>218.7</v>
      </c>
      <c r="L53" s="322">
        <v>86381</v>
      </c>
      <c r="M53" s="323">
        <v>9.3000000000000007</v>
      </c>
      <c r="N53" s="324">
        <v>209.4</v>
      </c>
    </row>
    <row r="54" spans="1:14">
      <c r="A54" s="248"/>
      <c r="B54" s="244"/>
      <c r="C54" s="244"/>
      <c r="D54" s="244"/>
      <c r="E54" s="244"/>
      <c r="F54" s="244"/>
      <c r="G54" s="325"/>
      <c r="H54" s="326" t="s">
        <v>507</v>
      </c>
      <c r="I54" s="327">
        <v>419627</v>
      </c>
      <c r="J54" s="328">
        <v>13361</v>
      </c>
      <c r="K54" s="329">
        <v>32.1</v>
      </c>
      <c r="L54" s="330">
        <v>41242</v>
      </c>
      <c r="M54" s="331">
        <v>-10.4</v>
      </c>
      <c r="N54" s="332">
        <v>42.5</v>
      </c>
    </row>
    <row r="55" spans="1:14">
      <c r="A55" s="248"/>
      <c r="B55" s="244"/>
      <c r="C55" s="244"/>
      <c r="D55" s="244"/>
      <c r="E55" s="244"/>
      <c r="F55" s="244"/>
      <c r="G55" s="310" t="s">
        <v>509</v>
      </c>
      <c r="H55" s="311"/>
      <c r="I55" s="319">
        <v>1874541</v>
      </c>
      <c r="J55" s="320">
        <v>60188</v>
      </c>
      <c r="K55" s="321">
        <v>-20.9</v>
      </c>
      <c r="L55" s="322">
        <v>67088</v>
      </c>
      <c r="M55" s="323">
        <v>-22.3</v>
      </c>
      <c r="N55" s="324">
        <v>1.4</v>
      </c>
    </row>
    <row r="56" spans="1:14">
      <c r="A56" s="248"/>
      <c r="B56" s="244"/>
      <c r="C56" s="244"/>
      <c r="D56" s="244"/>
      <c r="E56" s="244"/>
      <c r="F56" s="244"/>
      <c r="G56" s="325"/>
      <c r="H56" s="326" t="s">
        <v>507</v>
      </c>
      <c r="I56" s="327">
        <v>910611</v>
      </c>
      <c r="J56" s="328">
        <v>29238</v>
      </c>
      <c r="K56" s="329">
        <v>118.8</v>
      </c>
      <c r="L56" s="330">
        <v>37146</v>
      </c>
      <c r="M56" s="331">
        <v>-9.9</v>
      </c>
      <c r="N56" s="332">
        <v>128.69999999999999</v>
      </c>
    </row>
    <row r="57" spans="1:14">
      <c r="A57" s="248"/>
      <c r="B57" s="244"/>
      <c r="C57" s="244"/>
      <c r="D57" s="244"/>
      <c r="E57" s="244"/>
      <c r="F57" s="244"/>
      <c r="G57" s="310" t="s">
        <v>510</v>
      </c>
      <c r="H57" s="311"/>
      <c r="I57" s="319">
        <v>787100</v>
      </c>
      <c r="J57" s="320">
        <v>25496</v>
      </c>
      <c r="K57" s="321">
        <v>-57.6</v>
      </c>
      <c r="L57" s="322">
        <v>70489</v>
      </c>
      <c r="M57" s="323">
        <v>5.0999999999999996</v>
      </c>
      <c r="N57" s="324">
        <v>-62.7</v>
      </c>
    </row>
    <row r="58" spans="1:14">
      <c r="A58" s="248"/>
      <c r="B58" s="244"/>
      <c r="C58" s="244"/>
      <c r="D58" s="244"/>
      <c r="E58" s="244"/>
      <c r="F58" s="244"/>
      <c r="G58" s="325"/>
      <c r="H58" s="326" t="s">
        <v>507</v>
      </c>
      <c r="I58" s="327">
        <v>582550</v>
      </c>
      <c r="J58" s="328">
        <v>18870</v>
      </c>
      <c r="K58" s="329">
        <v>-35.5</v>
      </c>
      <c r="L58" s="330">
        <v>37817</v>
      </c>
      <c r="M58" s="331">
        <v>1.8</v>
      </c>
      <c r="N58" s="332">
        <v>-37.299999999999997</v>
      </c>
    </row>
    <row r="59" spans="1:14">
      <c r="A59" s="248"/>
      <c r="B59" s="244"/>
      <c r="C59" s="244"/>
      <c r="D59" s="244"/>
      <c r="E59" s="244"/>
      <c r="F59" s="244"/>
      <c r="G59" s="310" t="s">
        <v>511</v>
      </c>
      <c r="H59" s="311"/>
      <c r="I59" s="319">
        <v>1408057</v>
      </c>
      <c r="J59" s="320">
        <v>46010</v>
      </c>
      <c r="K59" s="321">
        <v>80.5</v>
      </c>
      <c r="L59" s="322">
        <v>84389</v>
      </c>
      <c r="M59" s="323">
        <v>19.7</v>
      </c>
      <c r="N59" s="324">
        <v>60.8</v>
      </c>
    </row>
    <row r="60" spans="1:14">
      <c r="A60" s="248"/>
      <c r="B60" s="244"/>
      <c r="C60" s="244"/>
      <c r="D60" s="244"/>
      <c r="E60" s="244"/>
      <c r="F60" s="244"/>
      <c r="G60" s="325"/>
      <c r="H60" s="326" t="s">
        <v>507</v>
      </c>
      <c r="I60" s="333">
        <v>925327</v>
      </c>
      <c r="J60" s="328">
        <v>30236</v>
      </c>
      <c r="K60" s="329">
        <v>60.2</v>
      </c>
      <c r="L60" s="330">
        <v>44339</v>
      </c>
      <c r="M60" s="331">
        <v>17.2</v>
      </c>
      <c r="N60" s="332">
        <v>43</v>
      </c>
    </row>
    <row r="61" spans="1:14">
      <c r="A61" s="248"/>
      <c r="B61" s="244"/>
      <c r="C61" s="244"/>
      <c r="D61" s="244"/>
      <c r="E61" s="244"/>
      <c r="F61" s="244"/>
      <c r="G61" s="310" t="s">
        <v>512</v>
      </c>
      <c r="H61" s="334"/>
      <c r="I61" s="335">
        <v>1443888</v>
      </c>
      <c r="J61" s="336">
        <v>46335</v>
      </c>
      <c r="K61" s="337">
        <v>60.2</v>
      </c>
      <c r="L61" s="338">
        <v>77471</v>
      </c>
      <c r="M61" s="339">
        <v>9.6999999999999993</v>
      </c>
      <c r="N61" s="324">
        <v>50.5</v>
      </c>
    </row>
    <row r="62" spans="1:14">
      <c r="A62" s="248"/>
      <c r="B62" s="244"/>
      <c r="C62" s="244"/>
      <c r="D62" s="244"/>
      <c r="E62" s="244"/>
      <c r="F62" s="244"/>
      <c r="G62" s="325"/>
      <c r="H62" s="326" t="s">
        <v>507</v>
      </c>
      <c r="I62" s="327">
        <v>631976</v>
      </c>
      <c r="J62" s="328">
        <v>20364</v>
      </c>
      <c r="K62" s="329">
        <v>61.3</v>
      </c>
      <c r="L62" s="330">
        <v>41312</v>
      </c>
      <c r="M62" s="331">
        <v>7.2</v>
      </c>
      <c r="N62" s="332">
        <v>54.1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 zoomScale="55" zoomScaleNormal="5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19.11</v>
      </c>
      <c r="G47" s="12">
        <v>21.16</v>
      </c>
      <c r="H47" s="12">
        <v>23.78</v>
      </c>
      <c r="I47" s="12">
        <v>19.23</v>
      </c>
      <c r="J47" s="13">
        <v>28.35</v>
      </c>
    </row>
    <row r="48" spans="2:10" ht="57.75" customHeight="1">
      <c r="B48" s="14"/>
      <c r="C48" s="1139" t="s">
        <v>4</v>
      </c>
      <c r="D48" s="1139"/>
      <c r="E48" s="1140"/>
      <c r="F48" s="15">
        <v>4.1100000000000003</v>
      </c>
      <c r="G48" s="16">
        <v>3.98</v>
      </c>
      <c r="H48" s="16">
        <v>5.17</v>
      </c>
      <c r="I48" s="16">
        <v>8.73</v>
      </c>
      <c r="J48" s="17">
        <v>5.0999999999999996</v>
      </c>
    </row>
    <row r="49" spans="2:10" ht="57.75" customHeight="1" thickBot="1">
      <c r="B49" s="18"/>
      <c r="C49" s="1141" t="s">
        <v>5</v>
      </c>
      <c r="D49" s="1141"/>
      <c r="E49" s="1142"/>
      <c r="F49" s="19">
        <v>2.27</v>
      </c>
      <c r="G49" s="20">
        <v>5.85</v>
      </c>
      <c r="H49" s="20">
        <v>1.1200000000000001</v>
      </c>
      <c r="I49" s="20" t="s">
        <v>519</v>
      </c>
      <c r="J49" s="21">
        <v>1.04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4.09</v>
      </c>
      <c r="G34" s="33">
        <v>3.97</v>
      </c>
      <c r="H34" s="33">
        <v>5.14</v>
      </c>
      <c r="I34" s="33">
        <v>8.73</v>
      </c>
      <c r="J34" s="34">
        <v>5.0999999999999996</v>
      </c>
      <c r="K34" s="22"/>
      <c r="L34" s="22"/>
      <c r="M34" s="22"/>
      <c r="N34" s="22"/>
      <c r="O34" s="22"/>
      <c r="P34" s="22"/>
    </row>
    <row r="35" spans="1:16" ht="39" customHeight="1">
      <c r="A35" s="22"/>
      <c r="B35" s="35"/>
      <c r="C35" s="1143" t="s">
        <v>521</v>
      </c>
      <c r="D35" s="1144"/>
      <c r="E35" s="1145"/>
      <c r="F35" s="36">
        <v>4.33</v>
      </c>
      <c r="G35" s="37">
        <v>4.66</v>
      </c>
      <c r="H35" s="37">
        <v>4.88</v>
      </c>
      <c r="I35" s="37">
        <v>4.59</v>
      </c>
      <c r="J35" s="38">
        <v>4.97</v>
      </c>
      <c r="K35" s="22"/>
      <c r="L35" s="22"/>
      <c r="M35" s="22"/>
      <c r="N35" s="22"/>
      <c r="O35" s="22"/>
      <c r="P35" s="22"/>
    </row>
    <row r="36" spans="1:16" ht="39" customHeight="1">
      <c r="A36" s="22"/>
      <c r="B36" s="35"/>
      <c r="C36" s="1143" t="s">
        <v>522</v>
      </c>
      <c r="D36" s="1144"/>
      <c r="E36" s="1145"/>
      <c r="F36" s="36">
        <v>1.4</v>
      </c>
      <c r="G36" s="37">
        <v>2.56</v>
      </c>
      <c r="H36" s="37">
        <v>0.35</v>
      </c>
      <c r="I36" s="37">
        <v>0.9</v>
      </c>
      <c r="J36" s="38">
        <v>1.94</v>
      </c>
      <c r="K36" s="22"/>
      <c r="L36" s="22"/>
      <c r="M36" s="22"/>
      <c r="N36" s="22"/>
      <c r="O36" s="22"/>
      <c r="P36" s="22"/>
    </row>
    <row r="37" spans="1:16" ht="39" customHeight="1">
      <c r="A37" s="22"/>
      <c r="B37" s="35"/>
      <c r="C37" s="1143" t="s">
        <v>523</v>
      </c>
      <c r="D37" s="1144"/>
      <c r="E37" s="1145"/>
      <c r="F37" s="36">
        <v>0.54</v>
      </c>
      <c r="G37" s="37">
        <v>0.67</v>
      </c>
      <c r="H37" s="37">
        <v>0.28999999999999998</v>
      </c>
      <c r="I37" s="37">
        <v>0.9</v>
      </c>
      <c r="J37" s="38">
        <v>0.61</v>
      </c>
      <c r="K37" s="22"/>
      <c r="L37" s="22"/>
      <c r="M37" s="22"/>
      <c r="N37" s="22"/>
      <c r="O37" s="22"/>
      <c r="P37" s="22"/>
    </row>
    <row r="38" spans="1:16" ht="39" customHeight="1">
      <c r="A38" s="22"/>
      <c r="B38" s="35"/>
      <c r="C38" s="1143" t="s">
        <v>524</v>
      </c>
      <c r="D38" s="1144"/>
      <c r="E38" s="1145"/>
      <c r="F38" s="36">
        <v>0.05</v>
      </c>
      <c r="G38" s="37">
        <v>0.05</v>
      </c>
      <c r="H38" s="37">
        <v>0.06</v>
      </c>
      <c r="I38" s="37">
        <v>7.0000000000000007E-2</v>
      </c>
      <c r="J38" s="38">
        <v>7.0000000000000007E-2</v>
      </c>
      <c r="K38" s="22"/>
      <c r="L38" s="22"/>
      <c r="M38" s="22"/>
      <c r="N38" s="22"/>
      <c r="O38" s="22"/>
      <c r="P38" s="22"/>
    </row>
    <row r="39" spans="1:16" ht="39" customHeight="1">
      <c r="A39" s="22"/>
      <c r="B39" s="35"/>
      <c r="C39" s="1143" t="s">
        <v>525</v>
      </c>
      <c r="D39" s="1144"/>
      <c r="E39" s="1145"/>
      <c r="F39" s="36">
        <v>0</v>
      </c>
      <c r="G39" s="37">
        <v>0</v>
      </c>
      <c r="H39" s="37">
        <v>0</v>
      </c>
      <c r="I39" s="37">
        <v>0</v>
      </c>
      <c r="J39" s="38">
        <v>0.03</v>
      </c>
      <c r="K39" s="22"/>
      <c r="L39" s="22"/>
      <c r="M39" s="22"/>
      <c r="N39" s="22"/>
      <c r="O39" s="22"/>
      <c r="P39" s="22"/>
    </row>
    <row r="40" spans="1:16" ht="39" customHeight="1">
      <c r="A40" s="22"/>
      <c r="B40" s="35"/>
      <c r="C40" s="1143" t="s">
        <v>526</v>
      </c>
      <c r="D40" s="1144"/>
      <c r="E40" s="1145"/>
      <c r="F40" s="36">
        <v>0.01</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0.02</v>
      </c>
      <c r="G43" s="42">
        <v>0.01</v>
      </c>
      <c r="H43" s="42">
        <v>0.04</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O53" sqref="O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1761</v>
      </c>
      <c r="L45" s="60">
        <v>1746</v>
      </c>
      <c r="M45" s="60">
        <v>1645</v>
      </c>
      <c r="N45" s="60">
        <v>1477</v>
      </c>
      <c r="O45" s="61">
        <v>1494</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238</v>
      </c>
      <c r="L48" s="64">
        <v>235</v>
      </c>
      <c r="M48" s="64">
        <v>235</v>
      </c>
      <c r="N48" s="64">
        <v>236</v>
      </c>
      <c r="O48" s="65">
        <v>235</v>
      </c>
      <c r="P48" s="48"/>
      <c r="Q48" s="48"/>
      <c r="R48" s="48"/>
      <c r="S48" s="48"/>
      <c r="T48" s="48"/>
      <c r="U48" s="48"/>
    </row>
    <row r="49" spans="1:21" ht="30.75" customHeight="1">
      <c r="A49" s="48"/>
      <c r="B49" s="1161"/>
      <c r="C49" s="1162"/>
      <c r="D49" s="62"/>
      <c r="E49" s="1153" t="s">
        <v>16</v>
      </c>
      <c r="F49" s="1153"/>
      <c r="G49" s="1153"/>
      <c r="H49" s="1153"/>
      <c r="I49" s="1153"/>
      <c r="J49" s="1154"/>
      <c r="K49" s="63">
        <v>90</v>
      </c>
      <c r="L49" s="64">
        <v>82</v>
      </c>
      <c r="M49" s="64">
        <v>83</v>
      </c>
      <c r="N49" s="64">
        <v>82</v>
      </c>
      <c r="O49" s="65">
        <v>63</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v>0</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1065</v>
      </c>
      <c r="L52" s="64">
        <v>1039</v>
      </c>
      <c r="M52" s="64">
        <v>1010</v>
      </c>
      <c r="N52" s="64">
        <v>996</v>
      </c>
      <c r="O52" s="65">
        <v>1060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1024</v>
      </c>
      <c r="L53" s="69">
        <v>1024</v>
      </c>
      <c r="M53" s="69">
        <v>953</v>
      </c>
      <c r="N53" s="69">
        <v>799</v>
      </c>
      <c r="O53" s="70">
        <v>732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2016-02-16T01:07:20Z</cp:lastPrinted>
  <dcterms:created xsi:type="dcterms:W3CDTF">2015-02-17T07:20:26Z</dcterms:created>
  <dcterms:modified xsi:type="dcterms:W3CDTF">2016-02-16T01:11:31Z</dcterms:modified>
  <cp:category/>
</cp:coreProperties>
</file>