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Y:\04財政班\02_決算統計\R7年度\03_各種調査\11_財政状況資料集\03_市町村→県\"/>
    </mc:Choice>
  </mc:AlternateContent>
  <xr:revisionPtr revIDLastSave="0" documentId="13_ncr:1_{DF49B283-309E-4E79-82F3-87D528814964}"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BE34"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<sst xmlns="http://schemas.openxmlformats.org/spreadsheetml/2006/main" count="1128" uniqueCount="573">
  <si>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</si>
  <si>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</si>
  <si>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</si>
  <si>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</si>
  <si>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</si>
  <si>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</si>
  <si>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</si>
  <si>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</si>
  <si>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</si>
  <si>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</si>
  <si>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</si>
  <si>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</si>
  <si>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</si>
  <si>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</si>
  <si>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</si>
  <si>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</si>
  <si>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</si>
  <si>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</si>
  <si>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</si>
  <si>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</si>
  <si>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</si>
  <si>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</si>
  <si>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</si>
  <si>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</si>
  <si>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</si>
  <si>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</si>
  <si>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</si>
  <si>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</si>
  <si>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</si>
  <si>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</si>
  <si>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</si>
  <si>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</si>
  <si>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</si>
  <si>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</si>
  <si>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</si>
  <si>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</si>
  <si>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</si>
  <si>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</si>
  <si>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</si>
  <si>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</si>
  <si>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</si>
  <si>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</si>
  <si>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</si>
  <si>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</si>
  <si>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</si>
  <si>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</si>
  <si>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</si>
  <si>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</si>
  <si>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</si>
  <si>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</si>
  <si>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</si>
  <si>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</si>
  <si>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</si>
  <si>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</si>
  <si>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</si>
  <si>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</si>
  <si>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</si>
  <si>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</si>
  <si>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</si>
  <si>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</si>
  <si>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</si>
  <si>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</si>
  <si>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</si>
  <si>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</si>
  <si>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</si>
  <si>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</si>
  <si>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</si>
  <si>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</si>
  <si>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</si>
  <si>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</si>
  <si>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</si>
  <si>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</si>
  <si>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</si>
  <si>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</si>
  <si>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</si>
  <si>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</si>
  <si>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</si>
  <si>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</si>
  <si>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</si>
  <si>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</si>
  <si>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</si>
  <si>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</si>
  <si>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</si>
  <si>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</si>
  <si>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</si>
  <si>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</si>
  <si>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</si>
  <si>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</si>
  <si>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</si>
  <si>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</si>
  <si>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</si>
  <si>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</si>
  <si>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</si>
  <si>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</si>
  <si>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串本町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</si>
  <si>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</si>
  <si>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</si>
  <si>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</si>
  <si>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</si>
  <si>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</si>
  <si>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</si>
  <si>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</si>
  <si>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</si>
  <si>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</si>
  <si>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</si>
  <si>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</si>
  <si>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</si>
  <si>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</si>
  <si>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</si>
  <si>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</si>
  <si>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</si>
  <si>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</si>
  <si>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</si>
  <si>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</si>
  <si>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</si>
  <si>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</si>
  <si>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</si>
  <si>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</si>
  <si>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</si>
  <si>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</si>
  <si>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</si>
  <si>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</si>
  <si>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</si>
  <si>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</si>
  <si>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</si>
  <si>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</si>
  <si>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</si>
  <si>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</si>
  <si>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</si>
  <si>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</si>
  <si>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</si>
  <si>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</si>
  <si>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</si>
  <si>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</si>
  <si>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</si>
  <si>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</si>
  <si>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</si>
  <si>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</si>
  <si>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</si>
  <si>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</si>
  <si>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</si>
  <si>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</si>
  <si>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</si>
  <si>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</si>
  <si>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</si>
  <si>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</si>
  <si>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</si>
  <si>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</si>
  <si>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</si>
  <si>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</si>
  <si>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</si>
  <si>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</si>
  <si>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</si>
  <si>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</si>
  <si>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</si>
  <si>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</si>
  <si>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</si>
  <si>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</si>
  <si>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</si>
  <si>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</si>
  <si>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</si>
  <si>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</si>
  <si>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</si>
  <si>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</si>
  <si>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</si>
  <si>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</si>
  <si>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</si>
  <si>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</si>
  <si>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</si>
  <si>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</si>
  <si>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</si>
  <si>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</si>
  <si>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</si>
  <si>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</si>
  <si>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</si>
  <si>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</si>
  <si>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</si>
  <si>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</si>
  <si>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</si>
  <si>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</si>
  <si>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</si>
  <si>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</si>
  <si>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</si>
  <si>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</si>
  <si>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</si>
  <si>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</si>
  <si>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</si>
  <si>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</si>
  <si>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</si>
  <si>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</si>
  <si>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</si>
  <si>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</si>
  <si>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</si>
  <si>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</si>
  <si>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</si>
  <si>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</si>
  <si>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</si>
  <si>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</si>
  <si>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</si>
  <si>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</si>
  <si>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</si>
  <si>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</si>
  <si>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</si>
  <si>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</si>
  <si>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和歌山県串本町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</si>
  <si>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</si>
  <si>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</si>
  <si>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</si>
  <si>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</si>
  <si>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</si>
  <si>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</si>
  <si>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</si>
  <si>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</si>
  <si>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</si>
  <si>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</si>
  <si>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</si>
  <si>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</si>
  <si>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</si>
  <si>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</si>
  <si>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</si>
  <si>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</si>
  <si>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</si>
  <si>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</si>
  <si>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</si>
  <si>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</si>
  <si>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</si>
  <si>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</si>
  <si>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</si>
  <si>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</si>
  <si>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</si>
  <si>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</si>
  <si>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</si>
  <si>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</si>
  <si>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</si>
  <si>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</si>
  <si>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</si>
  <si>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</si>
  <si>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</si>
  <si>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</si>
  <si>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</si>
  <si>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</si>
  <si>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</si>
  <si>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</si>
  <si>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</si>
  <si>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</si>
  <si>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</si>
  <si>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</si>
  <si>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</si>
  <si>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</si>
  <si>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</si>
  <si>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</si>
  <si>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</si>
  <si>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</si>
  <si>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</si>
  <si>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</si>
  <si>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</si>
  <si>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</si>
  <si>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</si>
  <si>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</si>
  <si>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</si>
  <si>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</si>
  <si>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</si>
  <si>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</si>
  <si>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</si>
  <si>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</si>
  <si>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</si>
  <si>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</si>
  <si>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</si>
  <si>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</si>
  <si>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</si>
  <si>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</si>
  <si>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</si>
  <si>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</si>
  <si>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</si>
  <si>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</si>
  <si>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</si>
  <si>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</si>
  <si>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</si>
  <si>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</si>
  <si>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</si>
  <si>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</si>
  <si>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</si>
  <si>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</si>
  <si>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</si>
  <si>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</si>
  <si>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</si>
  <si>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</si>
  <si>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</si>
  <si>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</si>
  <si>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</si>
  <si>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</si>
  <si>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</si>
  <si>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</si>
  <si>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</si>
  <si>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</si>
  <si>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</si>
  <si>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</si>
  <si>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</si>
  <si>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</si>
  <si>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</si>
  <si>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</si>
  <si>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</si>
  <si>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</si>
  <si>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</si>
  <si>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</si>
  <si>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</si>
  <si>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</si>
  <si>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</si>
  <si>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</si>
  <si>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</si>
  <si>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</si>
  <si>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</si>
  <si>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</si>
  <si>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</si>
  <si>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</si>
  <si>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</si>
  <si>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</si>
  <si>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</si>
  <si>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</si>
  <si>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</si>
  <si>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</si>
  <si>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</si>
  <si>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</si>
  <si>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</si>
  <si>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</si>
  <si>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</si>
  <si>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</si>
  <si>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</si>
  <si>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</si>
  <si>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</si>
  <si>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</si>
  <si>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</si>
  <si>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</si>
  <si>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</si>
  <si>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</si>
  <si>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</si>
  <si>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</si>
  <si>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</si>
  <si>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</si>
  <si>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</si>
  <si>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</si>
  <si>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</si>
  <si>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</si>
  <si>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</si>
  <si>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</si>
  <si>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</si>
  <si>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</si>
  <si>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</si>
  <si>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</si>
  <si>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</si>
  <si>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</si>
  <si>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</si>
  <si>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</si>
  <si>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</si>
  <si>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</si>
  <si>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和歌山県串本町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</si>
  <si>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</si>
  <si>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</si>
  <si>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</si>
  <si>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</si>
  <si>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</si>
  <si>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</si>
  <si>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</si>
  <si>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</si>
  <si>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</si>
  <si>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</si>
  <si>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</si>
  <si>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</si>
  <si>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</si>
  <si>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</si>
  <si>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</si>
  <si>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</si>
  <si>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</si>
  <si>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</si>
  <si>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</si>
  <si>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</si>
  <si>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</si>
  <si>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</si>
  <si>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</si>
  <si>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</si>
  <si>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</si>
  <si>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</si>
  <si>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</si>
  <si>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</si>
  <si>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</si>
  <si>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</si>
  <si>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</si>
  <si>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</si>
  <si>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</si>
  <si>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後期高齢者医療特別会計</t>
    <phoneticPr fontId="5"/>
  </si>
  <si>
    <t>国民健康保険事業特別会計</t>
    <phoneticPr fontId="5"/>
  </si>
  <si>
    <t>介護保険事業特別会計</t>
    <phoneticPr fontId="5"/>
  </si>
  <si>
    <t>通所介護事業特別会計</t>
    <phoneticPr fontId="5"/>
  </si>
  <si>
    <t>病院事業会計</t>
    <phoneticPr fontId="5"/>
  </si>
  <si>
    <t>法適用企業</t>
    <phoneticPr fontId="5"/>
  </si>
  <si>
    <t>水道事業特別会計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</si>
  <si>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</si>
  <si>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</si>
  <si>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</si>
  <si>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</si>
  <si>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</si>
  <si>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</si>
  <si>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</si>
  <si>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</si>
  <si>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</si>
  <si>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</si>
  <si>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</si>
  <si>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</si>
  <si>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</si>
  <si>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</si>
  <si>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</si>
  <si>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</si>
  <si>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</si>
  <si>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</si>
  <si>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</si>
  <si>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</si>
  <si>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</si>
  <si>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</si>
  <si>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</si>
  <si>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</si>
  <si>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</si>
  <si>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</si>
  <si>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</si>
  <si>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</si>
  <si>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</si>
  <si>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</si>
  <si>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</si>
  <si>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</si>
  <si>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</si>
  <si>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</si>
  <si>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</si>
  <si>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</si>
  <si>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</si>
  <si>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</si>
  <si>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</si>
  <si>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</si>
  <si>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</si>
  <si>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</si>
  <si>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</si>
  <si>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</si>
  <si>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</si>
  <si>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</si>
  <si>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</si>
  <si>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</si>
  <si>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</si>
  <si>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</si>
  <si>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</si>
  <si>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</si>
  <si>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</si>
  <si>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</si>
  <si>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</si>
  <si>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</si>
  <si>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</si>
  <si>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</si>
  <si>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</si>
  <si>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</si>
  <si>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</si>
  <si>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</si>
  <si>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</si>
  <si>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</si>
  <si>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</si>
  <si>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</si>
  <si>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</si>
  <si>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</si>
  <si>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</si>
  <si>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</si>
  <si>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</si>
  <si>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</si>
  <si>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</si>
  <si>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</si>
  <si>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</si>
  <si>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</si>
  <si>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</si>
  <si>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</si>
  <si>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</si>
  <si>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</si>
  <si>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</si>
  <si>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</si>
  <si>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</si>
  <si>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</si>
  <si>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</si>
  <si>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</si>
  <si>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</si>
  <si>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</si>
  <si>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</si>
  <si>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</si>
  <si>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</si>
  <si>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</si>
  <si>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</si>
  <si>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</si>
  <si>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</si>
  <si>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</si>
  <si>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</si>
  <si>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</si>
  <si>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</si>
  <si>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</si>
  <si>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</si>
  <si>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</si>
  <si>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</si>
  <si>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</si>
  <si>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</si>
  <si>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</si>
  <si>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</si>
  <si>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</si>
  <si>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</si>
  <si>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</si>
  <si>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</si>
  <si>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</si>
  <si>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</si>
  <si>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</si>
  <si>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</si>
  <si>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</si>
  <si>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</si>
  <si>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</si>
  <si>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</si>
  <si>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</si>
  <si>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</si>
  <si>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</si>
  <si>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</si>
  <si>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</si>
  <si>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</si>
  <si>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</si>
  <si>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</si>
  <si>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</si>
  <si>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</si>
  <si>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</si>
  <si>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</si>
  <si>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</si>
  <si>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</si>
  <si>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</si>
  <si>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</si>
  <si>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</si>
  <si>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0.88</t>
  </si>
  <si>
    <t>▲ 1.45</t>
  </si>
  <si>
    <t>▲ 2.08</t>
  </si>
  <si>
    <t>水道事業特別会計</t>
  </si>
  <si>
    <t>一般会計</t>
  </si>
  <si>
    <t>国民健康保険事業特別会計</t>
  </si>
  <si>
    <t>病院事業会計</t>
  </si>
  <si>
    <t>▲ 1.55</t>
  </si>
  <si>
    <t>介護保険事業特別会計</t>
  </si>
  <si>
    <t>後期高齢者医療特別会計</t>
  </si>
  <si>
    <t>下水道事業会計</t>
  </si>
  <si>
    <t>通所介護事業特別会計</t>
  </si>
  <si>
    <t>その他会計（赤字）</t>
  </si>
  <si>
    <t>その他会計（黒字）</t>
  </si>
  <si>
    <t>R02</t>
    <phoneticPr fontId="5"/>
  </si>
  <si>
    <t>R03</t>
    <phoneticPr fontId="5"/>
  </si>
  <si>
    <t>R04</t>
    <phoneticPr fontId="5"/>
  </si>
  <si>
    <t>R05</t>
    <phoneticPr fontId="5"/>
  </si>
  <si>
    <t>R06</t>
    <phoneticPr fontId="5"/>
  </si>
  <si>
    <t>-</t>
    <phoneticPr fontId="2"/>
  </si>
  <si>
    <t>和歌山県市町村総合事務組合</t>
    <rPh sb="0" eb="4">
      <t>ワカヤマケン</t>
    </rPh>
    <rPh sb="4" eb="7">
      <t>シチョウソン</t>
    </rPh>
    <rPh sb="7" eb="9">
      <t>ソウゴウ</t>
    </rPh>
    <rPh sb="9" eb="13">
      <t>ジムクミアイ</t>
    </rPh>
    <phoneticPr fontId="2"/>
  </si>
  <si>
    <t>紀南地方老人福祉施設組合(普通会計)</t>
    <rPh sb="0" eb="2">
      <t>キナン</t>
    </rPh>
    <rPh sb="2" eb="4">
      <t>チホウ</t>
    </rPh>
    <rPh sb="4" eb="8">
      <t>ロウジンフクシ</t>
    </rPh>
    <rPh sb="8" eb="10">
      <t>シセツ</t>
    </rPh>
    <rPh sb="10" eb="12">
      <t>クミアイ</t>
    </rPh>
    <rPh sb="13" eb="15">
      <t>フツウ</t>
    </rPh>
    <rPh sb="15" eb="17">
      <t>カイケイ</t>
    </rPh>
    <phoneticPr fontId="2"/>
  </si>
  <si>
    <t>紀南地方老人福祉施設組合(公営企業会計)</t>
    <rPh sb="0" eb="4">
      <t>キナンチホウ</t>
    </rPh>
    <rPh sb="4" eb="8">
      <t>ロウジンフクシ</t>
    </rPh>
    <rPh sb="8" eb="10">
      <t>シセツ</t>
    </rPh>
    <rPh sb="10" eb="12">
      <t>クミアイ</t>
    </rPh>
    <rPh sb="13" eb="17">
      <t>コウエイキギョウ</t>
    </rPh>
    <rPh sb="17" eb="19">
      <t>カイケイ</t>
    </rPh>
    <phoneticPr fontId="2"/>
  </si>
  <si>
    <t>串本町古座川町衛生施設事務組合</t>
    <rPh sb="0" eb="3">
      <t>クシモトチョウ</t>
    </rPh>
    <rPh sb="3" eb="7">
      <t>コザガワチョウ</t>
    </rPh>
    <rPh sb="7" eb="9">
      <t>エイセイ</t>
    </rPh>
    <rPh sb="9" eb="11">
      <t>シセツ</t>
    </rPh>
    <rPh sb="11" eb="15">
      <t>ジムクミアイ</t>
    </rPh>
    <phoneticPr fontId="2"/>
  </si>
  <si>
    <t>紀南学園事務組合</t>
    <rPh sb="0" eb="2">
      <t>キナン</t>
    </rPh>
    <rPh sb="2" eb="4">
      <t>ガクエン</t>
    </rPh>
    <rPh sb="4" eb="8">
      <t>ジムクミアイ</t>
    </rPh>
    <phoneticPr fontId="2"/>
  </si>
  <si>
    <t>東牟婁郡町村新宮市老人福祉施設事務組合(普通会計)</t>
    <rPh sb="0" eb="4">
      <t>ヒガシムログン</t>
    </rPh>
    <rPh sb="4" eb="6">
      <t>チョウソン</t>
    </rPh>
    <rPh sb="6" eb="9">
      <t>シングウシ</t>
    </rPh>
    <rPh sb="9" eb="11">
      <t>ロウジン</t>
    </rPh>
    <rPh sb="11" eb="13">
      <t>フクシ</t>
    </rPh>
    <rPh sb="13" eb="15">
      <t>シセツ</t>
    </rPh>
    <rPh sb="15" eb="19">
      <t>ジムクミアイ</t>
    </rPh>
    <rPh sb="20" eb="24">
      <t>フツウカイケイ</t>
    </rPh>
    <phoneticPr fontId="2"/>
  </si>
  <si>
    <t>東牟婁郡町村新宮市老人福祉施設事務組合(公営企業会計)</t>
    <rPh sb="0" eb="4">
      <t>ヒガシムログン</t>
    </rPh>
    <rPh sb="4" eb="6">
      <t>チョウソン</t>
    </rPh>
    <rPh sb="6" eb="9">
      <t>シングウシ</t>
    </rPh>
    <rPh sb="9" eb="11">
      <t>ロウジン</t>
    </rPh>
    <rPh sb="11" eb="13">
      <t>フクシ</t>
    </rPh>
    <rPh sb="13" eb="15">
      <t>シセツ</t>
    </rPh>
    <rPh sb="15" eb="19">
      <t>ジムクミアイ</t>
    </rPh>
    <rPh sb="20" eb="22">
      <t>コウエイ</t>
    </rPh>
    <rPh sb="22" eb="24">
      <t>キギョウ</t>
    </rPh>
    <rPh sb="24" eb="26">
      <t>カイケイ</t>
    </rPh>
    <phoneticPr fontId="2"/>
  </si>
  <si>
    <t>紀南地方児童福祉施設組合</t>
    <rPh sb="0" eb="2">
      <t>キナン</t>
    </rPh>
    <rPh sb="2" eb="4">
      <t>チホウ</t>
    </rPh>
    <rPh sb="4" eb="6">
      <t>ジドウ</t>
    </rPh>
    <rPh sb="6" eb="8">
      <t>フクシ</t>
    </rPh>
    <rPh sb="8" eb="10">
      <t>シセツ</t>
    </rPh>
    <rPh sb="10" eb="12">
      <t>クミアイ</t>
    </rPh>
    <phoneticPr fontId="2"/>
  </si>
  <si>
    <t>新宮周辺広域市町村圏事務組合(普通会計)</t>
    <rPh sb="0" eb="2">
      <t>シングウ</t>
    </rPh>
    <rPh sb="2" eb="4">
      <t>シュウヘン</t>
    </rPh>
    <rPh sb="4" eb="6">
      <t>コウイキ</t>
    </rPh>
    <rPh sb="6" eb="9">
      <t>シチョウソン</t>
    </rPh>
    <rPh sb="9" eb="10">
      <t>ケン</t>
    </rPh>
    <rPh sb="10" eb="12">
      <t>ジム</t>
    </rPh>
    <rPh sb="12" eb="14">
      <t>クミアイ</t>
    </rPh>
    <rPh sb="15" eb="17">
      <t>フツウ</t>
    </rPh>
    <rPh sb="17" eb="19">
      <t>カイケイ</t>
    </rPh>
    <phoneticPr fontId="2"/>
  </si>
  <si>
    <t>新宮周辺広域市町村圏事務組合(公営企業会計)</t>
    <rPh sb="0" eb="2">
      <t>シングウ</t>
    </rPh>
    <rPh sb="2" eb="4">
      <t>シュウヘン</t>
    </rPh>
    <rPh sb="4" eb="6">
      <t>コウイキ</t>
    </rPh>
    <rPh sb="6" eb="9">
      <t>シチョウソン</t>
    </rPh>
    <rPh sb="9" eb="10">
      <t>ケン</t>
    </rPh>
    <rPh sb="10" eb="12">
      <t>ジム</t>
    </rPh>
    <rPh sb="12" eb="14">
      <t>クミアイ</t>
    </rPh>
    <rPh sb="15" eb="17">
      <t>コウエイ</t>
    </rPh>
    <rPh sb="17" eb="19">
      <t>キギョウ</t>
    </rPh>
    <rPh sb="19" eb="21">
      <t>カイケイ</t>
    </rPh>
    <phoneticPr fontId="2"/>
  </si>
  <si>
    <t>和歌山地方税回収機構</t>
    <rPh sb="0" eb="3">
      <t>ワカヤマ</t>
    </rPh>
    <rPh sb="3" eb="6">
      <t>チホウゼイ</t>
    </rPh>
    <rPh sb="6" eb="10">
      <t>カイシュウキコウ</t>
    </rPh>
    <phoneticPr fontId="2"/>
  </si>
  <si>
    <t>和歌山県後期高齢者医療広域連合(普通会計)</t>
    <rPh sb="0" eb="4">
      <t>ワカヤマケン</t>
    </rPh>
    <rPh sb="4" eb="6">
      <t>コウキ</t>
    </rPh>
    <rPh sb="6" eb="8">
      <t>コウレイ</t>
    </rPh>
    <rPh sb="8" eb="9">
      <t>モノ</t>
    </rPh>
    <rPh sb="9" eb="11">
      <t>イリョウ</t>
    </rPh>
    <rPh sb="11" eb="13">
      <t>コウイキ</t>
    </rPh>
    <rPh sb="13" eb="15">
      <t>レンゴウ</t>
    </rPh>
    <rPh sb="16" eb="18">
      <t>フツウ</t>
    </rPh>
    <rPh sb="18" eb="20">
      <t>カイケイ</t>
    </rPh>
    <phoneticPr fontId="2"/>
  </si>
  <si>
    <t>和歌山県後期高齢者医療広域連合(特別会計)</t>
    <rPh sb="0" eb="4">
      <t>ワカヤマケン</t>
    </rPh>
    <rPh sb="4" eb="6">
      <t>コウキ</t>
    </rPh>
    <rPh sb="6" eb="8">
      <t>コウレイ</t>
    </rPh>
    <rPh sb="8" eb="9">
      <t>モノ</t>
    </rPh>
    <rPh sb="9" eb="11">
      <t>イリョウ</t>
    </rPh>
    <rPh sb="11" eb="13">
      <t>コウイキ</t>
    </rPh>
    <rPh sb="13" eb="15">
      <t>レンゴウ</t>
    </rPh>
    <rPh sb="16" eb="18">
      <t>トクベツ</t>
    </rPh>
    <rPh sb="18" eb="20">
      <t>カイケイ</t>
    </rPh>
    <phoneticPr fontId="2"/>
  </si>
  <si>
    <t>和歌山県住宅新築資金等貸付金回収管理組合</t>
    <rPh sb="0" eb="4">
      <t>ワカヤマケン</t>
    </rPh>
    <rPh sb="4" eb="11">
      <t>ジュウタクシンチクシキントウ</t>
    </rPh>
    <rPh sb="11" eb="14">
      <t>カシツケキン</t>
    </rPh>
    <rPh sb="14" eb="18">
      <t>カイシュウカンリ</t>
    </rPh>
    <rPh sb="18" eb="20">
      <t>クミアイ</t>
    </rPh>
    <phoneticPr fontId="2"/>
  </si>
  <si>
    <t>紀南環境広域施設事務組合</t>
    <rPh sb="0" eb="4">
      <t>キナンカンキョウ</t>
    </rPh>
    <rPh sb="4" eb="6">
      <t>コウイキ</t>
    </rPh>
    <rPh sb="6" eb="8">
      <t>シセツ</t>
    </rPh>
    <rPh sb="8" eb="12">
      <t>ジムクミアイ</t>
    </rPh>
    <phoneticPr fontId="2"/>
  </si>
  <si>
    <t>串本町土地開発公社</t>
    <rPh sb="0" eb="9">
      <t>クシモトチョウトチカイハツコウシャ</t>
    </rPh>
    <phoneticPr fontId="2"/>
  </si>
  <si>
    <t>ふるさとのまちづくり応援基金</t>
    <rPh sb="10" eb="12">
      <t>オウエン</t>
    </rPh>
    <rPh sb="12" eb="14">
      <t>キキン</t>
    </rPh>
    <phoneticPr fontId="5"/>
  </si>
  <si>
    <t>地域振興基金</t>
    <rPh sb="0" eb="6">
      <t>チイキシンコウキキン</t>
    </rPh>
    <phoneticPr fontId="5"/>
  </si>
  <si>
    <t>合併市町村振興基金</t>
    <rPh sb="0" eb="2">
      <t>ガッペイ</t>
    </rPh>
    <rPh sb="2" eb="5">
      <t>シチョウソン</t>
    </rPh>
    <rPh sb="5" eb="9">
      <t>シンコウキキン</t>
    </rPh>
    <phoneticPr fontId="5"/>
  </si>
  <si>
    <t>福祉基金</t>
    <rPh sb="0" eb="4">
      <t>フクシキキン</t>
    </rPh>
    <phoneticPr fontId="5"/>
  </si>
  <si>
    <t>道路整備基金</t>
    <rPh sb="0" eb="4">
      <t>ドウロセイビ</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</si>
</sst>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1A17-4F9F-AE52-5A256808C2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201438</c:v>
                </c:pt>
                <c:pt idx="1">
                  <c:v>126695</c:v>
                </c:pt>
                <c:pt idx="2">
                  <c:v>93765</c:v>
                </c:pt>
                <c:pt idx="3">
                  <c:v>86129</c:v>
                </c:pt>
                <c:pt idx="4">
                  <c:v>69160</c:v>
                </c:pt>
              </c:numCache>
            </c:numRef>
          </c:val>
          <c:smooth val="0"/>
          <c:extLst>
            <c:ext xmlns:c16="http://schemas.microsoft.com/office/drawing/2014/chart" uri="{C3380CC4-5D6E-409C-BE32-E72D297353CC}">
              <c16:uniqueId val="{00000001-1A17-4F9F-AE52-5A256808C2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3.92</c:v>
                </c:pt>
                <c:pt idx="1">
                  <c:v>6.51</c:v>
                </c:pt>
                <c:pt idx="2">
                  <c:v>3.69</c:v>
                </c:pt>
                <c:pt idx="3">
                  <c:v>5.19</c:v>
                </c:pt>
                <c:pt idx="4">
                  <c:v>3.98</c:v>
                </c:pt>
              </c:numCache>
            </c:numRef>
          </c:val>
          <c:extLst>
            <c:ext xmlns:c16="http://schemas.microsoft.com/office/drawing/2014/chart" uri="{C3380CC4-5D6E-409C-BE32-E72D297353CC}">
              <c16:uniqueId val="{00000000-5D83-4B62-B7EE-0A8CCC4536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12.61</c:v>
                </c:pt>
                <c:pt idx="1">
                  <c:v>16.899999999999999</c:v>
                </c:pt>
                <c:pt idx="2">
                  <c:v>18.93</c:v>
                </c:pt>
                <c:pt idx="3">
                  <c:v>23.59</c:v>
                </c:pt>
                <c:pt idx="4">
                  <c:v>22.42</c:v>
                </c:pt>
              </c:numCache>
            </c:numRef>
          </c:val>
          <c:extLst>
            <c:ext xmlns:c16="http://schemas.microsoft.com/office/drawing/2014/chart" uri="{C3380CC4-5D6E-409C-BE32-E72D297353CC}">
              <c16:uniqueId val="{00000001-5D83-4B62-B7EE-0A8CCC4536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-0.88</c:v>
                </c:pt>
                <c:pt idx="1">
                  <c:v>7.89</c:v>
                </c:pt>
                <c:pt idx="2">
                  <c:v>-1.45</c:v>
                </c:pt>
                <c:pt idx="3">
                  <c:v>6.22</c:v>
                </c:pt>
                <c:pt idx="4">
                  <c:v>-2.08</c:v>
                </c:pt>
              </c:numCache>
            </c:numRef>
          </c:val>
          <c:smooth val="0"/>
          <c:extLst>
            <c:ext xmlns:c16="http://schemas.microsoft.com/office/drawing/2014/chart" uri="{C3380CC4-5D6E-409C-BE32-E72D297353CC}">
              <c16:uniqueId val="{00000002-5D83-4B62-B7EE-0A8CCC4536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0.51</c:v>
                </c:pt>
                <c:pt idx="2">
                  <c:v>#N/A</c:v>
                </c:pt>
                <c:pt idx="3">
                  <c:v>0.41</c:v>
                </c:pt>
                <c:pt idx="4">
                  <c:v>#N/A</c:v>
                </c:pt>
                <c:pt idx="5">
                  <c:v>0.05</c:v>
                </c:pt>
                <c:pt idx="6">
                  <c:v>#N/A</c:v>
                </c:pt>
                <c:pt idx="7">
                  <c:v>0</c:v>
                </c:pt>
                <c:pt idx="8">
                  <c:v>0</c:v>
                </c:pt>
                <c:pt idx="9">
                  <c:v>0</c:v>
                </c:pt>
              </c:numCache>
            </c:numRef>
          </c:val>
          <c:extLst>
            <c:ext xmlns:c16="http://schemas.microsoft.com/office/drawing/2014/chart" uri="{C3380CC4-5D6E-409C-BE32-E72D297353CC}">
              <c16:uniqueId val="{00000000-88EE-4530-97C9-A338B67276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8EE-4530-97C9-A338B6727696}"/>
            </c:ext>
          </c:extLst>
        </c:ser>
        <c:ser>
          <c:idx val="2"/>
          <c:order val="2"/>
          <c:tx>
            <c:strRef>
              <c:f>データシート!$A$29</c:f>
              <c:strCache>
                <c:ptCount val="1"/>
                <c:pt idx="0">
                  <c:v>通所介護事業特別会計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8EE-4530-97C9-A338B6727696}"/>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0.05</c:v>
                </c:pt>
              </c:numCache>
            </c:numRef>
          </c:val>
          <c:extLst>
            <c:ext xmlns:c16="http://schemas.microsoft.com/office/drawing/2014/chart" uri="{C3380CC4-5D6E-409C-BE32-E72D297353CC}">
              <c16:uniqueId val="{00000003-88EE-4530-97C9-A338B672769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0.09</c:v>
                </c:pt>
                <c:pt idx="4">
                  <c:v>#N/A</c:v>
                </c:pt>
                <c:pt idx="5">
                  <c:v>0.09</c:v>
                </c:pt>
                <c:pt idx="6">
                  <c:v>#N/A</c:v>
                </c:pt>
                <c:pt idx="7">
                  <c:v>0.1</c:v>
                </c:pt>
                <c:pt idx="8">
                  <c:v>#N/A</c:v>
                </c:pt>
                <c:pt idx="9">
                  <c:v>0.12</c:v>
                </c:pt>
              </c:numCache>
            </c:numRef>
          </c:val>
          <c:extLst>
            <c:ext xmlns:c16="http://schemas.microsoft.com/office/drawing/2014/chart" uri="{C3380CC4-5D6E-409C-BE32-E72D297353CC}">
              <c16:uniqueId val="{00000004-88EE-4530-97C9-A338B672769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1.36</c:v>
                </c:pt>
                <c:pt idx="4">
                  <c:v>#N/A</c:v>
                </c:pt>
                <c:pt idx="5">
                  <c:v>1.76</c:v>
                </c:pt>
                <c:pt idx="6">
                  <c:v>#N/A</c:v>
                </c:pt>
                <c:pt idx="7">
                  <c:v>1.26</c:v>
                </c:pt>
                <c:pt idx="8">
                  <c:v>#N/A</c:v>
                </c:pt>
                <c:pt idx="9">
                  <c:v>1.43</c:v>
                </c:pt>
              </c:numCache>
            </c:numRef>
          </c:val>
          <c:extLst>
            <c:ext xmlns:c16="http://schemas.microsoft.com/office/drawing/2014/chart" uri="{C3380CC4-5D6E-409C-BE32-E72D297353CC}">
              <c16:uniqueId val="{00000005-88EE-4530-97C9-A338B6727696}"/>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1.55</c:v>
                </c:pt>
                <c:pt idx="1">
                  <c:v>#N/A</c:v>
                </c:pt>
                <c:pt idx="2">
                  <c:v>#N/A</c:v>
                </c:pt>
                <c:pt idx="3">
                  <c:v>0.8</c:v>
                </c:pt>
                <c:pt idx="4">
                  <c:v>#N/A</c:v>
                </c:pt>
                <c:pt idx="5">
                  <c:v>2.48</c:v>
                </c:pt>
                <c:pt idx="6">
                  <c:v>#N/A</c:v>
                </c:pt>
                <c:pt idx="7">
                  <c:v>0.45</c:v>
                </c:pt>
                <c:pt idx="8">
                  <c:v>#N/A</c:v>
                </c:pt>
                <c:pt idx="9">
                  <c:v>1.5</c:v>
                </c:pt>
              </c:numCache>
            </c:numRef>
          </c:val>
          <c:extLst>
            <c:ext xmlns:c16="http://schemas.microsoft.com/office/drawing/2014/chart" uri="{C3380CC4-5D6E-409C-BE32-E72D297353CC}">
              <c16:uniqueId val="{00000006-88EE-4530-97C9-A338B672769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1.27</c:v>
                </c:pt>
                <c:pt idx="2">
                  <c:v>#N/A</c:v>
                </c:pt>
                <c:pt idx="3">
                  <c:v>1.45</c:v>
                </c:pt>
                <c:pt idx="4">
                  <c:v>#N/A</c:v>
                </c:pt>
                <c:pt idx="5">
                  <c:v>0.99</c:v>
                </c:pt>
                <c:pt idx="6">
                  <c:v>#N/A</c:v>
                </c:pt>
                <c:pt idx="7">
                  <c:v>1</c:v>
                </c:pt>
                <c:pt idx="8">
                  <c:v>#N/A</c:v>
                </c:pt>
                <c:pt idx="9">
                  <c:v>1.76</c:v>
                </c:pt>
              </c:numCache>
            </c:numRef>
          </c:val>
          <c:extLst>
            <c:ext xmlns:c16="http://schemas.microsoft.com/office/drawing/2014/chart" uri="{C3380CC4-5D6E-409C-BE32-E72D297353CC}">
              <c16:uniqueId val="{00000007-88EE-4530-97C9-A338B672769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3.53</c:v>
                </c:pt>
                <c:pt idx="2">
                  <c:v>#N/A</c:v>
                </c:pt>
                <c:pt idx="3">
                  <c:v>6.11</c:v>
                </c:pt>
                <c:pt idx="4">
                  <c:v>#N/A</c:v>
                </c:pt>
                <c:pt idx="5">
                  <c:v>3.69</c:v>
                </c:pt>
                <c:pt idx="6">
                  <c:v>#N/A</c:v>
                </c:pt>
                <c:pt idx="7">
                  <c:v>5.19</c:v>
                </c:pt>
                <c:pt idx="8">
                  <c:v>#N/A</c:v>
                </c:pt>
                <c:pt idx="9">
                  <c:v>3.97</c:v>
                </c:pt>
              </c:numCache>
            </c:numRef>
          </c:val>
          <c:extLst>
            <c:ext xmlns:c16="http://schemas.microsoft.com/office/drawing/2014/chart" uri="{C3380CC4-5D6E-409C-BE32-E72D297353CC}">
              <c16:uniqueId val="{00000008-88EE-4530-97C9-A338B6727696}"/>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11.71</c:v>
                </c:pt>
                <c:pt idx="2">
                  <c:v>#N/A</c:v>
                </c:pt>
                <c:pt idx="3">
                  <c:v>9.33</c:v>
                </c:pt>
                <c:pt idx="4">
                  <c:v>#N/A</c:v>
                </c:pt>
                <c:pt idx="5">
                  <c:v>9.07</c:v>
                </c:pt>
                <c:pt idx="6">
                  <c:v>#N/A</c:v>
                </c:pt>
                <c:pt idx="7">
                  <c:v>7.24</c:v>
                </c:pt>
                <c:pt idx="8">
                  <c:v>#N/A</c:v>
                </c:pt>
                <c:pt idx="9">
                  <c:v>7.64</c:v>
                </c:pt>
              </c:numCache>
            </c:numRef>
          </c:val>
          <c:extLst>
            <c:ext xmlns:c16="http://schemas.microsoft.com/office/drawing/2014/chart" uri="{C3380CC4-5D6E-409C-BE32-E72D297353CC}">
              <c16:uniqueId val="{00000009-88EE-4530-97C9-A338B67276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1075</c:v>
                </c:pt>
                <c:pt idx="5">
                  <c:v>1095</c:v>
                </c:pt>
                <c:pt idx="8">
                  <c:v>1103</c:v>
                </c:pt>
                <c:pt idx="11">
                  <c:v>1090</c:v>
                </c:pt>
                <c:pt idx="14">
                  <c:v>1088</c:v>
                </c:pt>
              </c:numCache>
            </c:numRef>
          </c:val>
          <c:extLst>
            <c:ext xmlns:c16="http://schemas.microsoft.com/office/drawing/2014/chart" uri="{C3380CC4-5D6E-409C-BE32-E72D297353CC}">
              <c16:uniqueId val="{00000000-2C72-4EFF-9030-5172A3C7451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C72-4EFF-9030-5172A3C7451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C72-4EFF-9030-5172A3C7451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135</c:v>
                </c:pt>
                <c:pt idx="3">
                  <c:v>83</c:v>
                </c:pt>
                <c:pt idx="6">
                  <c:v>73</c:v>
                </c:pt>
                <c:pt idx="9">
                  <c:v>82</c:v>
                </c:pt>
                <c:pt idx="12">
                  <c:v>82</c:v>
                </c:pt>
              </c:numCache>
            </c:numRef>
          </c:val>
          <c:extLst>
            <c:ext xmlns:c16="http://schemas.microsoft.com/office/drawing/2014/chart" uri="{C3380CC4-5D6E-409C-BE32-E72D297353CC}">
              <c16:uniqueId val="{00000003-2C72-4EFF-9030-5172A3C7451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194</c:v>
                </c:pt>
                <c:pt idx="3">
                  <c:v>236</c:v>
                </c:pt>
                <c:pt idx="6">
                  <c:v>196</c:v>
                </c:pt>
                <c:pt idx="9">
                  <c:v>120</c:v>
                </c:pt>
                <c:pt idx="12">
                  <c:v>103</c:v>
                </c:pt>
              </c:numCache>
            </c:numRef>
          </c:val>
          <c:extLst>
            <c:ext xmlns:c16="http://schemas.microsoft.com/office/drawing/2014/chart" uri="{C3380CC4-5D6E-409C-BE32-E72D297353CC}">
              <c16:uniqueId val="{00000004-2C72-4EFF-9030-5172A3C7451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72-4EFF-9030-5172A3C7451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C72-4EFF-9030-5172A3C7451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1323</c:v>
                </c:pt>
                <c:pt idx="3">
                  <c:v>1357</c:v>
                </c:pt>
                <c:pt idx="6">
                  <c:v>1376</c:v>
                </c:pt>
                <c:pt idx="9">
                  <c:v>1348</c:v>
                </c:pt>
                <c:pt idx="12">
                  <c:v>1330</c:v>
                </c:pt>
              </c:numCache>
            </c:numRef>
          </c:val>
          <c:extLst>
            <c:ext xmlns:c16="http://schemas.microsoft.com/office/drawing/2014/chart" uri="{C3380CC4-5D6E-409C-BE32-E72D297353CC}">
              <c16:uniqueId val="{00000007-2C72-4EFF-9030-5172A3C7451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577</c:v>
                </c:pt>
                <c:pt idx="2">
                  <c:v>#N/A</c:v>
                </c:pt>
                <c:pt idx="3">
                  <c:v>#N/A</c:v>
                </c:pt>
                <c:pt idx="4">
                  <c:v>581</c:v>
                </c:pt>
                <c:pt idx="5">
                  <c:v>#N/A</c:v>
                </c:pt>
                <c:pt idx="6">
                  <c:v>#N/A</c:v>
                </c:pt>
                <c:pt idx="7">
                  <c:v>542</c:v>
                </c:pt>
                <c:pt idx="8">
                  <c:v>#N/A</c:v>
                </c:pt>
                <c:pt idx="9">
                  <c:v>#N/A</c:v>
                </c:pt>
                <c:pt idx="10">
                  <c:v>460</c:v>
                </c:pt>
                <c:pt idx="11">
                  <c:v>#N/A</c:v>
                </c:pt>
                <c:pt idx="12">
                  <c:v>#N/A</c:v>
                </c:pt>
                <c:pt idx="13">
                  <c:v>427</c:v>
                </c:pt>
                <c:pt idx="14">
                  <c:v>#N/A</c:v>
                </c:pt>
              </c:numCache>
            </c:numRef>
          </c:val>
          <c:smooth val="0"/>
          <c:extLst>
            <c:ext xmlns:c16="http://schemas.microsoft.com/office/drawing/2014/chart" uri="{C3380CC4-5D6E-409C-BE32-E72D297353CC}">
              <c16:uniqueId val="{00000008-2C72-4EFF-9030-5172A3C7451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11766</c:v>
                </c:pt>
                <c:pt idx="5">
                  <c:v>12091</c:v>
                </c:pt>
                <c:pt idx="8">
                  <c:v>11759</c:v>
                </c:pt>
                <c:pt idx="11">
                  <c:v>11583</c:v>
                </c:pt>
                <c:pt idx="14">
                  <c:v>10943</c:v>
                </c:pt>
              </c:numCache>
            </c:numRef>
          </c:val>
          <c:extLst>
            <c:ext xmlns:c16="http://schemas.microsoft.com/office/drawing/2014/chart" uri="{C3380CC4-5D6E-409C-BE32-E72D297353CC}">
              <c16:uniqueId val="{00000000-1F72-41EE-BA9E-72DCD54346F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F72-41EE-BA9E-72DCD54346F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2591</c:v>
                </c:pt>
                <c:pt idx="5">
                  <c:v>2806</c:v>
                </c:pt>
                <c:pt idx="8">
                  <c:v>3131</c:v>
                </c:pt>
                <c:pt idx="11">
                  <c:v>4031</c:v>
                </c:pt>
                <c:pt idx="14">
                  <c:v>4477</c:v>
                </c:pt>
              </c:numCache>
            </c:numRef>
          </c:val>
          <c:extLst>
            <c:ext xmlns:c16="http://schemas.microsoft.com/office/drawing/2014/chart" uri="{C3380CC4-5D6E-409C-BE32-E72D297353CC}">
              <c16:uniqueId val="{00000002-1F72-41EE-BA9E-72DCD54346F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72-41EE-BA9E-72DCD54346F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72-41EE-BA9E-72DCD54346F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72-41EE-BA9E-72DCD54346F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1088</c:v>
                </c:pt>
                <c:pt idx="3">
                  <c:v>1108</c:v>
                </c:pt>
                <c:pt idx="6">
                  <c:v>1060</c:v>
                </c:pt>
                <c:pt idx="9">
                  <c:v>1203</c:v>
                </c:pt>
                <c:pt idx="12">
                  <c:v>1280</c:v>
                </c:pt>
              </c:numCache>
            </c:numRef>
          </c:val>
          <c:extLst>
            <c:ext xmlns:c16="http://schemas.microsoft.com/office/drawing/2014/chart" uri="{C3380CC4-5D6E-409C-BE32-E72D297353CC}">
              <c16:uniqueId val="{00000006-1F72-41EE-BA9E-72DCD54346F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664</c:v>
                </c:pt>
                <c:pt idx="3">
                  <c:v>582</c:v>
                </c:pt>
                <c:pt idx="6">
                  <c:v>499</c:v>
                </c:pt>
                <c:pt idx="9">
                  <c:v>418</c:v>
                </c:pt>
                <c:pt idx="12">
                  <c:v>339</c:v>
                </c:pt>
              </c:numCache>
            </c:numRef>
          </c:val>
          <c:extLst>
            <c:ext xmlns:c16="http://schemas.microsoft.com/office/drawing/2014/chart" uri="{C3380CC4-5D6E-409C-BE32-E72D297353CC}">
              <c16:uniqueId val="{00000007-1F72-41EE-BA9E-72DCD54346F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1487</c:v>
                </c:pt>
                <c:pt idx="3">
                  <c:v>1573</c:v>
                </c:pt>
                <c:pt idx="6">
                  <c:v>1426</c:v>
                </c:pt>
                <c:pt idx="9">
                  <c:v>1434</c:v>
                </c:pt>
                <c:pt idx="12">
                  <c:v>1277</c:v>
                </c:pt>
              </c:numCache>
            </c:numRef>
          </c:val>
          <c:extLst>
            <c:ext xmlns:c16="http://schemas.microsoft.com/office/drawing/2014/chart" uri="{C3380CC4-5D6E-409C-BE32-E72D297353CC}">
              <c16:uniqueId val="{00000008-1F72-41EE-BA9E-72DCD54346F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387</c:v>
                </c:pt>
                <c:pt idx="3">
                  <c:v>387</c:v>
                </c:pt>
                <c:pt idx="6">
                  <c:v>387</c:v>
                </c:pt>
                <c:pt idx="9">
                  <c:v>0</c:v>
                </c:pt>
                <c:pt idx="12">
                  <c:v>0</c:v>
                </c:pt>
              </c:numCache>
            </c:numRef>
          </c:val>
          <c:extLst>
            <c:ext xmlns:c16="http://schemas.microsoft.com/office/drawing/2014/chart" uri="{C3380CC4-5D6E-409C-BE32-E72D297353CC}">
              <c16:uniqueId val="{00000009-1F72-41EE-BA9E-72DCD54346F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14955</c:v>
                </c:pt>
                <c:pt idx="3">
                  <c:v>15453</c:v>
                </c:pt>
                <c:pt idx="6">
                  <c:v>15174</c:v>
                </c:pt>
                <c:pt idx="9">
                  <c:v>14959</c:v>
                </c:pt>
                <c:pt idx="12">
                  <c:v>14297</c:v>
                </c:pt>
              </c:numCache>
            </c:numRef>
          </c:val>
          <c:extLst>
            <c:ext xmlns:c16="http://schemas.microsoft.com/office/drawing/2014/chart" uri="{C3380CC4-5D6E-409C-BE32-E72D297353CC}">
              <c16:uniqueId val="{0000000A-1F72-41EE-BA9E-72DCD54346F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4224</c:v>
                </c:pt>
                <c:pt idx="2">
                  <c:v>#N/A</c:v>
                </c:pt>
                <c:pt idx="3">
                  <c:v>#N/A</c:v>
                </c:pt>
                <c:pt idx="4">
                  <c:v>4206</c:v>
                </c:pt>
                <c:pt idx="5">
                  <c:v>#N/A</c:v>
                </c:pt>
                <c:pt idx="6">
                  <c:v>#N/A</c:v>
                </c:pt>
                <c:pt idx="7">
                  <c:v>3657</c:v>
                </c:pt>
                <c:pt idx="8">
                  <c:v>#N/A</c:v>
                </c:pt>
                <c:pt idx="9">
                  <c:v>#N/A</c:v>
                </c:pt>
                <c:pt idx="10">
                  <c:v>2400</c:v>
                </c:pt>
                <c:pt idx="11">
                  <c:v>#N/A</c:v>
                </c:pt>
                <c:pt idx="12">
                  <c:v>#N/A</c:v>
                </c:pt>
                <c:pt idx="13">
                  <c:v>1773</c:v>
                </c:pt>
                <c:pt idx="14">
                  <c:v>#N/A</c:v>
                </c:pt>
              </c:numCache>
            </c:numRef>
          </c:val>
          <c:smooth val="0"/>
          <c:extLst>
            <c:ext xmlns:c16="http://schemas.microsoft.com/office/drawing/2014/chart" uri="{C3380CC4-5D6E-409C-BE32-E72D297353CC}">
              <c16:uniqueId val="{0000000B-1F72-41EE-BA9E-72DCD54346F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1186</c:v>
                </c:pt>
                <c:pt idx="1">
                  <c:v>1482</c:v>
                </c:pt>
                <c:pt idx="2">
                  <c:v>1424</c:v>
                </c:pt>
              </c:numCache>
            </c:numRef>
          </c:val>
          <c:extLst>
            <c:ext xmlns:c16="http://schemas.microsoft.com/office/drawing/2014/chart" uri="{C3380CC4-5D6E-409C-BE32-E72D297353CC}">
              <c16:uniqueId val="{00000000-DF54-4236-8010-063A01710A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711</c:v>
                </c:pt>
                <c:pt idx="1">
                  <c:v>779</c:v>
                </c:pt>
                <c:pt idx="2">
                  <c:v>853</c:v>
                </c:pt>
              </c:numCache>
            </c:numRef>
          </c:val>
          <c:extLst>
            <c:ext xmlns:c16="http://schemas.microsoft.com/office/drawing/2014/chart" uri="{C3380CC4-5D6E-409C-BE32-E72D297353CC}">
              <c16:uniqueId val="{00000001-DF54-4236-8010-063A01710A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1358</c:v>
                </c:pt>
                <c:pt idx="1">
                  <c:v>1767</c:v>
                </c:pt>
                <c:pt idx="2">
                  <c:v>2113</c:v>
                </c:pt>
              </c:numCache>
            </c:numRef>
          </c:val>
          <c:extLst>
            <c:ext xmlns:c16="http://schemas.microsoft.com/office/drawing/2014/chart" uri="{C3380CC4-5D6E-409C-BE32-E72D297353CC}">
              <c16:uniqueId val="{00000002-DF54-4236-8010-063A01710A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和歌山県串本町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基準財政需要額に算入される公債費は高い数値を維持しているものの、元利償還額も高い数値で推移しており、単年度の実質公債費比率は</a:t>
          </a:r>
          <a:r>
            <a:rPr kumimoji="1" lang="en-US" altLang="ja-JP" sz="1400">
              <a:latin typeface="ＭＳ ゴシック" pitchFamily="49" charset="-128"/>
              <a:ea typeface="ＭＳ ゴシック" pitchFamily="49" charset="-128"/>
            </a:rPr>
            <a:t>8.1</a:t>
          </a:r>
          <a:r>
            <a:rPr kumimoji="1" lang="ja-JP" altLang="en-US" sz="1400">
              <a:latin typeface="ＭＳ ゴシック" pitchFamily="49" charset="-128"/>
              <a:ea typeface="ＭＳ ゴシック" pitchFamily="49" charset="-128"/>
            </a:rPr>
            <a:t>％となり前年度比</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ポイント良化している。また、実質公債費比率の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ヶ年平均は</a:t>
          </a:r>
          <a:r>
            <a:rPr kumimoji="1" lang="en-US" altLang="ja-JP" sz="1400">
              <a:latin typeface="ＭＳ ゴシック" pitchFamily="49" charset="-128"/>
              <a:ea typeface="ＭＳ ゴシック" pitchFamily="49" charset="-128"/>
            </a:rPr>
            <a:t>9.1</a:t>
          </a:r>
          <a:r>
            <a:rPr kumimoji="1" lang="ja-JP" altLang="en-US" sz="1400">
              <a:latin typeface="ＭＳ ゴシック" pitchFamily="49" charset="-128"/>
              <a:ea typeface="ＭＳ ゴシック" pitchFamily="49" charset="-128"/>
            </a:rPr>
            <a:t>％となり、前年度比</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良化している。今後災害に備えた防災対策として公共施設の高台移転などの大型事業が予定されており、地方債残高の増加が見込まれることから、建設事業の取捨選択や事業費の圧縮により地方債の発行を抑制するなど適切な地方債管理を行っ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和歌山県串本町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公共施設の高台移転に係る借入により、残高が右肩上がりに増加していたが、令和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年度は新規事業の抑制や充当可能基金の増加により、将来負担比率は</a:t>
          </a:r>
          <a:r>
            <a:rPr kumimoji="1" lang="en-US" altLang="ja-JP" sz="1400">
              <a:latin typeface="ＭＳ ゴシック" pitchFamily="49" charset="-128"/>
              <a:ea typeface="ＭＳ ゴシック" pitchFamily="49" charset="-128"/>
            </a:rPr>
            <a:t>12.6</a:t>
          </a:r>
          <a:r>
            <a:rPr kumimoji="1" lang="ja-JP" altLang="en-US" sz="1400">
              <a:latin typeface="ＭＳ ゴシック" pitchFamily="49" charset="-128"/>
              <a:ea typeface="ＭＳ ゴシック" pitchFamily="49" charset="-128"/>
            </a:rPr>
            <a:t>ポイント良化し、</a:t>
          </a:r>
          <a:r>
            <a:rPr kumimoji="1" lang="en-US" altLang="ja-JP" sz="1400">
              <a:latin typeface="ＭＳ ゴシック" pitchFamily="49" charset="-128"/>
              <a:ea typeface="ＭＳ ゴシック" pitchFamily="49" charset="-128"/>
            </a:rPr>
            <a:t>33.6</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減少傾向が続いているが、今後災害に備えた防災対策として公共施設の高台移転などの大型事業が引き続き予定されており、地方債残高の増加が見込まれることから、建設事業の取捨選択や事業費の圧縮などにより地方債の発行を抑制するなど適切な地方債管理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和歌山県串本町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病院事業や学校給食事業のため合併振興基金を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億円、高速道路に係る道路用地購入のため地域振興基金を約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千万円取り崩した一方で、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ふるさと納税の増加により同基金に約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億円積み立てた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こと等により、基金全体では約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財政調整基金については、取り崩しに頼ることのない適正な予算管理と財政運営に努める。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減債基金については、防災対策として公共施設の高台移転を計画しているため、予測される償還にむけて計画的に積立を行う。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その他特定目的基金についても、それぞれの基金の目的に沿った使途に応じて取り崩しを行っていく。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地域振興基金：快適で住みよく、活力ある町づくりに関する施策を推進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のまちづくり応援基金：当町のまちづくりを応援する個人又は団体から広く寄付金を募り、その寄付金を財源として多様な人々の参加とその想いを具現化することにより、個性豊かで活力あるふるさとのまちづくりに関する施策を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合併市町村振興基金：合併前の旧町の住民の連帯強化や旧町の区域における地域振興等に関する施策を推進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地域振興基金：残土処分場整備に係る経費から当該処分場の使用料を差し引いた額を積み立てており、令和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年度は整備に係る費用のほうが大きかったため積み立てを行うことができなかった。一方で、地域の生活安全・防災基盤整備のため、高速道路に係る道路用地購入費として約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ふるさとのまちづくり応援基金：寄附金の増額により、約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合併市町村振興基金：毎年、学校給食事業と病院事業への繰出金に、併せて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それぞれ要件にあった積立を行いつつ、使途に応じた取崩しを継続する。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昨今の物価高騰や人事院勧告に伴う人件費の高騰、また病院事業への繰出金の増加等により、財政調整基金を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結果となった。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同基金の取り崩しに頼ることのない適正な予算管理と財政運営に努める。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千万円）の積立を行うとともに、当該年度の元利償還金に対して取崩しを行っている。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年度は、昨年に引き続き普通交付税追加交付分で臨時財政対策債償還基金費も交付されたため、同額を積み立て、前年度比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年度に地方債償還のピークを迎えるため、それに備えて毎年度計画的に積立を行う予定であり、令和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13,924
13,820
135.67
11,740,876
11,456,150
252,620
6,349,959
14,296,737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人口減少や高齢化により財政基盤が弱く、横ばい状態が続いており、類似団体平均を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下回っている。また、自主財源である町税収入は、定額減税の影響などにより減少しており、歳入全体に占める割合は、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％と非常に低い状態が続いている。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今後も税収や交付税の減収等により、非常に厳しい財政状況が予想されているため、活力ある町づくりを進めることで税収を確保し、財政力指数の改善に努める。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歳出経常一般財源においては、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維持補修費で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11,621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17,600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の減少となったが、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127,489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82,589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の増加となり、歳出経常一般財源全体で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221,525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の増加となった。また歳入経常一般財源においては、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地方税</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59,628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の減少となったが、地方</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交付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税で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89,754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地方特例交付金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48,698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(737%)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の増加となり、歳入経常一般財源全体では、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126,472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となった。分母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の増加幅よりも分子の増加幅のほうが大きいことから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93.3%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66</xdr:row>
      <xdr:rowOff>14181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253470"/>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66</xdr:row>
      <xdr:rowOff>62442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253470"/>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64981</xdr:rowOff>
    </xdr:from>
    <xdr:to>
      <xdr:col>15</xdr:col>
      <xdr:colOff>82550</xdr:colOff>
      <xdr:row>66</xdr:row>
      <xdr:rowOff>62442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209231"/>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64981</xdr:rowOff>
    </xdr:from>
    <xdr:to>
      <xdr:col>11</xdr:col>
      <xdr:colOff>31750</xdr:colOff>
      <xdr:row>66</xdr:row>
      <xdr:rowOff>14181</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20923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134831</xdr:rowOff>
    </xdr:from>
    <xdr:to>
      <xdr:col>23</xdr:col>
      <xdr:colOff>184150</xdr:colOff>
      <xdr:row>66</xdr:row>
      <xdr:rowOff>64981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106908</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51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11642</xdr:rowOff>
    </xdr:from>
    <xdr:to>
      <xdr:col>15</xdr:col>
      <xdr:colOff>133350</xdr:colOff>
      <xdr:row>66</xdr:row>
      <xdr:rowOff>113242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98019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41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14181</xdr:rowOff>
    </xdr:from>
    <xdr:to>
      <xdr:col>11</xdr:col>
      <xdr:colOff>82550</xdr:colOff>
      <xdr:row>65</xdr:row>
      <xdr:rowOff>115781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100558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24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134831</xdr:rowOff>
    </xdr:from>
    <xdr:to>
      <xdr:col>7</xdr:col>
      <xdr:colOff>31750</xdr:colOff>
      <xdr:row>66</xdr:row>
      <xdr:rowOff>64981</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49758</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6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113,992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244,503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となっているが、維持補修費で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15,335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人事院勧告及び会計年度任用職員に係る勤勉手当の支給開始により人件費が大きく増加したほか、物件費ではふるさと納税額が過去最高額を記録したことから、同寄付額に係る委託料が大きく増加している。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隣町の消防業務を受託していることなどから職員数が多く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類似団体と比較して人件費が高い傾向にある。今後も職員数の管理や施設の統廃合など合併効果を活かして経費の削減に努めていく。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120207</xdr:rowOff>
    </xdr:from>
    <xdr:to>
      <xdr:col>23</xdr:col>
      <xdr:colOff>133350</xdr:colOff>
      <xdr:row>84</xdr:row>
      <xdr:rowOff>12520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50557"/>
          <a:ext cx="838200" cy="6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95554</xdr:rowOff>
    </xdr:from>
    <xdr:to>
      <xdr:col>19</xdr:col>
      <xdr:colOff>133350</xdr:colOff>
      <xdr:row>83</xdr:row>
      <xdr:rowOff>120207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325904"/>
          <a:ext cx="889000" cy="2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87720</xdr:rowOff>
    </xdr:from>
    <xdr:to>
      <xdr:col>15</xdr:col>
      <xdr:colOff>82550</xdr:colOff>
      <xdr:row>83</xdr:row>
      <xdr:rowOff>95554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18070"/>
          <a:ext cx="889000" cy="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43345</xdr:rowOff>
    </xdr:from>
    <xdr:to>
      <xdr:col>11</xdr:col>
      <xdr:colOff>31750</xdr:colOff>
      <xdr:row>83</xdr:row>
      <xdr:rowOff>87720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73695"/>
          <a:ext cx="889000" cy="4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133170</xdr:rowOff>
    </xdr:from>
    <xdr:to>
      <xdr:col>23</xdr:col>
      <xdr:colOff>184150</xdr:colOff>
      <xdr:row>84</xdr:row>
      <xdr:rowOff>63320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6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105247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3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69407</xdr:rowOff>
    </xdr:from>
    <xdr:to>
      <xdr:col>19</xdr:col>
      <xdr:colOff>184150</xdr:colOff>
      <xdr:row>83</xdr:row>
      <xdr:rowOff>171007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155784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86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44754</xdr:rowOff>
    </xdr:from>
    <xdr:to>
      <xdr:col>15</xdr:col>
      <xdr:colOff>133350</xdr:colOff>
      <xdr:row>83</xdr:row>
      <xdr:rowOff>146354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7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131131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6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36920</xdr:rowOff>
    </xdr:from>
    <xdr:to>
      <xdr:col>11</xdr:col>
      <xdr:colOff>82550</xdr:colOff>
      <xdr:row>83</xdr:row>
      <xdr:rowOff>138520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6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123297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5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163995</xdr:rowOff>
    </xdr:from>
    <xdr:to>
      <xdr:col>7</xdr:col>
      <xdr:colOff>31750</xdr:colOff>
      <xdr:row>83</xdr:row>
      <xdr:rowOff>94145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2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78922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0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技能労務職員については、行政職給料表の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級のみで運用するなど人件費の抑制に努めており類似団体を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適正な給与水準を確保しつつ、適切な職員数管理を行い、人件費抑制に努めていく。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83</xdr:row>
      <xdr:rowOff>119945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162616"/>
          <a:ext cx="8382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106539</xdr:rowOff>
    </xdr:from>
    <xdr:to>
      <xdr:col>77</xdr:col>
      <xdr:colOff>44450</xdr:colOff>
      <xdr:row>83</xdr:row>
      <xdr:rowOff>119945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3368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106539</xdr:rowOff>
    </xdr:from>
    <xdr:to>
      <xdr:col>72</xdr:col>
      <xdr:colOff>203200</xdr:colOff>
      <xdr:row>83</xdr:row>
      <xdr:rowOff>160161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3368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79728</xdr:rowOff>
    </xdr:from>
    <xdr:to>
      <xdr:col>68</xdr:col>
      <xdr:colOff>152400</xdr:colOff>
      <xdr:row>83</xdr:row>
      <xdr:rowOff>160161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31007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52916</xdr:rowOff>
    </xdr:from>
    <xdr:to>
      <xdr:col>81</xdr:col>
      <xdr:colOff>95250</xdr:colOff>
      <xdr:row>82</xdr:row>
      <xdr:rowOff>154516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69443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95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69145</xdr:rowOff>
    </xdr:from>
    <xdr:to>
      <xdr:col>77</xdr:col>
      <xdr:colOff>95250</xdr:colOff>
      <xdr:row>83</xdr:row>
      <xdr:rowOff>170745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9472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6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55739</xdr:rowOff>
    </xdr:from>
    <xdr:to>
      <xdr:col>73</xdr:col>
      <xdr:colOff>44450</xdr:colOff>
      <xdr:row>83</xdr:row>
      <xdr:rowOff>157339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167516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109361</xdr:rowOff>
    </xdr:from>
    <xdr:to>
      <xdr:col>68</xdr:col>
      <xdr:colOff>203200</xdr:colOff>
      <xdr:row>84</xdr:row>
      <xdr:rowOff>39511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49688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年度の合併以降、平成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年間は新規の職員採用を停止し、平成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年度までは定員適正化計画に基づく職員管理を行ってきた。平成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年度以降は定員適正化計画を踏まえた定員管理を行っている。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合併後、隣町の消防業務を受託していることから類似団体平均を約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人上回る結果となっている。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行政サービスを低下させることのない職員の事務能力の向上を図りながら、職員数の管理に努めていく。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15849</xdr:rowOff>
    </xdr:from>
    <xdr:to>
      <xdr:col>81</xdr:col>
      <xdr:colOff>44450</xdr:colOff>
      <xdr:row>63</xdr:row>
      <xdr:rowOff>49632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17199"/>
          <a:ext cx="8382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15849</xdr:rowOff>
    </xdr:from>
    <xdr:to>
      <xdr:col>77</xdr:col>
      <xdr:colOff>44450</xdr:colOff>
      <xdr:row>63</xdr:row>
      <xdr:rowOff>17297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817199"/>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170409</xdr:rowOff>
    </xdr:from>
    <xdr:to>
      <xdr:col>72</xdr:col>
      <xdr:colOff>203200</xdr:colOff>
      <xdr:row>63</xdr:row>
      <xdr:rowOff>17297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800309"/>
          <a:ext cx="8890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155448</xdr:rowOff>
    </xdr:from>
    <xdr:to>
      <xdr:col>68</xdr:col>
      <xdr:colOff>152400</xdr:colOff>
      <xdr:row>62</xdr:row>
      <xdr:rowOff>170409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85348"/>
          <a:ext cx="889000" cy="1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170282</xdr:rowOff>
    </xdr:from>
    <xdr:to>
      <xdr:col>81</xdr:col>
      <xdr:colOff>95250</xdr:colOff>
      <xdr:row>63</xdr:row>
      <xdr:rowOff>100432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80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142359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772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136499</xdr:rowOff>
    </xdr:from>
    <xdr:to>
      <xdr:col>77</xdr:col>
      <xdr:colOff>95250</xdr:colOff>
      <xdr:row>63</xdr:row>
      <xdr:rowOff>66649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6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51426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852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137947</xdr:rowOff>
    </xdr:from>
    <xdr:to>
      <xdr:col>73</xdr:col>
      <xdr:colOff>44450</xdr:colOff>
      <xdr:row>63</xdr:row>
      <xdr:rowOff>68097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6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52874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54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119609</xdr:rowOff>
    </xdr:from>
    <xdr:to>
      <xdr:col>68</xdr:col>
      <xdr:colOff>203200</xdr:colOff>
      <xdr:row>63</xdr:row>
      <xdr:rowOff>49759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4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34536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3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104648</xdr:rowOff>
    </xdr:from>
    <xdr:to>
      <xdr:col>64</xdr:col>
      <xdr:colOff>152400</xdr:colOff>
      <xdr:row>63</xdr:row>
      <xdr:rowOff>34798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19575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病院建設時の企業債及び過疎対策事業債などの償還が一部終了し、公営企業の元利償還金に係る繰出が減少したことなどにより、前年度比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ポイント良化したが、依然として類似団体平均を上回ってる。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しかしながら、今後公共施設の高台移転に係る償還に伴い、同比率が上昇する見込みであることから、緊急度・住民ニーズを的確に把握した事業の選択により、新規発行の抑制に努めていく。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109982</xdr:rowOff>
    </xdr:from>
    <xdr:to>
      <xdr:col>81</xdr:col>
      <xdr:colOff>44450</xdr:colOff>
      <xdr:row>42</xdr:row>
      <xdr:rowOff>25400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13943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112268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2263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112268</xdr:rowOff>
    </xdr:from>
    <xdr:to>
      <xdr:col>72</xdr:col>
      <xdr:colOff>203200</xdr:colOff>
      <xdr:row>42</xdr:row>
      <xdr:rowOff>141224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31316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121920</xdr:rowOff>
    </xdr:from>
    <xdr:to>
      <xdr:col>68</xdr:col>
      <xdr:colOff>152400</xdr:colOff>
      <xdr:row>42</xdr:row>
      <xdr:rowOff>141224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3228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59182</xdr:rowOff>
    </xdr:from>
    <xdr:to>
      <xdr:col>81</xdr:col>
      <xdr:colOff>95250</xdr:colOff>
      <xdr:row>41</xdr:row>
      <xdr:rowOff>160782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31259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6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61468</xdr:rowOff>
    </xdr:from>
    <xdr:to>
      <xdr:col>73</xdr:col>
      <xdr:colOff>44450</xdr:colOff>
      <xdr:row>42</xdr:row>
      <xdr:rowOff>163068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147845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90424</xdr:rowOff>
    </xdr:from>
    <xdr:to>
      <xdr:col>68</xdr:col>
      <xdr:colOff>203200</xdr:colOff>
      <xdr:row>43</xdr:row>
      <xdr:rowOff>20574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5351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公営企業会計ともに、借入額よりも償還額のほうが大きかったことから地方債残高が減少した。また、ふるさと納税の増加や減債基金への積立額の増加により充当可能基金が増加し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ながら、今後災害に備えた防災対策として、公共施設の高台移転等の大型事業が予定されており、地方債残高の増加が見込まれることから、建設事業の取捨選択や事業費の圧縮等により地方債の発行を抑制するなど適切な地方債管理を行っ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32207</xdr:rowOff>
    </xdr:from>
    <xdr:to>
      <xdr:col>81</xdr:col>
      <xdr:colOff>44450</xdr:colOff>
      <xdr:row>16</xdr:row>
      <xdr:rowOff>153822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775407"/>
          <a:ext cx="838200" cy="1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153822</xdr:rowOff>
    </xdr:from>
    <xdr:to>
      <xdr:col>77</xdr:col>
      <xdr:colOff>44450</xdr:colOff>
      <xdr:row>18</xdr:row>
      <xdr:rowOff>47396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897022"/>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47396</xdr:rowOff>
    </xdr:from>
    <xdr:to>
      <xdr:col>72</xdr:col>
      <xdr:colOff>203200</xdr:colOff>
      <xdr:row>18</xdr:row>
      <xdr:rowOff>123647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133496"/>
          <a:ext cx="889000" cy="7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123647</xdr:rowOff>
    </xdr:from>
    <xdr:to>
      <xdr:col>68</xdr:col>
      <xdr:colOff>152400</xdr:colOff>
      <xdr:row>19</xdr:row>
      <xdr:rowOff>12040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209747"/>
          <a:ext cx="889000" cy="5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66599</xdr:rowOff>
    </xdr:from>
    <xdr:to>
      <xdr:col>68</xdr:col>
      <xdr:colOff>203200</xdr:colOff>
      <xdr:row>14</xdr:row>
      <xdr:rowOff>168199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152857</xdr:rowOff>
    </xdr:from>
    <xdr:to>
      <xdr:col>81</xdr:col>
      <xdr:colOff>95250</xdr:colOff>
      <xdr:row>16</xdr:row>
      <xdr:rowOff>83007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72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124934</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69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103022</xdr:rowOff>
    </xdr:from>
    <xdr:to>
      <xdr:col>77</xdr:col>
      <xdr:colOff>95250</xdr:colOff>
      <xdr:row>17</xdr:row>
      <xdr:rowOff>33172</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84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17949</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932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168046</xdr:rowOff>
    </xdr:from>
    <xdr:to>
      <xdr:col>73</xdr:col>
      <xdr:colOff>44450</xdr:colOff>
      <xdr:row>18</xdr:row>
      <xdr:rowOff>98196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08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82973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16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72847</xdr:rowOff>
    </xdr:from>
    <xdr:to>
      <xdr:col>68</xdr:col>
      <xdr:colOff>203200</xdr:colOff>
      <xdr:row>19</xdr:row>
      <xdr:rowOff>2997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15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159224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24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132690</xdr:rowOff>
    </xdr:from>
    <xdr:to>
      <xdr:col>64</xdr:col>
      <xdr:colOff>152400</xdr:colOff>
      <xdr:row>19</xdr:row>
      <xdr:rowOff>62840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21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47617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305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13,924
13,820
135.67
11,740,876
11,456,150
252,620
6,349,959
14,296,737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人事院勧告等により総額が増加したこと、会計年度任用職員に係る勤勉手当の支給開始のほか、隣町の消防業務を受託していることなどから職員数が多く類似団体平均と比べ、人件費が高くなっている。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適正な給与水準を確保しつつ、適切な職員数管理を行い、人件費の抑制に努めていく。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85090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572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85090</xdr:rowOff>
    </xdr:from>
    <xdr:to>
      <xdr:col>19</xdr:col>
      <xdr:colOff>187325</xdr:colOff>
      <xdr:row>36</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572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85090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572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85090</xdr:rowOff>
    </xdr:from>
    <xdr:to>
      <xdr:col>11</xdr:col>
      <xdr:colOff>9525</xdr:colOff>
      <xdr:row>36</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572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63517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34290</xdr:rowOff>
    </xdr:from>
    <xdr:to>
      <xdr:col>20</xdr:col>
      <xdr:colOff>38100</xdr:colOff>
      <xdr:row>36</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34290</xdr:rowOff>
    </xdr:from>
    <xdr:to>
      <xdr:col>11</xdr:col>
      <xdr:colOff>60325</xdr:colOff>
      <xdr:row>36</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小学校用の指導書購入、新型コロナワクチンの定期接種移行に係る予防接種費の増加等により、前年度比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昨今の物価高騰等により、全体的に経費が増加傾向にあることから、施設の統廃合や事務事業の徹底した見直しによる行財政基盤のスリム化を図り、経常経費の圧縮に努めていく。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146050</xdr:rowOff>
    </xdr:from>
    <xdr:to>
      <xdr:col>82</xdr:col>
      <xdr:colOff>107950</xdr:colOff>
      <xdr:row>17</xdr:row>
      <xdr:rowOff>3175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8892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146050</xdr:rowOff>
    </xdr:from>
    <xdr:to>
      <xdr:col>78</xdr:col>
      <xdr:colOff>69850</xdr:colOff>
      <xdr:row>17</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889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136525</xdr:rowOff>
    </xdr:from>
    <xdr:to>
      <xdr:col>73</xdr:col>
      <xdr:colOff>180975</xdr:colOff>
      <xdr:row>17</xdr:row>
      <xdr:rowOff>69850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708275"/>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64152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3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136525</xdr:rowOff>
    </xdr:from>
    <xdr:to>
      <xdr:col>69</xdr:col>
      <xdr:colOff>92075</xdr:colOff>
      <xdr:row>16</xdr:row>
      <xdr:rowOff>22225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082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140352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71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95250</xdr:rowOff>
    </xdr:from>
    <xdr:to>
      <xdr:col>78</xdr:col>
      <xdr:colOff>120650</xdr:colOff>
      <xdr:row>17</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85725</xdr:rowOff>
    </xdr:from>
    <xdr:to>
      <xdr:col>69</xdr:col>
      <xdr:colOff>142875</xdr:colOff>
      <xdr:row>16</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26052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142875</xdr:rowOff>
    </xdr:from>
    <xdr:to>
      <xdr:col>65</xdr:col>
      <xdr:colOff>53975</xdr:colOff>
      <xdr:row>16</xdr:row>
      <xdr:rowOff>73025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83202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ポイント下回っており、児童数や子ども医療費が減少しているものの、児童手当の対象年齢引き上げなどにより、ほぼ横ばいで推移している。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少子高齢化や社会保障制度の見直しにより扶助費の増加が見込まれるため、町単独で実施する施策についても見直しを検討していく。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55</xdr:row>
      <xdr:rowOff>140607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5485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55</xdr:row>
      <xdr:rowOff>140607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55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55</xdr:row>
      <xdr:rowOff>140607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55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12700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570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その他に係る経常収支比率が類似団体平均を上回っているのは、繰出金が主な要因である。後期高齢者医療及び介護保険事業に係る特別会計への繰出しが増加しており、経常経費充当一般財源は</a:t>
          </a:r>
          <a:r>
            <a:rPr kumimoji="1" lang="en-US" altLang="ja-JP" sz="1300">
              <a:latin typeface="ＭＳ Ｐゴシック" panose="020B0600070205080204" pitchFamily="50" charset="-128"/>
              <a:ea typeface="ＭＳ Ｐゴシック" panose="020B0600070205080204" pitchFamily="50" charset="-128"/>
            </a:rPr>
            <a:t>7,560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今後も高齢化により増加傾向が見込まれることから、健康寿命の増進や介護予防の取組を強化し、医療費等の抑制に努める。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118835</xdr:rowOff>
    </xdr:from>
    <xdr:to>
      <xdr:col>82</xdr:col>
      <xdr:colOff>107950</xdr:colOff>
      <xdr:row>59</xdr:row>
      <xdr:rowOff>129722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102343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86178</xdr:rowOff>
    </xdr:from>
    <xdr:to>
      <xdr:col>78</xdr:col>
      <xdr:colOff>69850</xdr:colOff>
      <xdr:row>59</xdr:row>
      <xdr:rowOff>129722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102017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166205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976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9978</xdr:rowOff>
    </xdr:from>
    <xdr:to>
      <xdr:col>73</xdr:col>
      <xdr:colOff>180975</xdr:colOff>
      <xdr:row>59</xdr:row>
      <xdr:rowOff>86178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101255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166205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9978</xdr:rowOff>
    </xdr:from>
    <xdr:to>
      <xdr:col>69</xdr:col>
      <xdr:colOff>92075</xdr:colOff>
      <xdr:row>59</xdr:row>
      <xdr:rowOff>151493</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101255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68035</xdr:rowOff>
    </xdr:from>
    <xdr:to>
      <xdr:col>82</xdr:col>
      <xdr:colOff>158750</xdr:colOff>
      <xdr:row>59</xdr:row>
      <xdr:rowOff>169635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40112</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78922</xdr:rowOff>
    </xdr:from>
    <xdr:to>
      <xdr:col>78</xdr:col>
      <xdr:colOff>120650</xdr:colOff>
      <xdr:row>60</xdr:row>
      <xdr:rowOff>9072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165299</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1028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35378</xdr:rowOff>
    </xdr:from>
    <xdr:to>
      <xdr:col>74</xdr:col>
      <xdr:colOff>31750</xdr:colOff>
      <xdr:row>59</xdr:row>
      <xdr:rowOff>136978</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121755</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130628</xdr:rowOff>
    </xdr:from>
    <xdr:to>
      <xdr:col>69</xdr:col>
      <xdr:colOff>142875</xdr:colOff>
      <xdr:row>59</xdr:row>
      <xdr:rowOff>60778</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45555</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100693</xdr:rowOff>
    </xdr:from>
    <xdr:to>
      <xdr:col>65</xdr:col>
      <xdr:colOff>53975</xdr:colOff>
      <xdr:row>60</xdr:row>
      <xdr:rowOff>30843</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15620</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病院事業会計及び一部事務組合への繰出金の増加などにより、全体で</a:t>
          </a:r>
          <a:r>
            <a:rPr kumimoji="1" lang="en-US" altLang="ja-JP" sz="1300">
              <a:latin typeface="ＭＳ Ｐゴシック" panose="020B0600070205080204" pitchFamily="50" charset="-128"/>
              <a:ea typeface="ＭＳ Ｐゴシック" panose="020B0600070205080204" pitchFamily="50" charset="-128"/>
            </a:rPr>
            <a:t>82,589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）の増となり、経常収支比率は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今後も公営企業及び一部事務組合への繰出金について、増加傾向が見込まれることから、経営改善や事務事業の見直し等を促していく必要がある。</a:t>
          </a: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117856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2443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77995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21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72136</xdr:rowOff>
    </xdr:from>
    <xdr:to>
      <xdr:col>78</xdr:col>
      <xdr:colOff>69850</xdr:colOff>
      <xdr:row>36</xdr:row>
      <xdr:rowOff>131572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2443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36</xdr:row>
      <xdr:rowOff>168148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303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36</xdr:row>
      <xdr:rowOff>168148</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23976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公債費は、全体で</a:t>
          </a:r>
          <a:r>
            <a:rPr kumimoji="1" lang="en-US" altLang="ja-JP" sz="1300">
              <a:latin typeface="ＭＳ Ｐゴシック" panose="020B0600070205080204" pitchFamily="50" charset="-128"/>
              <a:ea typeface="ＭＳ Ｐゴシック" panose="020B0600070205080204" pitchFamily="50" charset="-128"/>
            </a:rPr>
            <a:t>17,600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）の減となり、経常収支比率は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ポイント減少したが、依然として類似団体平均を上回っている。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今後予定している公共施設の高台移転など、公債費の上昇が将来の町財政を圧迫することが危惧されるため、事業の精査による新規発行額の抑制などに努める。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145287</xdr:rowOff>
    </xdr:from>
    <xdr:to>
      <xdr:col>24</xdr:col>
      <xdr:colOff>25400</xdr:colOff>
      <xdr:row>79</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518387"/>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xdr:rowOff>
    </xdr:from>
    <xdr:to>
      <xdr:col>19</xdr:col>
      <xdr:colOff>187325</xdr:colOff>
      <xdr:row>79</xdr:row>
      <xdr:rowOff>28702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5458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163576</xdr:rowOff>
    </xdr:from>
    <xdr:to>
      <xdr:col>15</xdr:col>
      <xdr:colOff>98425</xdr:colOff>
      <xdr:row>79</xdr:row>
      <xdr:rowOff>28702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5366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163576</xdr:rowOff>
    </xdr:from>
    <xdr:to>
      <xdr:col>11</xdr:col>
      <xdr:colOff>9525</xdr:colOff>
      <xdr:row>79</xdr:row>
      <xdr:rowOff>37846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5366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94487</xdr:rowOff>
    </xdr:from>
    <xdr:to>
      <xdr:col>24</xdr:col>
      <xdr:colOff>76200</xdr:colOff>
      <xdr:row>79</xdr:row>
      <xdr:rowOff>24637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66564</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149352</xdr:rowOff>
    </xdr:from>
    <xdr:to>
      <xdr:col>15</xdr:col>
      <xdr:colOff>149225</xdr:colOff>
      <xdr:row>79</xdr:row>
      <xdr:rowOff>79502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64279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112776</xdr:rowOff>
    </xdr:from>
    <xdr:to>
      <xdr:col>11</xdr:col>
      <xdr:colOff>60325</xdr:colOff>
      <xdr:row>79</xdr:row>
      <xdr:rowOff>42926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27703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158496</xdr:rowOff>
    </xdr:from>
    <xdr:to>
      <xdr:col>6</xdr:col>
      <xdr:colOff>171450</xdr:colOff>
      <xdr:row>79</xdr:row>
      <xdr:rowOff>88646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73423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経常経費充当一般財源が最も大きいものは人件費であり、義務的経費以外の物件費や補助費等についても増加傾向にある。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昨今の物価高騰の影響はあるが、事務事業の見直し等により、引き続き抑制に努めていく。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30987</xdr:rowOff>
    </xdr:from>
    <xdr:to>
      <xdr:col>82</xdr:col>
      <xdr:colOff>107950</xdr:colOff>
      <xdr:row>76</xdr:row>
      <xdr:rowOff>145287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61187"/>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30987</xdr:rowOff>
    </xdr:from>
    <xdr:to>
      <xdr:col>78</xdr:col>
      <xdr:colOff>69850</xdr:colOff>
      <xdr:row>76</xdr:row>
      <xdr:rowOff>145287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06118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145287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20039"/>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81280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20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73423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111014</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151637</xdr:rowOff>
    </xdr:from>
    <xdr:to>
      <xdr:col>78</xdr:col>
      <xdr:colOff>120650</xdr:colOff>
      <xdr:row>76</xdr:row>
      <xdr:rowOff>81787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94487</xdr:rowOff>
    </xdr:from>
    <xdr:to>
      <xdr:col>74</xdr:col>
      <xdr:colOff>31750</xdr:colOff>
      <xdr:row>77</xdr:row>
      <xdr:rowOff>24637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9414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124836</xdr:rowOff>
    </xdr:from>
    <xdr:to>
      <xdr:col>29</xdr:col>
      <xdr:colOff>127000</xdr:colOff>
      <xdr:row>16</xdr:row>
      <xdr:rowOff>26661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44211"/>
          <a:ext cx="647700" cy="732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26661</xdr:rowOff>
    </xdr:from>
    <xdr:to>
      <xdr:col>26</xdr:col>
      <xdr:colOff>50800</xdr:colOff>
      <xdr:row>16</xdr:row>
      <xdr:rowOff>54884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17486"/>
          <a:ext cx="698500" cy="28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54884</xdr:rowOff>
    </xdr:from>
    <xdr:to>
      <xdr:col>22</xdr:col>
      <xdr:colOff>114300</xdr:colOff>
      <xdr:row>16</xdr:row>
      <xdr:rowOff>71897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45709"/>
          <a:ext cx="698500" cy="17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71897</xdr:rowOff>
    </xdr:from>
    <xdr:to>
      <xdr:col>18</xdr:col>
      <xdr:colOff>177800</xdr:colOff>
      <xdr:row>16</xdr:row>
      <xdr:rowOff>76917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62722"/>
          <a:ext cx="698500" cy="5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74036</xdr:rowOff>
    </xdr:from>
    <xdr:to>
      <xdr:col>29</xdr:col>
      <xdr:colOff>177800</xdr:colOff>
      <xdr:row>16</xdr:row>
      <xdr:rowOff>4186</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93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90563</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3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147311</xdr:rowOff>
    </xdr:from>
    <xdr:to>
      <xdr:col>26</xdr:col>
      <xdr:colOff>101600</xdr:colOff>
      <xdr:row>16</xdr:row>
      <xdr:rowOff>77461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66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87638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35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4084</xdr:rowOff>
    </xdr:from>
    <xdr:to>
      <xdr:col>22</xdr:col>
      <xdr:colOff>165100</xdr:colOff>
      <xdr:row>16</xdr:row>
      <xdr:rowOff>105684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94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115861</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6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21097</xdr:rowOff>
    </xdr:from>
    <xdr:to>
      <xdr:col>19</xdr:col>
      <xdr:colOff>38100</xdr:colOff>
      <xdr:row>16</xdr:row>
      <xdr:rowOff>122697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11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132874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80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26117</xdr:rowOff>
    </xdr:from>
    <xdr:to>
      <xdr:col>15</xdr:col>
      <xdr:colOff>101600</xdr:colOff>
      <xdr:row>16</xdr:row>
      <xdr:rowOff>127717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16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137894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85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332511</xdr:rowOff>
    </xdr:from>
    <xdr:to>
      <xdr:col>29</xdr:col>
      <xdr:colOff>127000</xdr:colOff>
      <xdr:row>36</xdr:row>
      <xdr:rowOff>19406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42861"/>
          <a:ext cx="647700" cy="29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27036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80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243643</xdr:rowOff>
    </xdr:from>
    <xdr:to>
      <xdr:col>26</xdr:col>
      <xdr:colOff>50800</xdr:colOff>
      <xdr:row>35</xdr:row>
      <xdr:rowOff>332511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53993"/>
          <a:ext cx="698500" cy="88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119657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72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216630</xdr:rowOff>
    </xdr:from>
    <xdr:to>
      <xdr:col>22</xdr:col>
      <xdr:colOff>114300</xdr:colOff>
      <xdr:row>35</xdr:row>
      <xdr:rowOff>243643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26980"/>
          <a:ext cx="698500" cy="27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131754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8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216630</xdr:rowOff>
    </xdr:from>
    <xdr:to>
      <xdr:col>18</xdr:col>
      <xdr:colOff>177800</xdr:colOff>
      <xdr:row>35</xdr:row>
      <xdr:rowOff>235547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26980"/>
          <a:ext cx="698500" cy="18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158176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1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32466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5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311506</xdr:rowOff>
    </xdr:from>
    <xdr:to>
      <xdr:col>29</xdr:col>
      <xdr:colOff>177800</xdr:colOff>
      <xdr:row>36</xdr:row>
      <xdr:rowOff>70206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21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156583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281711</xdr:rowOff>
    </xdr:from>
    <xdr:to>
      <xdr:col>26</xdr:col>
      <xdr:colOff>101600</xdr:colOff>
      <xdr:row>36</xdr:row>
      <xdr:rowOff>40411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92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50588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60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192843</xdr:rowOff>
    </xdr:from>
    <xdr:to>
      <xdr:col>22</xdr:col>
      <xdr:colOff>165100</xdr:colOff>
      <xdr:row>35</xdr:row>
      <xdr:rowOff>294443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03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304620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7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165830</xdr:rowOff>
    </xdr:from>
    <xdr:to>
      <xdr:col>19</xdr:col>
      <xdr:colOff>38100</xdr:colOff>
      <xdr:row>35</xdr:row>
      <xdr:rowOff>267430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76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277607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4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184747</xdr:rowOff>
    </xdr:from>
    <xdr:to>
      <xdr:col>15</xdr:col>
      <xdr:colOff>101600</xdr:colOff>
      <xdr:row>35</xdr:row>
      <xdr:rowOff>286347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95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296524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6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13,924
13,820
135.67
11,740,876
11,456,150
252,620
6,349,959
14,296,737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142370</xdr:rowOff>
    </xdr:from>
    <xdr:to>
      <xdr:col>24</xdr:col>
      <xdr:colOff>63500</xdr:colOff>
      <xdr:row>35</xdr:row>
      <xdr:rowOff>25199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971670"/>
          <a:ext cx="838200" cy="5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25199</xdr:rowOff>
    </xdr:from>
    <xdr:to>
      <xdr:col>19</xdr:col>
      <xdr:colOff>177800</xdr:colOff>
      <xdr:row>35</xdr:row>
      <xdr:rowOff>31586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25949"/>
          <a:ext cx="889000" cy="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31586</xdr:rowOff>
    </xdr:from>
    <xdr:to>
      <xdr:col>15</xdr:col>
      <xdr:colOff>50800</xdr:colOff>
      <xdr:row>35</xdr:row>
      <xdr:rowOff>42970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32336"/>
          <a:ext cx="889000" cy="1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42970</xdr:rowOff>
    </xdr:from>
    <xdr:to>
      <xdr:col>10</xdr:col>
      <xdr:colOff>114300</xdr:colOff>
      <xdr:row>35</xdr:row>
      <xdr:rowOff>66315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43720"/>
          <a:ext cx="889000" cy="2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91570</xdr:rowOff>
    </xdr:from>
    <xdr:to>
      <xdr:col>24</xdr:col>
      <xdr:colOff>114300</xdr:colOff>
      <xdr:row>35</xdr:row>
      <xdr:rowOff>21720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2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114447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7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145849</xdr:rowOff>
    </xdr:from>
    <xdr:to>
      <xdr:col>20</xdr:col>
      <xdr:colOff>38100</xdr:colOff>
      <xdr:row>35</xdr:row>
      <xdr:rowOff>75999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7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92526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5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152236</xdr:rowOff>
    </xdr:from>
    <xdr:to>
      <xdr:col>15</xdr:col>
      <xdr:colOff>101600</xdr:colOff>
      <xdr:row>35</xdr:row>
      <xdr:rowOff>82386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8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98913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5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163620</xdr:rowOff>
    </xdr:from>
    <xdr:to>
      <xdr:col>10</xdr:col>
      <xdr:colOff>165100</xdr:colOff>
      <xdr:row>35</xdr:row>
      <xdr:rowOff>93770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99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110297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6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15515</xdr:rowOff>
    </xdr:from>
    <xdr:to>
      <xdr:col>6</xdr:col>
      <xdr:colOff>38100</xdr:colOff>
      <xdr:row>35</xdr:row>
      <xdr:rowOff>117115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1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133642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79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121585</xdr:rowOff>
    </xdr:from>
    <xdr:to>
      <xdr:col>24</xdr:col>
      <xdr:colOff>63500</xdr:colOff>
      <xdr:row>57</xdr:row>
      <xdr:rowOff>18813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22785"/>
          <a:ext cx="838200" cy="6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18813</xdr:rowOff>
    </xdr:from>
    <xdr:to>
      <xdr:col>19</xdr:col>
      <xdr:colOff>177800</xdr:colOff>
      <xdr:row>57</xdr:row>
      <xdr:rowOff>34064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91463"/>
          <a:ext cx="889000" cy="1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30932</xdr:rowOff>
    </xdr:from>
    <xdr:to>
      <xdr:col>15</xdr:col>
      <xdr:colOff>50800</xdr:colOff>
      <xdr:row>57</xdr:row>
      <xdr:rowOff>34064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03582"/>
          <a:ext cx="889000" cy="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142269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30932</xdr:rowOff>
    </xdr:from>
    <xdr:to>
      <xdr:col>10</xdr:col>
      <xdr:colOff>114300</xdr:colOff>
      <xdr:row>57</xdr:row>
      <xdr:rowOff>91825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03582"/>
          <a:ext cx="889000" cy="60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170263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4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70785</xdr:rowOff>
    </xdr:from>
    <xdr:to>
      <xdr:col>24</xdr:col>
      <xdr:colOff>114300</xdr:colOff>
      <xdr:row>57</xdr:row>
      <xdr:rowOff>935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7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93662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2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139463</xdr:rowOff>
    </xdr:from>
    <xdr:to>
      <xdr:col>20</xdr:col>
      <xdr:colOff>38100</xdr:colOff>
      <xdr:row>57</xdr:row>
      <xdr:rowOff>69613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86140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15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154714</xdr:rowOff>
    </xdr:from>
    <xdr:to>
      <xdr:col>15</xdr:col>
      <xdr:colOff>101600</xdr:colOff>
      <xdr:row>57</xdr:row>
      <xdr:rowOff>84864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5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101391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3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151582</xdr:rowOff>
    </xdr:from>
    <xdr:to>
      <xdr:col>10</xdr:col>
      <xdr:colOff>165100</xdr:colOff>
      <xdr:row>57</xdr:row>
      <xdr:rowOff>81732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5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98259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2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41025</xdr:rowOff>
    </xdr:from>
    <xdr:to>
      <xdr:col>6</xdr:col>
      <xdr:colOff>38100</xdr:colOff>
      <xdr:row>57</xdr:row>
      <xdr:rowOff>142625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1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159152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8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77087</xdr:rowOff>
    </xdr:from>
    <xdr:to>
      <xdr:col>24</xdr:col>
      <xdr:colOff>63500</xdr:colOff>
      <xdr:row>77</xdr:row>
      <xdr:rowOff>95991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78737"/>
          <a:ext cx="838200" cy="1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69361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1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77087</xdr:rowOff>
    </xdr:from>
    <xdr:to>
      <xdr:col>19</xdr:col>
      <xdr:colOff>177800</xdr:colOff>
      <xdr:row>77</xdr:row>
      <xdr:rowOff>138443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78737"/>
          <a:ext cx="889000" cy="6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9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138443</xdr:rowOff>
    </xdr:from>
    <xdr:to>
      <xdr:col>15</xdr:col>
      <xdr:colOff>50800</xdr:colOff>
      <xdr:row>77</xdr:row>
      <xdr:rowOff>170904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40093"/>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21195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152707</xdr:rowOff>
    </xdr:from>
    <xdr:to>
      <xdr:col>10</xdr:col>
      <xdr:colOff>114300</xdr:colOff>
      <xdr:row>77</xdr:row>
      <xdr:rowOff>170904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54357"/>
          <a:ext cx="889000" cy="1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44147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45191</xdr:rowOff>
    </xdr:from>
    <xdr:to>
      <xdr:col>24</xdr:col>
      <xdr:colOff>114300</xdr:colOff>
      <xdr:row>77</xdr:row>
      <xdr:rowOff>146791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4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68068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9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26287</xdr:rowOff>
    </xdr:from>
    <xdr:to>
      <xdr:col>20</xdr:col>
      <xdr:colOff>38100</xdr:colOff>
      <xdr:row>77</xdr:row>
      <xdr:rowOff>127887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144414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0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87643</xdr:rowOff>
    </xdr:from>
    <xdr:to>
      <xdr:col>15</xdr:col>
      <xdr:colOff>101600</xdr:colOff>
      <xdr:row>78</xdr:row>
      <xdr:rowOff>17793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34320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6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120104</xdr:rowOff>
    </xdr:from>
    <xdr:to>
      <xdr:col>10</xdr:col>
      <xdr:colOff>165100</xdr:colOff>
      <xdr:row>78</xdr:row>
      <xdr:rowOff>50254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2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41381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1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101907</xdr:rowOff>
    </xdr:from>
    <xdr:to>
      <xdr:col>6</xdr:col>
      <xdr:colOff>38100</xdr:colOff>
      <xdr:row>78</xdr:row>
      <xdr:rowOff>32057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0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48584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7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23484</xdr:rowOff>
    </xdr:from>
    <xdr:to>
      <xdr:col>24</xdr:col>
      <xdr:colOff>63500</xdr:colOff>
      <xdr:row>95</xdr:row>
      <xdr:rowOff>62161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311234"/>
          <a:ext cx="838200" cy="38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62161</xdr:rowOff>
    </xdr:from>
    <xdr:to>
      <xdr:col>19</xdr:col>
      <xdr:colOff>177800</xdr:colOff>
      <xdr:row>95</xdr:row>
      <xdr:rowOff>167829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349911"/>
          <a:ext cx="889000" cy="10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167829</xdr:rowOff>
    </xdr:from>
    <xdr:to>
      <xdr:col>15</xdr:col>
      <xdr:colOff>50800</xdr:colOff>
      <xdr:row>96</xdr:row>
      <xdr:rowOff>164542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455579"/>
          <a:ext cx="889000" cy="16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164542</xdr:rowOff>
    </xdr:from>
    <xdr:to>
      <xdr:col>10</xdr:col>
      <xdr:colOff>114300</xdr:colOff>
      <xdr:row>97</xdr:row>
      <xdr:rowOff>3868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23742"/>
          <a:ext cx="88900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144134</xdr:rowOff>
    </xdr:from>
    <xdr:to>
      <xdr:col>24</xdr:col>
      <xdr:colOff>114300</xdr:colOff>
      <xdr:row>95</xdr:row>
      <xdr:rowOff>74284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26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122561</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11361</xdr:rowOff>
    </xdr:from>
    <xdr:to>
      <xdr:col>20</xdr:col>
      <xdr:colOff>38100</xdr:colOff>
      <xdr:row>95</xdr:row>
      <xdr:rowOff>112961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9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129488</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07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117029</xdr:rowOff>
    </xdr:from>
    <xdr:to>
      <xdr:col>15</xdr:col>
      <xdr:colOff>101600</xdr:colOff>
      <xdr:row>96</xdr:row>
      <xdr:rowOff>47179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0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38306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49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113742</xdr:rowOff>
    </xdr:from>
    <xdr:to>
      <xdr:col>10</xdr:col>
      <xdr:colOff>165100</xdr:colOff>
      <xdr:row>97</xdr:row>
      <xdr:rowOff>43892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7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35019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6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124518</xdr:rowOff>
    </xdr:from>
    <xdr:to>
      <xdr:col>6</xdr:col>
      <xdr:colOff>38100</xdr:colOff>
      <xdr:row>97</xdr:row>
      <xdr:rowOff>54668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8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45795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7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88876</xdr:rowOff>
    </xdr:from>
    <xdr:to>
      <xdr:col>55</xdr:col>
      <xdr:colOff>0</xdr:colOff>
      <xdr:row>37</xdr:row>
      <xdr:rowOff>100662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32526"/>
          <a:ext cx="838200" cy="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53968</xdr:rowOff>
    </xdr:from>
    <xdr:to>
      <xdr:col>50</xdr:col>
      <xdr:colOff>114300</xdr:colOff>
      <xdr:row>37</xdr:row>
      <xdr:rowOff>100662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397618"/>
          <a:ext cx="889000" cy="46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128179</xdr:rowOff>
    </xdr:from>
    <xdr:to>
      <xdr:col>45</xdr:col>
      <xdr:colOff>177800</xdr:colOff>
      <xdr:row>37</xdr:row>
      <xdr:rowOff>53968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300379"/>
          <a:ext cx="889000" cy="9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18679</xdr:rowOff>
    </xdr:from>
    <xdr:to>
      <xdr:col>41</xdr:col>
      <xdr:colOff>50800</xdr:colOff>
      <xdr:row>36</xdr:row>
      <xdr:rowOff>128179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019429"/>
          <a:ext cx="889000" cy="280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38076</xdr:rowOff>
    </xdr:from>
    <xdr:to>
      <xdr:col>55</xdr:col>
      <xdr:colOff>50800</xdr:colOff>
      <xdr:row>37</xdr:row>
      <xdr:rowOff>139676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8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16503</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6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49862</xdr:rowOff>
    </xdr:from>
    <xdr:to>
      <xdr:col>50</xdr:col>
      <xdr:colOff>165100</xdr:colOff>
      <xdr:row>37</xdr:row>
      <xdr:rowOff>151462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9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142588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48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3168</xdr:rowOff>
    </xdr:from>
    <xdr:to>
      <xdr:col>46</xdr:col>
      <xdr:colOff>38100</xdr:colOff>
      <xdr:row>37</xdr:row>
      <xdr:rowOff>104768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4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121295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12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77379</xdr:rowOff>
    </xdr:from>
    <xdr:to>
      <xdr:col>41</xdr:col>
      <xdr:colOff>101600</xdr:colOff>
      <xdr:row>37</xdr:row>
      <xdr:rowOff>7529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4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24056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02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139329</xdr:rowOff>
    </xdr:from>
    <xdr:to>
      <xdr:col>36</xdr:col>
      <xdr:colOff>165100</xdr:colOff>
      <xdr:row>35</xdr:row>
      <xdr:rowOff>69479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6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86006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74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114259</xdr:rowOff>
    </xdr:from>
    <xdr:to>
      <xdr:col>55</xdr:col>
      <xdr:colOff>0</xdr:colOff>
      <xdr:row>57</xdr:row>
      <xdr:rowOff>153050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886909"/>
          <a:ext cx="838200" cy="3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96803</xdr:rowOff>
    </xdr:from>
    <xdr:to>
      <xdr:col>50</xdr:col>
      <xdr:colOff>114300</xdr:colOff>
      <xdr:row>57</xdr:row>
      <xdr:rowOff>114259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869453"/>
          <a:ext cx="889000" cy="1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21525</xdr:rowOff>
    </xdr:from>
    <xdr:to>
      <xdr:col>45</xdr:col>
      <xdr:colOff>177800</xdr:colOff>
      <xdr:row>57</xdr:row>
      <xdr:rowOff>96803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94175"/>
          <a:ext cx="889000" cy="7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22113</xdr:rowOff>
    </xdr:from>
    <xdr:to>
      <xdr:col>41</xdr:col>
      <xdr:colOff>50800</xdr:colOff>
      <xdr:row>57</xdr:row>
      <xdr:rowOff>21525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623313"/>
          <a:ext cx="889000" cy="17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102250</xdr:rowOff>
    </xdr:from>
    <xdr:to>
      <xdr:col>55</xdr:col>
      <xdr:colOff>50800</xdr:colOff>
      <xdr:row>58</xdr:row>
      <xdr:rowOff>32400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80677</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63459</xdr:rowOff>
    </xdr:from>
    <xdr:to>
      <xdr:col>50</xdr:col>
      <xdr:colOff>165100</xdr:colOff>
      <xdr:row>57</xdr:row>
      <xdr:rowOff>165059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3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156186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2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46003</xdr:rowOff>
    </xdr:from>
    <xdr:to>
      <xdr:col>46</xdr:col>
      <xdr:colOff>38100</xdr:colOff>
      <xdr:row>57</xdr:row>
      <xdr:rowOff>147603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1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164130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59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142175</xdr:rowOff>
    </xdr:from>
    <xdr:to>
      <xdr:col>41</xdr:col>
      <xdr:colOff>101600</xdr:colOff>
      <xdr:row>57</xdr:row>
      <xdr:rowOff>72325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4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88852</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51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142763</xdr:rowOff>
    </xdr:from>
    <xdr:to>
      <xdr:col>36</xdr:col>
      <xdr:colOff>165100</xdr:colOff>
      <xdr:row>56</xdr:row>
      <xdr:rowOff>72913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7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89440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34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12547</xdr:rowOff>
    </xdr:from>
    <xdr:to>
      <xdr:col>55</xdr:col>
      <xdr:colOff>0</xdr:colOff>
      <xdr:row>77</xdr:row>
      <xdr:rowOff>50448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214197"/>
          <a:ext cx="838200" cy="3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61010</xdr:rowOff>
    </xdr:from>
    <xdr:to>
      <xdr:col>50</xdr:col>
      <xdr:colOff>114300</xdr:colOff>
      <xdr:row>77</xdr:row>
      <xdr:rowOff>50448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091210"/>
          <a:ext cx="889000" cy="16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50723</xdr:rowOff>
    </xdr:from>
    <xdr:to>
      <xdr:col>45</xdr:col>
      <xdr:colOff>177800</xdr:colOff>
      <xdr:row>76</xdr:row>
      <xdr:rowOff>61010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909473"/>
          <a:ext cx="889000" cy="18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5055</xdr:rowOff>
    </xdr:from>
    <xdr:to>
      <xdr:col>41</xdr:col>
      <xdr:colOff>50800</xdr:colOff>
      <xdr:row>75</xdr:row>
      <xdr:rowOff>50723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2520905"/>
          <a:ext cx="889000" cy="38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48051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133197</xdr:rowOff>
    </xdr:from>
    <xdr:to>
      <xdr:col>55</xdr:col>
      <xdr:colOff>50800</xdr:colOff>
      <xdr:row>77</xdr:row>
      <xdr:rowOff>63347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16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111624</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4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171098</xdr:rowOff>
    </xdr:from>
    <xdr:to>
      <xdr:col>50</xdr:col>
      <xdr:colOff>165100</xdr:colOff>
      <xdr:row>77</xdr:row>
      <xdr:rowOff>101248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0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117775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97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10210</xdr:rowOff>
    </xdr:from>
    <xdr:to>
      <xdr:col>46</xdr:col>
      <xdr:colOff>38100</xdr:colOff>
      <xdr:row>76</xdr:row>
      <xdr:rowOff>111810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0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128337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8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171373</xdr:rowOff>
    </xdr:from>
    <xdr:to>
      <xdr:col>41</xdr:col>
      <xdr:colOff>101600</xdr:colOff>
      <xdr:row>75</xdr:row>
      <xdr:rowOff>101523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8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118050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63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125705</xdr:rowOff>
    </xdr:from>
    <xdr:to>
      <xdr:col>36</xdr:col>
      <xdr:colOff>165100</xdr:colOff>
      <xdr:row>73</xdr:row>
      <xdr:rowOff>55855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4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71</xdr:row>
      <xdr:rowOff>72382</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672795" y="1224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61240</xdr:rowOff>
    </xdr:from>
    <xdr:to>
      <xdr:col>55</xdr:col>
      <xdr:colOff>0</xdr:colOff>
      <xdr:row>98</xdr:row>
      <xdr:rowOff>66725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863340"/>
          <a:ext cx="8382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60860</xdr:rowOff>
    </xdr:from>
    <xdr:to>
      <xdr:col>50</xdr:col>
      <xdr:colOff>114300</xdr:colOff>
      <xdr:row>98</xdr:row>
      <xdr:rowOff>61240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862960"/>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52254</xdr:rowOff>
    </xdr:from>
    <xdr:to>
      <xdr:col>45</xdr:col>
      <xdr:colOff>177800</xdr:colOff>
      <xdr:row>98</xdr:row>
      <xdr:rowOff>60860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54354"/>
          <a:ext cx="889000" cy="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37531</xdr:rowOff>
    </xdr:from>
    <xdr:to>
      <xdr:col>41</xdr:col>
      <xdr:colOff>50800</xdr:colOff>
      <xdr:row>98</xdr:row>
      <xdr:rowOff>52254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39631"/>
          <a:ext cx="889000" cy="1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15925</xdr:rowOff>
    </xdr:from>
    <xdr:to>
      <xdr:col>55</xdr:col>
      <xdr:colOff>50800</xdr:colOff>
      <xdr:row>98</xdr:row>
      <xdr:rowOff>117525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1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102302</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3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10440</xdr:rowOff>
    </xdr:from>
    <xdr:to>
      <xdr:col>50</xdr:col>
      <xdr:colOff>165100</xdr:colOff>
      <xdr:row>98</xdr:row>
      <xdr:rowOff>112040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103167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10060</xdr:rowOff>
    </xdr:from>
    <xdr:to>
      <xdr:col>46</xdr:col>
      <xdr:colOff>38100</xdr:colOff>
      <xdr:row>98</xdr:row>
      <xdr:rowOff>111660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1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102787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0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1454</xdr:rowOff>
    </xdr:from>
    <xdr:to>
      <xdr:col>41</xdr:col>
      <xdr:colOff>101600</xdr:colOff>
      <xdr:row>98</xdr:row>
      <xdr:rowOff>103054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0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94181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9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158181</xdr:rowOff>
    </xdr:from>
    <xdr:to>
      <xdr:col>36</xdr:col>
      <xdr:colOff>165100</xdr:colOff>
      <xdr:row>98</xdr:row>
      <xdr:rowOff>88331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8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79458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8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105136</xdr:rowOff>
    </xdr:from>
    <xdr:to>
      <xdr:col>85</xdr:col>
      <xdr:colOff>127000</xdr:colOff>
      <xdr:row>38</xdr:row>
      <xdr:rowOff>113960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277336"/>
          <a:ext cx="838200" cy="35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49060</xdr:rowOff>
    </xdr:from>
    <xdr:to>
      <xdr:col>81</xdr:col>
      <xdr:colOff>50800</xdr:colOff>
      <xdr:row>36</xdr:row>
      <xdr:rowOff>105136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221260"/>
          <a:ext cx="889000" cy="5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76951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9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117</xdr:rowOff>
    </xdr:from>
    <xdr:to>
      <xdr:col>76</xdr:col>
      <xdr:colOff>114300</xdr:colOff>
      <xdr:row>36</xdr:row>
      <xdr:rowOff>49060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172317"/>
          <a:ext cx="889000" cy="4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25127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117</xdr:rowOff>
    </xdr:from>
    <xdr:to>
      <xdr:col>71</xdr:col>
      <xdr:colOff>177800</xdr:colOff>
      <xdr:row>36</xdr:row>
      <xdr:rowOff>167772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172317"/>
          <a:ext cx="889000" cy="16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23619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63160</xdr:rowOff>
    </xdr:from>
    <xdr:to>
      <xdr:col>85</xdr:col>
      <xdr:colOff>177800</xdr:colOff>
      <xdr:row>38</xdr:row>
      <xdr:rowOff>164760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6223</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54336</xdr:rowOff>
    </xdr:from>
    <xdr:to>
      <xdr:col>81</xdr:col>
      <xdr:colOff>101600</xdr:colOff>
      <xdr:row>36</xdr:row>
      <xdr:rowOff>155936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22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600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169710</xdr:rowOff>
    </xdr:from>
    <xdr:to>
      <xdr:col>76</xdr:col>
      <xdr:colOff>165100</xdr:colOff>
      <xdr:row>36</xdr:row>
      <xdr:rowOff>99860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17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116387</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120767</xdr:rowOff>
    </xdr:from>
    <xdr:to>
      <xdr:col>72</xdr:col>
      <xdr:colOff>38100</xdr:colOff>
      <xdr:row>36</xdr:row>
      <xdr:rowOff>50917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12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67444</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5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116972</xdr:rowOff>
    </xdr:from>
    <xdr:to>
      <xdr:col>67</xdr:col>
      <xdr:colOff>101600</xdr:colOff>
      <xdr:row>37</xdr:row>
      <xdr:rowOff>47122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2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63649</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06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45737</xdr:rowOff>
    </xdr:from>
    <xdr:to>
      <xdr:col>85</xdr:col>
      <xdr:colOff>127000</xdr:colOff>
      <xdr:row>76</xdr:row>
      <xdr:rowOff>51505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075937"/>
          <a:ext cx="838200" cy="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51505</xdr:rowOff>
    </xdr:from>
    <xdr:to>
      <xdr:col>81</xdr:col>
      <xdr:colOff>50800</xdr:colOff>
      <xdr:row>76</xdr:row>
      <xdr:rowOff>55195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081705"/>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55195</xdr:rowOff>
    </xdr:from>
    <xdr:to>
      <xdr:col>76</xdr:col>
      <xdr:colOff>114300</xdr:colOff>
      <xdr:row>76</xdr:row>
      <xdr:rowOff>73430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085395"/>
          <a:ext cx="889000" cy="1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73430</xdr:rowOff>
    </xdr:from>
    <xdr:to>
      <xdr:col>71</xdr:col>
      <xdr:colOff>177800</xdr:colOff>
      <xdr:row>76</xdr:row>
      <xdr:rowOff>91442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03630"/>
          <a:ext cx="889000" cy="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166387</xdr:rowOff>
    </xdr:from>
    <xdr:to>
      <xdr:col>85</xdr:col>
      <xdr:colOff>177800</xdr:colOff>
      <xdr:row>76</xdr:row>
      <xdr:rowOff>96537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2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17813</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87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705</xdr:rowOff>
    </xdr:from>
    <xdr:to>
      <xdr:col>81</xdr:col>
      <xdr:colOff>101600</xdr:colOff>
      <xdr:row>76</xdr:row>
      <xdr:rowOff>102305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3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118833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80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4395</xdr:rowOff>
    </xdr:from>
    <xdr:to>
      <xdr:col>76</xdr:col>
      <xdr:colOff>165100</xdr:colOff>
      <xdr:row>76</xdr:row>
      <xdr:rowOff>105995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122523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0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22630</xdr:rowOff>
    </xdr:from>
    <xdr:to>
      <xdr:col>72</xdr:col>
      <xdr:colOff>38100</xdr:colOff>
      <xdr:row>76</xdr:row>
      <xdr:rowOff>124230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0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140756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40642</xdr:rowOff>
    </xdr:from>
    <xdr:to>
      <xdr:col>67</xdr:col>
      <xdr:colOff>101600</xdr:colOff>
      <xdr:row>76</xdr:row>
      <xdr:rowOff>142242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07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158769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84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140439</xdr:rowOff>
    </xdr:from>
    <xdr:to>
      <xdr:col>85</xdr:col>
      <xdr:colOff>127000</xdr:colOff>
      <xdr:row>97</xdr:row>
      <xdr:rowOff>170021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771089"/>
          <a:ext cx="838200" cy="2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6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140439</xdr:rowOff>
    </xdr:from>
    <xdr:to>
      <xdr:col>81</xdr:col>
      <xdr:colOff>50800</xdr:colOff>
      <xdr:row>98</xdr:row>
      <xdr:rowOff>41653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771089"/>
          <a:ext cx="889000" cy="7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41653</xdr:rowOff>
    </xdr:from>
    <xdr:to>
      <xdr:col>76</xdr:col>
      <xdr:colOff>114300</xdr:colOff>
      <xdr:row>98</xdr:row>
      <xdr:rowOff>69264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43753"/>
          <a:ext cx="889000" cy="2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69264</xdr:rowOff>
    </xdr:from>
    <xdr:to>
      <xdr:col>71</xdr:col>
      <xdr:colOff>177800</xdr:colOff>
      <xdr:row>98</xdr:row>
      <xdr:rowOff>166599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71364"/>
          <a:ext cx="889000" cy="9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107537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7624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119221</xdr:rowOff>
    </xdr:from>
    <xdr:to>
      <xdr:col>85</xdr:col>
      <xdr:colOff>177800</xdr:colOff>
      <xdr:row>98</xdr:row>
      <xdr:rowOff>49371</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4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142098</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0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89639</xdr:rowOff>
    </xdr:from>
    <xdr:to>
      <xdr:col>81</xdr:col>
      <xdr:colOff>101600</xdr:colOff>
      <xdr:row>98</xdr:row>
      <xdr:rowOff>19789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2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36316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9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162303</xdr:rowOff>
    </xdr:from>
    <xdr:to>
      <xdr:col>76</xdr:col>
      <xdr:colOff>165100</xdr:colOff>
      <xdr:row>98</xdr:row>
      <xdr:rowOff>92453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9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108980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6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18464</xdr:rowOff>
    </xdr:from>
    <xdr:to>
      <xdr:col>72</xdr:col>
      <xdr:colOff>38100</xdr:colOff>
      <xdr:row>98</xdr:row>
      <xdr:rowOff>120064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2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111191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1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115799</xdr:rowOff>
    </xdr:from>
    <xdr:to>
      <xdr:col>67</xdr:col>
      <xdr:colOff>101600</xdr:colOff>
      <xdr:row>99</xdr:row>
      <xdr:rowOff>45949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37076</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1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71851</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1323300" y="6586951"/>
          <a:ext cx="838200" cy="6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21051</xdr:rowOff>
    </xdr:from>
    <xdr:to>
      <xdr:col>116</xdr:col>
      <xdr:colOff>114300</xdr:colOff>
      <xdr:row>38</xdr:row>
      <xdr:rowOff>122651</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53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125345</xdr:rowOff>
    </xdr:from>
    <xdr:ext cx="469744"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4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158483</xdr:rowOff>
    </xdr:from>
    <xdr:to>
      <xdr:col>116</xdr:col>
      <xdr:colOff>63500</xdr:colOff>
      <xdr:row>58</xdr:row>
      <xdr:rowOff>162217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02583"/>
          <a:ext cx="8382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129718</xdr:rowOff>
    </xdr:from>
    <xdr:to>
      <xdr:col>111</xdr:col>
      <xdr:colOff>177800</xdr:colOff>
      <xdr:row>58</xdr:row>
      <xdr:rowOff>158483</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073818"/>
          <a:ext cx="889000" cy="2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129718</xdr:rowOff>
    </xdr:from>
    <xdr:to>
      <xdr:col>107</xdr:col>
      <xdr:colOff>50800</xdr:colOff>
      <xdr:row>58</xdr:row>
      <xdr:rowOff>133566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73818"/>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130632</xdr:rowOff>
    </xdr:from>
    <xdr:to>
      <xdr:col>102</xdr:col>
      <xdr:colOff>114300</xdr:colOff>
      <xdr:row>58</xdr:row>
      <xdr:rowOff>133566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74732"/>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111417</xdr:rowOff>
    </xdr:from>
    <xdr:to>
      <xdr:col>116</xdr:col>
      <xdr:colOff>114300</xdr:colOff>
      <xdr:row>59</xdr:row>
      <xdr:rowOff>41567</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5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56735</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0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107683</xdr:rowOff>
    </xdr:from>
    <xdr:to>
      <xdr:col>112</xdr:col>
      <xdr:colOff>38100</xdr:colOff>
      <xdr:row>59</xdr:row>
      <xdr:rowOff>37833</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5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28960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14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78918</xdr:rowOff>
    </xdr:from>
    <xdr:to>
      <xdr:col>107</xdr:col>
      <xdr:colOff>101600</xdr:colOff>
      <xdr:row>59</xdr:row>
      <xdr:rowOff>9068</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11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82766</xdr:rowOff>
    </xdr:from>
    <xdr:to>
      <xdr:col>102</xdr:col>
      <xdr:colOff>165100</xdr:colOff>
      <xdr:row>59</xdr:row>
      <xdr:rowOff>12916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2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4043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11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79832</xdr:rowOff>
    </xdr:from>
    <xdr:to>
      <xdr:col>98</xdr:col>
      <xdr:colOff>38100</xdr:colOff>
      <xdr:row>59</xdr:row>
      <xdr:rowOff>9982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2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1109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11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70606</xdr:rowOff>
    </xdr:from>
    <xdr:to>
      <xdr:col>116</xdr:col>
      <xdr:colOff>63500</xdr:colOff>
      <xdr:row>70</xdr:row>
      <xdr:rowOff>87846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072106"/>
          <a:ext cx="838200" cy="17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59748</xdr:rowOff>
    </xdr:from>
    <xdr:to>
      <xdr:col>111</xdr:col>
      <xdr:colOff>177800</xdr:colOff>
      <xdr:row>70</xdr:row>
      <xdr:rowOff>87846</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061248"/>
          <a:ext cx="889000" cy="2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59748</xdr:rowOff>
    </xdr:from>
    <xdr:to>
      <xdr:col>107</xdr:col>
      <xdr:colOff>50800</xdr:colOff>
      <xdr:row>70</xdr:row>
      <xdr:rowOff>141319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061248"/>
          <a:ext cx="889000" cy="8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141319</xdr:rowOff>
    </xdr:from>
    <xdr:to>
      <xdr:col>102</xdr:col>
      <xdr:colOff>114300</xdr:colOff>
      <xdr:row>71</xdr:row>
      <xdr:rowOff>10179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2142819"/>
          <a:ext cx="889000" cy="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135907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48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131583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47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19806</xdr:rowOff>
    </xdr:from>
    <xdr:to>
      <xdr:col>116</xdr:col>
      <xdr:colOff>114300</xdr:colOff>
      <xdr:row>70</xdr:row>
      <xdr:rowOff>121406</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02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144283</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197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37046</xdr:rowOff>
    </xdr:from>
    <xdr:to>
      <xdr:col>112</xdr:col>
      <xdr:colOff>38100</xdr:colOff>
      <xdr:row>70</xdr:row>
      <xdr:rowOff>138646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0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68</xdr:row>
      <xdr:rowOff>155173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181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8948</xdr:rowOff>
    </xdr:from>
    <xdr:to>
      <xdr:col>107</xdr:col>
      <xdr:colOff>101600</xdr:colOff>
      <xdr:row>70</xdr:row>
      <xdr:rowOff>110548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01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68</xdr:row>
      <xdr:rowOff>127075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178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90519</xdr:rowOff>
    </xdr:from>
    <xdr:to>
      <xdr:col>102</xdr:col>
      <xdr:colOff>165100</xdr:colOff>
      <xdr:row>71</xdr:row>
      <xdr:rowOff>20669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09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37196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186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130829</xdr:rowOff>
    </xdr:from>
    <xdr:to>
      <xdr:col>98</xdr:col>
      <xdr:colOff>38100</xdr:colOff>
      <xdr:row>71</xdr:row>
      <xdr:rowOff>60979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1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77506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190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822,763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149,416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円となっており、年々増加傾向にある。類似団体平均と比較しても、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隣町の消防業務を受託していることなどから類似団体を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28,622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増加額が大きいものでは、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住民一人当たりの物件費は、寄附金増額に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ふるさと納税事務委託料が増加した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などにより、前年度から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21,030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円増加しており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38,657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扶助費では、児童手当の対象年齢が引き上げられたことなどによって、住民一人当たり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3,553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円増加している。公債費や繰出金については、全体額は前年度より減少しているものの人口減少が進んだことにより、一人当たりのコストが増加している。繰出金については類似団体平均と比較しても</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26,576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円上回っていることから、健康増進や介護予防などの取組を強化し、医療費の抑制に努めていく。一方で、積立金については、財政調整基金への積立金額が減少したことにより、住民一人当たりで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7,764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円減少している。また、普通建設事業費では、新規整備として学童保育所新築等により住民一人当たり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6,632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円増加した一方で、更新整備では分庁舎リノベーション事業の減少などにより住民一人当たり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2,399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円減少している。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200">
              <a:effectLst/>
              <a:latin typeface="ＭＳ Ｐゴシック" panose="020B0600070205080204" pitchFamily="50" charset="-128"/>
              <a:ea typeface="ＭＳ Ｐゴシック" panose="020B0600070205080204" pitchFamily="50" charset="-128"/>
            </a:rPr>
            <a:t>公債費については、公共施設の高台移転を始めとする防災対策事業を積極的に行ってきたことから、類似団体平均と比べ大きくなっており、住民一人当たり</a:t>
          </a:r>
          <a:r>
            <a:rPr lang="en-US" altLang="ja-JP" sz="1200">
              <a:effectLst/>
              <a:latin typeface="ＭＳ Ｐゴシック" panose="020B0600070205080204" pitchFamily="50" charset="-128"/>
              <a:ea typeface="ＭＳ Ｐゴシック" panose="020B0600070205080204" pitchFamily="50" charset="-128"/>
            </a:rPr>
            <a:t>32,025</a:t>
          </a:r>
          <a:r>
            <a:rPr lang="ja-JP" altLang="en-US" sz="1200">
              <a:effectLst/>
              <a:latin typeface="ＭＳ Ｐゴシック" panose="020B0600070205080204" pitchFamily="50" charset="-128"/>
              <a:ea typeface="ＭＳ Ｐゴシック" panose="020B0600070205080204" pitchFamily="50" charset="-128"/>
            </a:rPr>
            <a:t>円上回っている。今後も、統合小学校など公共施設の高台移転を予定していることから、引き続き高這いで推移することが見込まれることから、事務事業の見直しや建設事業の取捨選択などにより、適切な財政運営を行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和歌山県串本町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13,924
13,820
135.67
11,740,876
11,456,150
252,620
6,349,959
14,296,737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33.6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68453</xdr:rowOff>
    </xdr:from>
    <xdr:to>
      <xdr:col>24</xdr:col>
      <xdr:colOff>63500</xdr:colOff>
      <xdr:row>37</xdr:row>
      <xdr:rowOff>68834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1210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68453</xdr:rowOff>
    </xdr:from>
    <xdr:to>
      <xdr:col>19</xdr:col>
      <xdr:colOff>177800</xdr:colOff>
      <xdr:row>37</xdr:row>
      <xdr:rowOff>122936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12103"/>
          <a:ext cx="8890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77106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122936</xdr:rowOff>
    </xdr:from>
    <xdr:to>
      <xdr:col>15</xdr:col>
      <xdr:colOff>50800</xdr:colOff>
      <xdr:row>38</xdr:row>
      <xdr:rowOff>46736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66586"/>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39688</xdr:rowOff>
    </xdr:from>
    <xdr:to>
      <xdr:col>10</xdr:col>
      <xdr:colOff>114300</xdr:colOff>
      <xdr:row>38</xdr:row>
      <xdr:rowOff>46736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54788"/>
          <a:ext cx="889000" cy="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130255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18034</xdr:rowOff>
    </xdr:from>
    <xdr:to>
      <xdr:col>24</xdr:col>
      <xdr:colOff>114300</xdr:colOff>
      <xdr:row>37</xdr:row>
      <xdr:rowOff>119634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167911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4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17653</xdr:rowOff>
    </xdr:from>
    <xdr:to>
      <xdr:col>20</xdr:col>
      <xdr:colOff>38100</xdr:colOff>
      <xdr:row>37</xdr:row>
      <xdr:rowOff>119253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110380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5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72136</xdr:rowOff>
    </xdr:from>
    <xdr:to>
      <xdr:col>15</xdr:col>
      <xdr:colOff>101600</xdr:colOff>
      <xdr:row>38</xdr:row>
      <xdr:rowOff>2286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164863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167386</xdr:rowOff>
    </xdr:from>
    <xdr:to>
      <xdr:col>10</xdr:col>
      <xdr:colOff>165100</xdr:colOff>
      <xdr:row>38</xdr:row>
      <xdr:rowOff>97536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1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88663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160338</xdr:rowOff>
    </xdr:from>
    <xdr:to>
      <xdr:col>6</xdr:col>
      <xdr:colOff>38100</xdr:colOff>
      <xdr:row>38</xdr:row>
      <xdr:rowOff>90488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81615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60420</xdr:rowOff>
    </xdr:from>
    <xdr:to>
      <xdr:col>24</xdr:col>
      <xdr:colOff>63500</xdr:colOff>
      <xdr:row>57</xdr:row>
      <xdr:rowOff>82824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33070"/>
          <a:ext cx="838200" cy="2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82824</xdr:rowOff>
    </xdr:from>
    <xdr:to>
      <xdr:col>19</xdr:col>
      <xdr:colOff>177800</xdr:colOff>
      <xdr:row>57</xdr:row>
      <xdr:rowOff>126866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55474"/>
          <a:ext cx="889000" cy="4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56049</xdr:rowOff>
    </xdr:from>
    <xdr:to>
      <xdr:col>15</xdr:col>
      <xdr:colOff>50800</xdr:colOff>
      <xdr:row>57</xdr:row>
      <xdr:rowOff>126866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28699"/>
          <a:ext cx="889000" cy="7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143230</xdr:rowOff>
    </xdr:from>
    <xdr:to>
      <xdr:col>10</xdr:col>
      <xdr:colOff>114300</xdr:colOff>
      <xdr:row>57</xdr:row>
      <xdr:rowOff>56049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72980"/>
          <a:ext cx="889000" cy="25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163268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9620</xdr:rowOff>
    </xdr:from>
    <xdr:to>
      <xdr:col>24</xdr:col>
      <xdr:colOff>114300</xdr:colOff>
      <xdr:row>57</xdr:row>
      <xdr:rowOff>111220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32497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32024</xdr:rowOff>
    </xdr:from>
    <xdr:to>
      <xdr:col>20</xdr:col>
      <xdr:colOff>38100</xdr:colOff>
      <xdr:row>57</xdr:row>
      <xdr:rowOff>133624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150151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7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76066</xdr:rowOff>
    </xdr:from>
    <xdr:to>
      <xdr:col>15</xdr:col>
      <xdr:colOff>101600</xdr:colOff>
      <xdr:row>58</xdr:row>
      <xdr:rowOff>6216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168793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4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5249</xdr:rowOff>
    </xdr:from>
    <xdr:to>
      <xdr:col>10</xdr:col>
      <xdr:colOff>165100</xdr:colOff>
      <xdr:row>57</xdr:row>
      <xdr:rowOff>106849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123376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5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92430</xdr:rowOff>
    </xdr:from>
    <xdr:to>
      <xdr:col>6</xdr:col>
      <xdr:colOff>38100</xdr:colOff>
      <xdr:row>56</xdr:row>
      <xdr:rowOff>22580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39107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9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50302</xdr:rowOff>
    </xdr:from>
    <xdr:to>
      <xdr:col>24</xdr:col>
      <xdr:colOff>63500</xdr:colOff>
      <xdr:row>76</xdr:row>
      <xdr:rowOff>31922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09052"/>
          <a:ext cx="838200" cy="153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6297</xdr:rowOff>
    </xdr:from>
    <xdr:to>
      <xdr:col>19</xdr:col>
      <xdr:colOff>177800</xdr:colOff>
      <xdr:row>76</xdr:row>
      <xdr:rowOff>31922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65047"/>
          <a:ext cx="889000" cy="19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87703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8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6297</xdr:rowOff>
    </xdr:from>
    <xdr:to>
      <xdr:col>15</xdr:col>
      <xdr:colOff>50800</xdr:colOff>
      <xdr:row>75</xdr:row>
      <xdr:rowOff>40877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65047"/>
          <a:ext cx="889000" cy="3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165023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40877</xdr:rowOff>
    </xdr:from>
    <xdr:to>
      <xdr:col>10</xdr:col>
      <xdr:colOff>114300</xdr:colOff>
      <xdr:row>77</xdr:row>
      <xdr:rowOff>66974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99627"/>
          <a:ext cx="889000" cy="36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16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139054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170952</xdr:rowOff>
    </xdr:from>
    <xdr:to>
      <xdr:col>24</xdr:col>
      <xdr:colOff>114300</xdr:colOff>
      <xdr:row>75</xdr:row>
      <xdr:rowOff>101102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5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22379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0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152572</xdr:rowOff>
    </xdr:from>
    <xdr:to>
      <xdr:col>20</xdr:col>
      <xdr:colOff>38100</xdr:colOff>
      <xdr:row>76</xdr:row>
      <xdr:rowOff>82722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1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99250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86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126947</xdr:rowOff>
    </xdr:from>
    <xdr:to>
      <xdr:col>15</xdr:col>
      <xdr:colOff>101600</xdr:colOff>
      <xdr:row>75</xdr:row>
      <xdr:rowOff>57097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1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73624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58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161527</xdr:rowOff>
    </xdr:from>
    <xdr:to>
      <xdr:col>10</xdr:col>
      <xdr:colOff>165100</xdr:colOff>
      <xdr:row>75</xdr:row>
      <xdr:rowOff>91677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4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108204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2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16174</xdr:rowOff>
    </xdr:from>
    <xdr:to>
      <xdr:col>6</xdr:col>
      <xdr:colOff>38100</xdr:colOff>
      <xdr:row>77</xdr:row>
      <xdr:rowOff>117774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1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134301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9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132979</xdr:rowOff>
    </xdr:from>
    <xdr:to>
      <xdr:col>24</xdr:col>
      <xdr:colOff>63500</xdr:colOff>
      <xdr:row>96</xdr:row>
      <xdr:rowOff>25442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20729"/>
          <a:ext cx="838200" cy="6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165066</xdr:rowOff>
    </xdr:from>
    <xdr:to>
      <xdr:col>19</xdr:col>
      <xdr:colOff>177800</xdr:colOff>
      <xdr:row>96</xdr:row>
      <xdr:rowOff>25442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452816"/>
          <a:ext cx="889000" cy="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97867</xdr:rowOff>
    </xdr:from>
    <xdr:to>
      <xdr:col>15</xdr:col>
      <xdr:colOff>50800</xdr:colOff>
      <xdr:row>95</xdr:row>
      <xdr:rowOff>165066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385617"/>
          <a:ext cx="889000" cy="6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97867</xdr:rowOff>
    </xdr:from>
    <xdr:to>
      <xdr:col>10</xdr:col>
      <xdr:colOff>114300</xdr:colOff>
      <xdr:row>95</xdr:row>
      <xdr:rowOff>113398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385617"/>
          <a:ext cx="889000" cy="1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82179</xdr:rowOff>
    </xdr:from>
    <xdr:to>
      <xdr:col>24</xdr:col>
      <xdr:colOff>114300</xdr:colOff>
      <xdr:row>96</xdr:row>
      <xdr:rowOff>12329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6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105056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2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146092</xdr:rowOff>
    </xdr:from>
    <xdr:to>
      <xdr:col>20</xdr:col>
      <xdr:colOff>38100</xdr:colOff>
      <xdr:row>96</xdr:row>
      <xdr:rowOff>76242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3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92769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0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114266</xdr:rowOff>
    </xdr:from>
    <xdr:to>
      <xdr:col>15</xdr:col>
      <xdr:colOff>101600</xdr:colOff>
      <xdr:row>96</xdr:row>
      <xdr:rowOff>44416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0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60943</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17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47067</xdr:rowOff>
    </xdr:from>
    <xdr:to>
      <xdr:col>10</xdr:col>
      <xdr:colOff>165100</xdr:colOff>
      <xdr:row>95</xdr:row>
      <xdr:rowOff>148667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165194</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110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62598</xdr:rowOff>
    </xdr:from>
    <xdr:to>
      <xdr:col>6</xdr:col>
      <xdr:colOff>38100</xdr:colOff>
      <xdr:row>95</xdr:row>
      <xdr:rowOff>164198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3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9275</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12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45415</xdr:rowOff>
    </xdr:from>
    <xdr:to>
      <xdr:col>55</xdr:col>
      <xdr:colOff>0</xdr:colOff>
      <xdr:row>58</xdr:row>
      <xdr:rowOff>63640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989515"/>
          <a:ext cx="838200" cy="1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50432</xdr:rowOff>
    </xdr:from>
    <xdr:to>
      <xdr:col>50</xdr:col>
      <xdr:colOff>114300</xdr:colOff>
      <xdr:row>58</xdr:row>
      <xdr:rowOff>63640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94532"/>
          <a:ext cx="889000" cy="1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50432</xdr:rowOff>
    </xdr:from>
    <xdr:to>
      <xdr:col>45</xdr:col>
      <xdr:colOff>177800</xdr:colOff>
      <xdr:row>58</xdr:row>
      <xdr:rowOff>66828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94532"/>
          <a:ext cx="889000" cy="1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29197</xdr:rowOff>
    </xdr:from>
    <xdr:to>
      <xdr:col>41</xdr:col>
      <xdr:colOff>50800</xdr:colOff>
      <xdr:row>58</xdr:row>
      <xdr:rowOff>66828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73297"/>
          <a:ext cx="889000" cy="3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166065</xdr:rowOff>
    </xdr:from>
    <xdr:to>
      <xdr:col>55</xdr:col>
      <xdr:colOff>50800</xdr:colOff>
      <xdr:row>58</xdr:row>
      <xdr:rowOff>96215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144492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1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12840</xdr:rowOff>
    </xdr:from>
    <xdr:to>
      <xdr:col>50</xdr:col>
      <xdr:colOff>165100</xdr:colOff>
      <xdr:row>58</xdr:row>
      <xdr:rowOff>114440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5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105567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100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171082</xdr:rowOff>
    </xdr:from>
    <xdr:to>
      <xdr:col>46</xdr:col>
      <xdr:colOff>38100</xdr:colOff>
      <xdr:row>58</xdr:row>
      <xdr:rowOff>101232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4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92359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1003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16028</xdr:rowOff>
    </xdr:from>
    <xdr:to>
      <xdr:col>41</xdr:col>
      <xdr:colOff>101600</xdr:colOff>
      <xdr:row>58</xdr:row>
      <xdr:rowOff>117628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108755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5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149847</xdr:rowOff>
    </xdr:from>
    <xdr:to>
      <xdr:col>36</xdr:col>
      <xdr:colOff>165100</xdr:colOff>
      <xdr:row>58</xdr:row>
      <xdr:rowOff>79997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71124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1001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127405</xdr:rowOff>
    </xdr:from>
    <xdr:to>
      <xdr:col>55</xdr:col>
      <xdr:colOff>0</xdr:colOff>
      <xdr:row>78</xdr:row>
      <xdr:rowOff>164153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00505"/>
          <a:ext cx="838200" cy="3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64002</xdr:rowOff>
    </xdr:from>
    <xdr:to>
      <xdr:col>50</xdr:col>
      <xdr:colOff>114300</xdr:colOff>
      <xdr:row>78</xdr:row>
      <xdr:rowOff>127405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37102"/>
          <a:ext cx="889000" cy="6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64002</xdr:rowOff>
    </xdr:from>
    <xdr:to>
      <xdr:col>45</xdr:col>
      <xdr:colOff>177800</xdr:colOff>
      <xdr:row>78</xdr:row>
      <xdr:rowOff>112268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37102"/>
          <a:ext cx="889000" cy="4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102743</xdr:rowOff>
    </xdr:from>
    <xdr:to>
      <xdr:col>41</xdr:col>
      <xdr:colOff>50800</xdr:colOff>
      <xdr:row>78</xdr:row>
      <xdr:rowOff>112268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75843"/>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113353</xdr:rowOff>
    </xdr:from>
    <xdr:to>
      <xdr:col>55</xdr:col>
      <xdr:colOff>50800</xdr:colOff>
      <xdr:row>79</xdr:row>
      <xdr:rowOff>43503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8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44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76605</xdr:rowOff>
    </xdr:from>
    <xdr:to>
      <xdr:col>50</xdr:col>
      <xdr:colOff>165100</xdr:colOff>
      <xdr:row>79</xdr:row>
      <xdr:rowOff>6755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4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23282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22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13202</xdr:rowOff>
    </xdr:from>
    <xdr:to>
      <xdr:col>46</xdr:col>
      <xdr:colOff>38100</xdr:colOff>
      <xdr:row>78</xdr:row>
      <xdr:rowOff>114802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8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131329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6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61468</xdr:rowOff>
    </xdr:from>
    <xdr:to>
      <xdr:col>41</xdr:col>
      <xdr:colOff>101600</xdr:colOff>
      <xdr:row>78</xdr:row>
      <xdr:rowOff>163068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3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8145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20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51943</xdr:rowOff>
    </xdr:from>
    <xdr:to>
      <xdr:col>36</xdr:col>
      <xdr:colOff>165100</xdr:colOff>
      <xdr:row>78</xdr:row>
      <xdr:rowOff>153543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2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170070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20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107852</xdr:rowOff>
    </xdr:from>
    <xdr:to>
      <xdr:col>55</xdr:col>
      <xdr:colOff>0</xdr:colOff>
      <xdr:row>98</xdr:row>
      <xdr:rowOff>121255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09952"/>
          <a:ext cx="838200" cy="1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113823</xdr:rowOff>
    </xdr:from>
    <xdr:to>
      <xdr:col>50</xdr:col>
      <xdr:colOff>114300</xdr:colOff>
      <xdr:row>98</xdr:row>
      <xdr:rowOff>121255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915923"/>
          <a:ext cx="889000" cy="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113823</xdr:rowOff>
    </xdr:from>
    <xdr:to>
      <xdr:col>45</xdr:col>
      <xdr:colOff>177800</xdr:colOff>
      <xdr:row>98</xdr:row>
      <xdr:rowOff>115021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915923"/>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85153</xdr:rowOff>
    </xdr:from>
    <xdr:to>
      <xdr:col>41</xdr:col>
      <xdr:colOff>50800</xdr:colOff>
      <xdr:row>98</xdr:row>
      <xdr:rowOff>115021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87253"/>
          <a:ext cx="889000" cy="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57052</xdr:rowOff>
    </xdr:from>
    <xdr:to>
      <xdr:col>55</xdr:col>
      <xdr:colOff>50800</xdr:colOff>
      <xdr:row>98</xdr:row>
      <xdr:rowOff>158652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5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143429</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7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70455</xdr:rowOff>
    </xdr:from>
    <xdr:to>
      <xdr:col>50</xdr:col>
      <xdr:colOff>165100</xdr:colOff>
      <xdr:row>99</xdr:row>
      <xdr:rowOff>605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163182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6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63023</xdr:rowOff>
    </xdr:from>
    <xdr:to>
      <xdr:col>46</xdr:col>
      <xdr:colOff>38100</xdr:colOff>
      <xdr:row>98</xdr:row>
      <xdr:rowOff>164623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6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155750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5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64221</xdr:rowOff>
    </xdr:from>
    <xdr:to>
      <xdr:col>41</xdr:col>
      <xdr:colOff>101600</xdr:colOff>
      <xdr:row>98</xdr:row>
      <xdr:rowOff>165821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6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156948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5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34353</xdr:rowOff>
    </xdr:from>
    <xdr:to>
      <xdr:col>36</xdr:col>
      <xdr:colOff>165100</xdr:colOff>
      <xdr:row>98</xdr:row>
      <xdr:rowOff>135953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3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127080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2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26217</xdr:rowOff>
    </xdr:from>
    <xdr:to>
      <xdr:col>85</xdr:col>
      <xdr:colOff>127000</xdr:colOff>
      <xdr:row>34</xdr:row>
      <xdr:rowOff>110456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855517"/>
          <a:ext cx="838200" cy="8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110456</xdr:rowOff>
    </xdr:from>
    <xdr:to>
      <xdr:col>81</xdr:col>
      <xdr:colOff>50800</xdr:colOff>
      <xdr:row>35</xdr:row>
      <xdr:rowOff>85081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939756"/>
          <a:ext cx="889000" cy="14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39916</xdr:rowOff>
    </xdr:from>
    <xdr:to>
      <xdr:col>76</xdr:col>
      <xdr:colOff>114300</xdr:colOff>
      <xdr:row>35</xdr:row>
      <xdr:rowOff>85081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040666"/>
          <a:ext cx="889000" cy="4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165973</xdr:rowOff>
    </xdr:from>
    <xdr:to>
      <xdr:col>71</xdr:col>
      <xdr:colOff>177800</xdr:colOff>
      <xdr:row>35</xdr:row>
      <xdr:rowOff>39916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995273"/>
          <a:ext cx="889000" cy="4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146867</xdr:rowOff>
    </xdr:from>
    <xdr:to>
      <xdr:col>85</xdr:col>
      <xdr:colOff>177800</xdr:colOff>
      <xdr:row>34</xdr:row>
      <xdr:rowOff>77017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80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169744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65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59656</xdr:rowOff>
    </xdr:from>
    <xdr:to>
      <xdr:col>81</xdr:col>
      <xdr:colOff>101600</xdr:colOff>
      <xdr:row>34</xdr:row>
      <xdr:rowOff>161256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8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6333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6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34281</xdr:rowOff>
    </xdr:from>
    <xdr:to>
      <xdr:col>76</xdr:col>
      <xdr:colOff>165100</xdr:colOff>
      <xdr:row>35</xdr:row>
      <xdr:rowOff>135881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03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152408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1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160566</xdr:rowOff>
    </xdr:from>
    <xdr:to>
      <xdr:col>72</xdr:col>
      <xdr:colOff>38100</xdr:colOff>
      <xdr:row>35</xdr:row>
      <xdr:rowOff>90716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98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107243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76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115173</xdr:rowOff>
    </xdr:from>
    <xdr:to>
      <xdr:col>67</xdr:col>
      <xdr:colOff>101600</xdr:colOff>
      <xdr:row>35</xdr:row>
      <xdr:rowOff>45323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4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61850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1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62113</xdr:rowOff>
    </xdr:from>
    <xdr:to>
      <xdr:col>85</xdr:col>
      <xdr:colOff>127000</xdr:colOff>
      <xdr:row>57</xdr:row>
      <xdr:rowOff>28208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663313"/>
          <a:ext cx="838200" cy="137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62113</xdr:rowOff>
    </xdr:from>
    <xdr:to>
      <xdr:col>81</xdr:col>
      <xdr:colOff>50800</xdr:colOff>
      <xdr:row>57</xdr:row>
      <xdr:rowOff>45174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663313"/>
          <a:ext cx="889000" cy="15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157190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45174</xdr:rowOff>
    </xdr:from>
    <xdr:to>
      <xdr:col>76</xdr:col>
      <xdr:colOff>114300</xdr:colOff>
      <xdr:row>57</xdr:row>
      <xdr:rowOff>57038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17824"/>
          <a:ext cx="889000" cy="1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14070</xdr:rowOff>
    </xdr:from>
    <xdr:to>
      <xdr:col>71</xdr:col>
      <xdr:colOff>177800</xdr:colOff>
      <xdr:row>57</xdr:row>
      <xdr:rowOff>57038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86720"/>
          <a:ext cx="889000" cy="4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148858</xdr:rowOff>
    </xdr:from>
    <xdr:to>
      <xdr:col>85</xdr:col>
      <xdr:colOff>177800</xdr:colOff>
      <xdr:row>57</xdr:row>
      <xdr:rowOff>79008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5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63785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6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11313</xdr:rowOff>
    </xdr:from>
    <xdr:to>
      <xdr:col>81</xdr:col>
      <xdr:colOff>101600</xdr:colOff>
      <xdr:row>56</xdr:row>
      <xdr:rowOff>112913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1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129440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38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165824</xdr:rowOff>
    </xdr:from>
    <xdr:to>
      <xdr:col>76</xdr:col>
      <xdr:colOff>165100</xdr:colOff>
      <xdr:row>57</xdr:row>
      <xdr:rowOff>95974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6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87101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6238</xdr:rowOff>
    </xdr:from>
    <xdr:to>
      <xdr:col>72</xdr:col>
      <xdr:colOff>38100</xdr:colOff>
      <xdr:row>57</xdr:row>
      <xdr:rowOff>107838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7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98965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71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134720</xdr:rowOff>
    </xdr:from>
    <xdr:to>
      <xdr:col>67</xdr:col>
      <xdr:colOff>101600</xdr:colOff>
      <xdr:row>57</xdr:row>
      <xdr:rowOff>64870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3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55997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2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105136</xdr:rowOff>
    </xdr:from>
    <xdr:to>
      <xdr:col>85</xdr:col>
      <xdr:colOff>127000</xdr:colOff>
      <xdr:row>78</xdr:row>
      <xdr:rowOff>113959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135336"/>
          <a:ext cx="838200" cy="35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49061</xdr:rowOff>
    </xdr:from>
    <xdr:to>
      <xdr:col>81</xdr:col>
      <xdr:colOff>50800</xdr:colOff>
      <xdr:row>76</xdr:row>
      <xdr:rowOff>105136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079261"/>
          <a:ext cx="889000" cy="5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76951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116</xdr:rowOff>
    </xdr:from>
    <xdr:to>
      <xdr:col>76</xdr:col>
      <xdr:colOff>114300</xdr:colOff>
      <xdr:row>76</xdr:row>
      <xdr:rowOff>49061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030316"/>
          <a:ext cx="889000" cy="4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24237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116</xdr:rowOff>
    </xdr:from>
    <xdr:to>
      <xdr:col>71</xdr:col>
      <xdr:colOff>177800</xdr:colOff>
      <xdr:row>76</xdr:row>
      <xdr:rowOff>167773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030316"/>
          <a:ext cx="889000" cy="16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23596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61634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63159</xdr:rowOff>
    </xdr:from>
    <xdr:to>
      <xdr:col>85</xdr:col>
      <xdr:colOff>177800</xdr:colOff>
      <xdr:row>78</xdr:row>
      <xdr:rowOff>164759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54336</xdr:rowOff>
    </xdr:from>
    <xdr:to>
      <xdr:col>81</xdr:col>
      <xdr:colOff>101600</xdr:colOff>
      <xdr:row>76</xdr:row>
      <xdr:rowOff>155936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08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1012</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85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169711</xdr:rowOff>
    </xdr:from>
    <xdr:to>
      <xdr:col>76</xdr:col>
      <xdr:colOff>165100</xdr:colOff>
      <xdr:row>76</xdr:row>
      <xdr:rowOff>99861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02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116387</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280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120767</xdr:rowOff>
    </xdr:from>
    <xdr:to>
      <xdr:col>72</xdr:col>
      <xdr:colOff>38100</xdr:colOff>
      <xdr:row>76</xdr:row>
      <xdr:rowOff>50918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29795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67444</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275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116973</xdr:rowOff>
    </xdr:from>
    <xdr:to>
      <xdr:col>67</xdr:col>
      <xdr:colOff>101600</xdr:colOff>
      <xdr:row>77</xdr:row>
      <xdr:rowOff>47123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14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63649</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292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45737</xdr:rowOff>
    </xdr:from>
    <xdr:to>
      <xdr:col>85</xdr:col>
      <xdr:colOff>127000</xdr:colOff>
      <xdr:row>96</xdr:row>
      <xdr:rowOff>51505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504937"/>
          <a:ext cx="838200" cy="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51505</xdr:rowOff>
    </xdr:from>
    <xdr:to>
      <xdr:col>81</xdr:col>
      <xdr:colOff>50800</xdr:colOff>
      <xdr:row>96</xdr:row>
      <xdr:rowOff>55195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10705"/>
          <a:ext cx="8890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55195</xdr:rowOff>
    </xdr:from>
    <xdr:to>
      <xdr:col>76</xdr:col>
      <xdr:colOff>114300</xdr:colOff>
      <xdr:row>96</xdr:row>
      <xdr:rowOff>73430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514395"/>
          <a:ext cx="889000" cy="1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73430</xdr:rowOff>
    </xdr:from>
    <xdr:to>
      <xdr:col>71</xdr:col>
      <xdr:colOff>177800</xdr:colOff>
      <xdr:row>96</xdr:row>
      <xdr:rowOff>91442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32630"/>
          <a:ext cx="889000" cy="1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166387</xdr:rowOff>
    </xdr:from>
    <xdr:to>
      <xdr:col>85</xdr:col>
      <xdr:colOff>177800</xdr:colOff>
      <xdr:row>96</xdr:row>
      <xdr:rowOff>96537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5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17814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0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705</xdr:rowOff>
    </xdr:from>
    <xdr:to>
      <xdr:col>81</xdr:col>
      <xdr:colOff>101600</xdr:colOff>
      <xdr:row>96</xdr:row>
      <xdr:rowOff>102305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5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118832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3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4395</xdr:rowOff>
    </xdr:from>
    <xdr:to>
      <xdr:col>76</xdr:col>
      <xdr:colOff>165100</xdr:colOff>
      <xdr:row>96</xdr:row>
      <xdr:rowOff>105995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46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122522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3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22630</xdr:rowOff>
    </xdr:from>
    <xdr:to>
      <xdr:col>72</xdr:col>
      <xdr:colOff>38100</xdr:colOff>
      <xdr:row>96</xdr:row>
      <xdr:rowOff>124230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4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140757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25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40642</xdr:rowOff>
    </xdr:from>
    <xdr:to>
      <xdr:col>67</xdr:col>
      <xdr:colOff>101600</xdr:colOff>
      <xdr:row>96</xdr:row>
      <xdr:rowOff>142242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4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158769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7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主な構成項目である民生費は、物価高騰対応重点交付金のほか、学童施設の新築や障害者自立支援事業などにより増加しており、住民一人当たり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239,232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円で、類似団体平均を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32,885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300">
              <a:effectLst/>
              <a:latin typeface="ＭＳ Ｐゴシック" panose="020B0600070205080204" pitchFamily="50" charset="-128"/>
              <a:ea typeface="ＭＳ Ｐゴシック" panose="020B0600070205080204" pitchFamily="50" charset="-128"/>
            </a:rPr>
            <a:t>総務費では、財政調整基金への積立金が減少した一方で、ふるさと納税の増額に伴い、同事業に係る事務委託料や基金への積立金が増加したなどにより、前年度から</a:t>
          </a:r>
          <a:r>
            <a:rPr lang="en-US" altLang="ja-JP" sz="1300">
              <a:effectLst/>
              <a:latin typeface="ＭＳ Ｐゴシック" panose="020B0600070205080204" pitchFamily="50" charset="-128"/>
              <a:ea typeface="ＭＳ Ｐゴシック" panose="020B0600070205080204" pitchFamily="50" charset="-128"/>
            </a:rPr>
            <a:t>11,761</a:t>
          </a:r>
          <a:r>
            <a:rPr lang="ja-JP" altLang="en-US" sz="1300">
              <a:effectLst/>
              <a:latin typeface="ＭＳ Ｐゴシック" panose="020B0600070205080204" pitchFamily="50" charset="-128"/>
              <a:ea typeface="ＭＳ Ｐゴシック" panose="020B0600070205080204" pitchFamily="50" charset="-128"/>
            </a:rPr>
            <a:t>円増の</a:t>
          </a:r>
          <a:r>
            <a:rPr lang="en-US" altLang="ja-JP" sz="1300">
              <a:effectLst/>
              <a:latin typeface="ＭＳ Ｐゴシック" panose="020B0600070205080204" pitchFamily="50" charset="-128"/>
              <a:ea typeface="ＭＳ Ｐゴシック" panose="020B0600070205080204" pitchFamily="50" charset="-128"/>
            </a:rPr>
            <a:t>171,617</a:t>
          </a:r>
          <a:r>
            <a:rPr lang="ja-JP" altLang="en-US" sz="1300">
              <a:effectLst/>
              <a:latin typeface="ＭＳ Ｐゴシック" panose="020B0600070205080204" pitchFamily="50" charset="-128"/>
              <a:ea typeface="ＭＳ Ｐゴシック" panose="020B0600070205080204" pitchFamily="50" charset="-128"/>
            </a:rPr>
            <a:t>円となっている。衛生費では、病院事業への繰出が増加したことで住民一人当たりのコストは、前年度から</a:t>
          </a:r>
          <a:r>
            <a:rPr lang="en-US" altLang="ja-JP" sz="1300">
              <a:effectLst/>
              <a:latin typeface="ＭＳ Ｐゴシック" panose="020B0600070205080204" pitchFamily="50" charset="-128"/>
              <a:ea typeface="ＭＳ Ｐゴシック" panose="020B0600070205080204" pitchFamily="50" charset="-128"/>
            </a:rPr>
            <a:t>13,979</a:t>
          </a:r>
          <a:r>
            <a:rPr lang="ja-JP" altLang="en-US" sz="1300">
              <a:effectLst/>
              <a:latin typeface="ＭＳ Ｐゴシック" panose="020B0600070205080204" pitchFamily="50" charset="-128"/>
              <a:ea typeface="ＭＳ Ｐゴシック" panose="020B0600070205080204" pitchFamily="50" charset="-128"/>
            </a:rPr>
            <a:t>円増の</a:t>
          </a:r>
          <a:r>
            <a:rPr lang="en-US" altLang="ja-JP" sz="1300">
              <a:effectLst/>
              <a:latin typeface="ＭＳ Ｐゴシック" panose="020B0600070205080204" pitchFamily="50" charset="-128"/>
              <a:ea typeface="ＭＳ Ｐゴシック" panose="020B0600070205080204" pitchFamily="50" charset="-128"/>
            </a:rPr>
            <a:t>113,970</a:t>
          </a:r>
          <a:r>
            <a:rPr lang="ja-JP" altLang="en-US" sz="1300">
              <a:effectLst/>
              <a:latin typeface="ＭＳ Ｐゴシック" panose="020B0600070205080204" pitchFamily="50" charset="-128"/>
              <a:ea typeface="ＭＳ Ｐゴシック" panose="020B0600070205080204" pitchFamily="50" charset="-128"/>
            </a:rPr>
            <a:t>円で類似団体平均を</a:t>
          </a:r>
          <a:r>
            <a:rPr lang="en-US" altLang="ja-JP" sz="1300">
              <a:effectLst/>
              <a:latin typeface="ＭＳ Ｐゴシック" panose="020B0600070205080204" pitchFamily="50" charset="-128"/>
              <a:ea typeface="ＭＳ Ｐゴシック" panose="020B0600070205080204" pitchFamily="50" charset="-128"/>
            </a:rPr>
            <a:t>40,728</a:t>
          </a:r>
          <a:r>
            <a:rPr lang="ja-JP" altLang="en-US" sz="1300">
              <a:effectLst/>
              <a:latin typeface="ＭＳ Ｐゴシック" panose="020B0600070205080204" pitchFamily="50" charset="-128"/>
              <a:ea typeface="ＭＳ Ｐゴシック" panose="020B0600070205080204" pitchFamily="50" charset="-128"/>
            </a:rPr>
            <a:t>円上回っている。消防費では、隣町の消防業務を受託していることから類似団体平均を上回っている状況であり、さらに令和</a:t>
          </a:r>
          <a:r>
            <a:rPr lang="en-US" altLang="ja-JP" sz="1300">
              <a:effectLst/>
              <a:latin typeface="ＭＳ Ｐゴシック" panose="020B0600070205080204" pitchFamily="50" charset="-128"/>
              <a:ea typeface="ＭＳ Ｐゴシック" panose="020B0600070205080204" pitchFamily="50" charset="-128"/>
            </a:rPr>
            <a:t>5</a:t>
          </a:r>
          <a:r>
            <a:rPr lang="ja-JP" altLang="en-US" sz="1300">
              <a:effectLst/>
              <a:latin typeface="ＭＳ Ｐゴシック" panose="020B0600070205080204" pitchFamily="50" charset="-128"/>
              <a:ea typeface="ＭＳ Ｐゴシック" panose="020B0600070205080204" pitchFamily="50" charset="-128"/>
            </a:rPr>
            <a:t>年から消防庁舎の高台移転事業などに伴い、増加傾向にある。</a:t>
          </a:r>
          <a:endParaRPr lang="en-US"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一方で、減少額が大きいものでは、商工費で物価高騰対策に係る商品券交付事業の終了などにより住民一人当たりのコストは、前年度から</a:t>
          </a:r>
          <a:r>
            <a:rPr lang="en-US" altLang="ja-JP" sz="1300">
              <a:effectLst/>
              <a:latin typeface="ＭＳ Ｐゴシック" panose="020B0600070205080204" pitchFamily="50" charset="-128"/>
              <a:ea typeface="ＭＳ Ｐゴシック" panose="020B0600070205080204" pitchFamily="50" charset="-128"/>
            </a:rPr>
            <a:t>9,645</a:t>
          </a:r>
          <a:r>
            <a:rPr lang="ja-JP" altLang="en-US" sz="1300">
              <a:effectLst/>
              <a:latin typeface="ＭＳ Ｐゴシック" panose="020B0600070205080204" pitchFamily="50" charset="-128"/>
              <a:ea typeface="ＭＳ Ｐゴシック" panose="020B0600070205080204" pitchFamily="50" charset="-128"/>
            </a:rPr>
            <a:t>円減の</a:t>
          </a:r>
          <a:r>
            <a:rPr lang="en-US" altLang="ja-JP" sz="1300">
              <a:effectLst/>
              <a:latin typeface="ＭＳ Ｐゴシック" panose="020B0600070205080204" pitchFamily="50" charset="-128"/>
              <a:ea typeface="ＭＳ Ｐゴシック" panose="020B0600070205080204" pitchFamily="50" charset="-128"/>
            </a:rPr>
            <a:t>13,582</a:t>
          </a:r>
          <a:r>
            <a:rPr lang="ja-JP" altLang="en-US" sz="1300">
              <a:effectLst/>
              <a:latin typeface="ＭＳ Ｐゴシック" panose="020B0600070205080204" pitchFamily="50" charset="-128"/>
              <a:ea typeface="ＭＳ Ｐゴシック" panose="020B0600070205080204" pitchFamily="50" charset="-128"/>
            </a:rPr>
            <a:t>円となっている。また、教育費では統合小学校建設事業の遅延により、住民一人当たりのコストは</a:t>
          </a:r>
          <a:r>
            <a:rPr lang="en-US" altLang="ja-JP" sz="1300">
              <a:effectLst/>
              <a:latin typeface="ＭＳ Ｐゴシック" panose="020B0600070205080204" pitchFamily="50" charset="-128"/>
              <a:ea typeface="ＭＳ Ｐゴシック" panose="020B0600070205080204" pitchFamily="50" charset="-128"/>
            </a:rPr>
            <a:t>30,084</a:t>
          </a:r>
          <a:r>
            <a:rPr lang="ja-JP" altLang="en-US" sz="1300">
              <a:effectLst/>
              <a:latin typeface="ＭＳ Ｐゴシック" panose="020B0600070205080204" pitchFamily="50" charset="-128"/>
              <a:ea typeface="ＭＳ Ｐゴシック" panose="020B0600070205080204" pitchFamily="50" charset="-128"/>
            </a:rPr>
            <a:t>円減の</a:t>
          </a:r>
          <a:r>
            <a:rPr lang="en-US" altLang="ja-JP" sz="1300">
              <a:effectLst/>
              <a:latin typeface="ＭＳ Ｐゴシック" panose="020B0600070205080204" pitchFamily="50" charset="-128"/>
              <a:ea typeface="ＭＳ Ｐゴシック" panose="020B0600070205080204" pitchFamily="50" charset="-128"/>
            </a:rPr>
            <a:t>61,886</a:t>
          </a:r>
          <a:r>
            <a:rPr lang="ja-JP" altLang="en-US" sz="1300">
              <a:effectLst/>
              <a:latin typeface="ＭＳ Ｐゴシック" panose="020B0600070205080204" pitchFamily="50" charset="-128"/>
              <a:ea typeface="ＭＳ Ｐゴシック" panose="020B0600070205080204" pitchFamily="50" charset="-128"/>
            </a:rPr>
            <a:t>円となっている。しかしながら、令和</a:t>
          </a:r>
          <a:r>
            <a:rPr lang="en-US" altLang="ja-JP" sz="1300">
              <a:effectLst/>
              <a:latin typeface="ＭＳ Ｐゴシック" panose="020B0600070205080204" pitchFamily="50" charset="-128"/>
              <a:ea typeface="ＭＳ Ｐゴシック" panose="020B0600070205080204" pitchFamily="50" charset="-128"/>
            </a:rPr>
            <a:t>7</a:t>
          </a:r>
          <a:r>
            <a:rPr lang="ja-JP" altLang="en-US" sz="1300">
              <a:effectLst/>
              <a:latin typeface="ＭＳ Ｐゴシック" panose="020B0600070205080204" pitchFamily="50" charset="-128"/>
              <a:ea typeface="ＭＳ Ｐゴシック" panose="020B0600070205080204" pitchFamily="50" charset="-128"/>
            </a:rPr>
            <a:t>年度以降は増加傾向が続くと見込まれる。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和歌山県串本町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定額減税の影響を考慮すると、町税はほぼ横ばいで推移しているものの、昨今の物価高騰や人事院勧告に伴う人件費の高騰、また病院事業への繰出金の増加等により、財政調整基金を取り崩す結果となり、同基金残高及び実質単年度収支が悪化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和歌山県串本町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年度まで赤字となっていた国民健康保険事業特別会計が平成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年度以降黒字に転じたものの、病院事業会計においては平成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年度まで資金不足が発生していた。令和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年度では資金不足は解消したが依然として厳しい経営となっており、改革プランに沿った取り組みを進め、経営健全化に努める。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11740876</v>
      </c>
      <c r="BO4" s="358"/>
      <c r="BP4" s="358"/>
      <c r="BQ4" s="358"/>
      <c r="BR4" s="358"/>
      <c r="BS4" s="358"/>
      <c r="BT4" s="358"/>
      <c r="BU4" s="359"/>
      <c r="BV4" s="357">
        <v>12068624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v>
      </c>
      <c r="CU4" s="364"/>
      <c r="CV4" s="364"/>
      <c r="CW4" s="364"/>
      <c r="CX4" s="364"/>
      <c r="CY4" s="364"/>
      <c r="CZ4" s="364"/>
      <c r="DA4" s="365"/>
      <c r="DB4" s="363">
        <v>5.2</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11456150</v>
      </c>
      <c r="BO5" s="395"/>
      <c r="BP5" s="395"/>
      <c r="BQ5" s="395"/>
      <c r="BR5" s="395"/>
      <c r="BS5" s="395"/>
      <c r="BT5" s="395"/>
      <c r="BU5" s="396"/>
      <c r="BV5" s="394">
        <v>11724865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93.3</v>
      </c>
      <c r="CU5" s="392"/>
      <c r="CV5" s="392"/>
      <c r="CW5" s="392"/>
      <c r="CX5" s="392"/>
      <c r="CY5" s="392"/>
      <c r="CZ5" s="392"/>
      <c r="DA5" s="393"/>
      <c r="DB5" s="391">
        <v>91.4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284726</v>
      </c>
      <c r="BO6" s="395"/>
      <c r="BP6" s="395"/>
      <c r="BQ6" s="395"/>
      <c r="BR6" s="395"/>
      <c r="BS6" s="395"/>
      <c r="BT6" s="395"/>
      <c r="BU6" s="396"/>
      <c r="BV6" s="394">
        <v>343759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93.4</v>
      </c>
      <c r="CU6" s="432"/>
      <c r="CV6" s="432"/>
      <c r="CW6" s="432"/>
      <c r="CX6" s="432"/>
      <c r="CY6" s="432"/>
      <c r="CZ6" s="432"/>
      <c r="DA6" s="433"/>
      <c r="DB6" s="431">
        <v>91.8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32106</v>
      </c>
      <c r="BO7" s="395"/>
      <c r="BP7" s="395"/>
      <c r="BQ7" s="395"/>
      <c r="BR7" s="395"/>
      <c r="BS7" s="395"/>
      <c r="BT7" s="395"/>
      <c r="BU7" s="396"/>
      <c r="BV7" s="394">
        <v>17422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6349959</v>
      </c>
      <c r="CU7" s="395"/>
      <c r="CV7" s="395"/>
      <c r="CW7" s="395"/>
      <c r="CX7" s="395"/>
      <c r="CY7" s="395"/>
      <c r="CZ7" s="395"/>
      <c r="DA7" s="396"/>
      <c r="DB7" s="394">
        <v>6283432</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252620</v>
      </c>
      <c r="BO8" s="395"/>
      <c r="BP8" s="395"/>
      <c r="BQ8" s="395"/>
      <c r="BR8" s="395"/>
      <c r="BS8" s="395"/>
      <c r="BT8" s="395"/>
      <c r="BU8" s="396"/>
      <c r="BV8" s="394">
        <v>326337</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0.26</v>
      </c>
      <c r="CU8" s="435"/>
      <c r="CV8" s="435"/>
      <c r="CW8" s="435"/>
      <c r="CX8" s="435"/>
      <c r="CY8" s="435"/>
      <c r="CZ8" s="435"/>
      <c r="DA8" s="436"/>
      <c r="DB8" s="434">
        <v>0.26</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14959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-73717</v>
      </c>
      <c r="BO9" s="395"/>
      <c r="BP9" s="395"/>
      <c r="BQ9" s="395"/>
      <c r="BR9" s="395"/>
      <c r="BS9" s="395"/>
      <c r="BT9" s="395"/>
      <c r="BU9" s="396"/>
      <c r="BV9" s="394">
        <v>94980</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16.600000000000001</v>
      </c>
      <c r="CU9" s="392"/>
      <c r="CV9" s="392"/>
      <c r="CW9" s="392"/>
      <c r="CX9" s="392"/>
      <c r="CY9" s="392"/>
      <c r="CZ9" s="392"/>
      <c r="DA9" s="393"/>
      <c r="DB9" s="391">
        <v>17.100000000000001</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16558</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163213</v>
      </c>
      <c r="BO10" s="395"/>
      <c r="BP10" s="395"/>
      <c r="BQ10" s="395"/>
      <c r="BR10" s="395"/>
      <c r="BS10" s="395"/>
      <c r="BT10" s="395"/>
      <c r="BU10" s="396"/>
      <c r="BV10" s="394">
        <v>296159</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13924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104</v>
      </c>
      <c r="AV12" s="427"/>
      <c r="AW12" s="427"/>
      <c r="AX12" s="427"/>
      <c r="AY12" s="428" t="s">
        <v>128</v>
      </c>
      <c r="AZ12" s="429"/>
      <c r="BA12" s="429"/>
      <c r="BB12" s="429"/>
      <c r="BC12" s="429"/>
      <c r="BD12" s="429"/>
      <c r="BE12" s="429"/>
      <c r="BF12" s="429"/>
      <c r="BG12" s="429"/>
      <c r="BH12" s="429"/>
      <c r="BI12" s="429"/>
      <c r="BJ12" s="429"/>
      <c r="BK12" s="429"/>
      <c r="BL12" s="429"/>
      <c r="BM12" s="430"/>
      <c r="BN12" s="394">
        <v>221746</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13820</v>
      </c>
      <c r="S13" s="479"/>
      <c r="T13" s="479"/>
      <c r="U13" s="479"/>
      <c r="V13" s="480"/>
      <c r="W13" s="410" t="s">
        <v>131</v>
      </c>
      <c r="X13" s="411"/>
      <c r="Y13" s="411"/>
      <c r="Z13" s="411"/>
      <c r="AA13" s="411"/>
      <c r="AB13" s="401"/>
      <c r="AC13" s="445">
        <v>501</v>
      </c>
      <c r="AD13" s="446"/>
      <c r="AE13" s="446"/>
      <c r="AF13" s="446"/>
      <c r="AG13" s="488"/>
      <c r="AH13" s="445">
        <v>588</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-132250</v>
      </c>
      <c r="BO13" s="395"/>
      <c r="BP13" s="395"/>
      <c r="BQ13" s="395"/>
      <c r="BR13" s="395"/>
      <c r="BS13" s="395"/>
      <c r="BT13" s="395"/>
      <c r="BU13" s="396"/>
      <c r="BV13" s="394">
        <v>391139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9.1</v>
      </c>
      <c r="CU13" s="392"/>
      <c r="CV13" s="392"/>
      <c r="CW13" s="392"/>
      <c r="CX13" s="392"/>
      <c r="CY13" s="392"/>
      <c r="CZ13" s="392"/>
      <c r="DA13" s="393"/>
      <c r="DB13" s="391">
        <v>10</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14297</v>
      </c>
      <c r="S14" s="479"/>
      <c r="T14" s="479"/>
      <c r="U14" s="479"/>
      <c r="V14" s="480"/>
      <c r="W14" s="384"/>
      <c r="X14" s="385"/>
      <c r="Y14" s="385"/>
      <c r="Z14" s="385"/>
      <c r="AA14" s="385"/>
      <c r="AB14" s="374"/>
      <c r="AC14" s="481">
        <v>8.1</v>
      </c>
      <c r="AD14" s="482"/>
      <c r="AE14" s="482"/>
      <c r="AF14" s="482"/>
      <c r="AG14" s="483"/>
      <c r="AH14" s="481">
        <v>8.8000000000000007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33.6</v>
      </c>
      <c r="CU14" s="493"/>
      <c r="CV14" s="493"/>
      <c r="CW14" s="493"/>
      <c r="CX14" s="493"/>
      <c r="CY14" s="493"/>
      <c r="CZ14" s="493"/>
      <c r="DA14" s="494"/>
      <c r="DB14" s="492">
        <v>46.2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14217</v>
      </c>
      <c r="S15" s="479"/>
      <c r="T15" s="479"/>
      <c r="U15" s="479"/>
      <c r="V15" s="480"/>
      <c r="W15" s="410" t="s">
        <v>137</v>
      </c>
      <c r="X15" s="411"/>
      <c r="Y15" s="411"/>
      <c r="Z15" s="411"/>
      <c r="AA15" s="411"/>
      <c r="AB15" s="401"/>
      <c r="AC15" s="445">
        <v>804</v>
      </c>
      <c r="AD15" s="446"/>
      <c r="AE15" s="446"/>
      <c r="AF15" s="446"/>
      <c r="AG15" s="488"/>
      <c r="AH15" s="445">
        <v>826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1552740</v>
      </c>
      <c r="BO15" s="358"/>
      <c r="BP15" s="358"/>
      <c r="BQ15" s="358"/>
      <c r="BR15" s="358"/>
      <c r="BS15" s="358"/>
      <c r="BT15" s="358"/>
      <c r="BU15" s="359"/>
      <c r="BV15" s="357">
        <v>1559337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13</v>
      </c>
      <c r="AD16" s="482"/>
      <c r="AE16" s="482"/>
      <c r="AF16" s="482"/>
      <c r="AG16" s="483"/>
      <c r="AH16" s="481">
        <v>12.3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5953534</v>
      </c>
      <c r="BO16" s="395"/>
      <c r="BP16" s="395"/>
      <c r="BQ16" s="395"/>
      <c r="BR16" s="395"/>
      <c r="BS16" s="395"/>
      <c r="BT16" s="395"/>
      <c r="BU16" s="396"/>
      <c r="BV16" s="394">
        <v>5862921</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4898</v>
      </c>
      <c r="AD17" s="446"/>
      <c r="AE17" s="446"/>
      <c r="AF17" s="446"/>
      <c r="AG17" s="488"/>
      <c r="AH17" s="445">
        <v>5282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1936311</v>
      </c>
      <c r="BO17" s="395"/>
      <c r="BP17" s="395"/>
      <c r="BQ17" s="395"/>
      <c r="BR17" s="395"/>
      <c r="BS17" s="395"/>
      <c r="BT17" s="395"/>
      <c r="BU17" s="396"/>
      <c r="BV17" s="394">
        <v>1945019</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135.66999999999999</v>
      </c>
      <c r="M18" s="518"/>
      <c r="N18" s="518"/>
      <c r="O18" s="518"/>
      <c r="P18" s="518"/>
      <c r="Q18" s="518"/>
      <c r="R18" s="519"/>
      <c r="S18" s="519"/>
      <c r="T18" s="519"/>
      <c r="U18" s="519"/>
      <c r="V18" s="520"/>
      <c r="W18" s="412"/>
      <c r="X18" s="413"/>
      <c r="Y18" s="413"/>
      <c r="Z18" s="413"/>
      <c r="AA18" s="413"/>
      <c r="AB18" s="404"/>
      <c r="AC18" s="521">
        <v>79</v>
      </c>
      <c r="AD18" s="522"/>
      <c r="AE18" s="522"/>
      <c r="AF18" s="522"/>
      <c r="AG18" s="523"/>
      <c r="AH18" s="521">
        <v>78.900000000000006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6078450</v>
      </c>
      <c r="BO18" s="395"/>
      <c r="BP18" s="395"/>
      <c r="BQ18" s="395"/>
      <c r="BR18" s="395"/>
      <c r="BS18" s="395"/>
      <c r="BT18" s="395"/>
      <c r="BU18" s="396"/>
      <c r="BV18" s="394">
        <v>5856925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110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8010336</v>
      </c>
      <c r="BO19" s="395"/>
      <c r="BP19" s="395"/>
      <c r="BQ19" s="395"/>
      <c r="BR19" s="395"/>
      <c r="BS19" s="395"/>
      <c r="BT19" s="395"/>
      <c r="BU19" s="396"/>
      <c r="BV19" s="394">
        <v>7896744</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7398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14296737</v>
      </c>
      <c r="BO22" s="358"/>
      <c r="BP22" s="358"/>
      <c r="BQ22" s="358"/>
      <c r="BR22" s="358"/>
      <c r="BS22" s="358"/>
      <c r="BT22" s="358"/>
      <c r="BU22" s="359"/>
      <c r="BV22" s="357">
        <v>14959281</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12364011</v>
      </c>
      <c r="BO23" s="395"/>
      <c r="BP23" s="395"/>
      <c r="BQ23" s="395"/>
      <c r="BR23" s="395"/>
      <c r="BS23" s="395"/>
      <c r="BT23" s="395"/>
      <c r="BU23" s="396"/>
      <c r="BV23" s="394">
        <v>12854094</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6640</v>
      </c>
      <c r="R24" s="446"/>
      <c r="S24" s="446"/>
      <c r="T24" s="446"/>
      <c r="U24" s="446"/>
      <c r="V24" s="488"/>
      <c r="W24" s="540"/>
      <c r="X24" s="541"/>
      <c r="Y24" s="542"/>
      <c r="Z24" s="444" t="s">
        <v>162</v>
      </c>
      <c r="AA24" s="424"/>
      <c r="AB24" s="424"/>
      <c r="AC24" s="424"/>
      <c r="AD24" s="424"/>
      <c r="AE24" s="424"/>
      <c r="AF24" s="424"/>
      <c r="AG24" s="425"/>
      <c r="AH24" s="445">
        <v>217</v>
      </c>
      <c r="AI24" s="446"/>
      <c r="AJ24" s="446"/>
      <c r="AK24" s="446"/>
      <c r="AL24" s="488"/>
      <c r="AM24" s="445">
        <v>626045</v>
      </c>
      <c r="AN24" s="446"/>
      <c r="AO24" s="446"/>
      <c r="AP24" s="446"/>
      <c r="AQ24" s="446"/>
      <c r="AR24" s="488"/>
      <c r="AS24" s="445">
        <v>2885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11682531</v>
      </c>
      <c r="BO24" s="395"/>
      <c r="BP24" s="395"/>
      <c r="BQ24" s="395"/>
      <c r="BR24" s="395"/>
      <c r="BS24" s="395"/>
      <c r="BT24" s="395"/>
      <c r="BU24" s="396"/>
      <c r="BV24" s="394">
        <v>12042321</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5600</v>
      </c>
      <c r="R25" s="446"/>
      <c r="S25" s="446"/>
      <c r="T25" s="446"/>
      <c r="U25" s="446"/>
      <c r="V25" s="488"/>
      <c r="W25" s="540"/>
      <c r="X25" s="541"/>
      <c r="Y25" s="542"/>
      <c r="Z25" s="444" t="s">
        <v>165</v>
      </c>
      <c r="AA25" s="424"/>
      <c r="AB25" s="424"/>
      <c r="AC25" s="424"/>
      <c r="AD25" s="424"/>
      <c r="AE25" s="424"/>
      <c r="AF25" s="424"/>
      <c r="AG25" s="425"/>
      <c r="AH25" s="445">
        <v>65</v>
      </c>
      <c r="AI25" s="446"/>
      <c r="AJ25" s="446"/>
      <c r="AK25" s="446"/>
      <c r="AL25" s="488"/>
      <c r="AM25" s="445">
        <v>175760</v>
      </c>
      <c r="AN25" s="446"/>
      <c r="AO25" s="446"/>
      <c r="AP25" s="446"/>
      <c r="AQ25" s="446"/>
      <c r="AR25" s="488"/>
      <c r="AS25" s="445">
        <v>2704</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737599</v>
      </c>
      <c r="BO25" s="358"/>
      <c r="BP25" s="358"/>
      <c r="BQ25" s="358"/>
      <c r="BR25" s="358"/>
      <c r="BS25" s="358"/>
      <c r="BT25" s="358"/>
      <c r="BU25" s="359"/>
      <c r="BV25" s="357">
        <v>3128557</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5050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2700</v>
      </c>
      <c r="R27" s="446"/>
      <c r="S27" s="446"/>
      <c r="T27" s="446"/>
      <c r="U27" s="446"/>
      <c r="V27" s="488"/>
      <c r="W27" s="540"/>
      <c r="X27" s="541"/>
      <c r="Y27" s="542"/>
      <c r="Z27" s="444" t="s">
        <v>172</v>
      </c>
      <c r="AA27" s="424"/>
      <c r="AB27" s="424"/>
      <c r="AC27" s="424"/>
      <c r="AD27" s="424"/>
      <c r="AE27" s="424"/>
      <c r="AF27" s="424"/>
      <c r="AG27" s="425"/>
      <c r="AH27" s="445">
        <v>8</v>
      </c>
      <c r="AI27" s="446"/>
      <c r="AJ27" s="446"/>
      <c r="AK27" s="446"/>
      <c r="AL27" s="488"/>
      <c r="AM27" s="445">
        <v>25708</v>
      </c>
      <c r="AN27" s="446"/>
      <c r="AO27" s="446"/>
      <c r="AP27" s="446"/>
      <c r="AQ27" s="446"/>
      <c r="AR27" s="488"/>
      <c r="AS27" s="445">
        <v>3214</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2150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1423711</v>
      </c>
      <c r="BO28" s="358"/>
      <c r="BP28" s="358"/>
      <c r="BQ28" s="358"/>
      <c r="BR28" s="358"/>
      <c r="BS28" s="358"/>
      <c r="BT28" s="358"/>
      <c r="BU28" s="359"/>
      <c r="BV28" s="357">
        <v>1482244</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11</v>
      </c>
      <c r="M29" s="446"/>
      <c r="N29" s="446"/>
      <c r="O29" s="446"/>
      <c r="P29" s="488"/>
      <c r="Q29" s="445">
        <v>2000</v>
      </c>
      <c r="R29" s="446"/>
      <c r="S29" s="446"/>
      <c r="T29" s="446"/>
      <c r="U29" s="446"/>
      <c r="V29" s="488"/>
      <c r="W29" s="543"/>
      <c r="X29" s="544"/>
      <c r="Y29" s="545"/>
      <c r="Z29" s="444" t="s">
        <v>178</v>
      </c>
      <c r="AA29" s="424"/>
      <c r="AB29" s="424"/>
      <c r="AC29" s="424"/>
      <c r="AD29" s="424"/>
      <c r="AE29" s="424"/>
      <c r="AF29" s="424"/>
      <c r="AG29" s="425"/>
      <c r="AH29" s="445">
        <v>225</v>
      </c>
      <c r="AI29" s="446"/>
      <c r="AJ29" s="446"/>
      <c r="AK29" s="446"/>
      <c r="AL29" s="488"/>
      <c r="AM29" s="445">
        <v>651753</v>
      </c>
      <c r="AN29" s="446"/>
      <c r="AO29" s="446"/>
      <c r="AP29" s="446"/>
      <c r="AQ29" s="446"/>
      <c r="AR29" s="488"/>
      <c r="AS29" s="445">
        <v>2897</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853288</v>
      </c>
      <c r="BO29" s="395"/>
      <c r="BP29" s="395"/>
      <c r="BQ29" s="395"/>
      <c r="BR29" s="395"/>
      <c r="BS29" s="395"/>
      <c r="BT29" s="395"/>
      <c r="BU29" s="396"/>
      <c r="BV29" s="394">
        <v>778639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92.7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2112920</v>
      </c>
      <c r="BO30" s="514"/>
      <c r="BP30" s="514"/>
      <c r="BQ30" s="514"/>
      <c r="BR30" s="514"/>
      <c r="BS30" s="514"/>
      <c r="BT30" s="514"/>
      <c r="BU30" s="515"/>
      <c r="BV30" s="513">
        <v>1767337</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後期高齢者医療特別会計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病院事業会計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和歌山県市町村総合事務組合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19</v>
      </c>
      <c r="CP34" s="584"/>
      <c r="CQ34" s="585" t="str">
        <f>IF('各会計、関係団体の財政状況及び健全化判断比率'!BS7="","",'各会計、関係団体の財政状況及び健全化判断比率'!BS7)</f>
        <v>串本町土地開発公社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国民健康保険事業特別会計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水道事業特別会計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紀南地方老人福祉施設組合(普通会計)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介護保険事業特別会計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IF('各会計、関係団体の財政状況及び健全化判断比率'!B34="","",'各会計、関係団体の財政状況及び健全化判断比率'!B34)</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紀南地方老人福祉施設組合(公営企業会計)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通所介護事業特別会計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串本町古座川町衛生施設事務組合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紀南学園事務組合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東牟婁郡町村新宮市老人福祉施設事務組合(普通会計)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東牟婁郡町村新宮市老人福祉施設事務組合(公営企業会計)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紀南地方児童福祉施設組合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新宮周辺広域市町村圏事務組合(普通会計)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18</v>
      </c>
      <c r="BX43" s="584"/>
      <c r="BY43" s="585" t="str">
        <f>IF('各会計、関係団体の財政状況及び健全化判断比率'!B77="","",'各会計、関係団体の財政状況及び健全化判断比率'!B77)</f>
        <v>新宮周辺広域市町村圏事務組合(公営企業会計)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sEvSLB/ePLMXpbbwSxnWQM0mfwl5iTYwDWbCOJSw16zg1tykwttEpVFbxkdpSCnemCJyVx888NtUKzBewFP5CQ==" saltValue="B1Jos/uklRcKXR1d3Vgqk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535</v>
      </c>
      <c r="D34" s="1136"/>
      <c r="E34" s="1137"/>
      <c r="F34" s="32">
        <v>11.71</v>
      </c>
      <c r="G34" s="33">
        <v>9.33</v>
      </c>
      <c r="H34" s="33">
        <v>9.07</v>
      </c>
      <c r="I34" s="33">
        <v>7.24</v>
      </c>
      <c r="J34" s="34">
        <v>7.64</v>
      </c>
      <c r="K34" s="22"/>
      <c r="L34" s="22"/>
      <c r="M34" s="22"/>
      <c r="N34" s="22"/>
      <c r="O34" s="22"/>
      <c r="P34" s="22"/>
    </row>
    <row r="35" spans="1:16" ht="39" customHeight="1" x14ac:dyDescent="0.15">
      <c r="A35" s="22"/>
      <c r="B35" s="35"/>
      <c r="C35" s="1132" t="s">
        <v>536</v>
      </c>
      <c r="D35" s="1132"/>
      <c r="E35" s="1133"/>
      <c r="F35" s="36">
        <v>3.53</v>
      </c>
      <c r="G35" s="37">
        <v>6.11</v>
      </c>
      <c r="H35" s="37">
        <v>3.69</v>
      </c>
      <c r="I35" s="37">
        <v>5.19</v>
      </c>
      <c r="J35" s="38">
        <v>3.97</v>
      </c>
      <c r="K35" s="22"/>
      <c r="L35" s="22"/>
      <c r="M35" s="22"/>
      <c r="N35" s="22"/>
      <c r="O35" s="22"/>
      <c r="P35" s="22"/>
    </row>
    <row r="36" spans="1:16" ht="39" customHeight="1" x14ac:dyDescent="0.15">
      <c r="A36" s="22"/>
      <c r="B36" s="35"/>
      <c r="C36" s="1132" t="s">
        <v>537</v>
      </c>
      <c r="D36" s="1132"/>
      <c r="E36" s="1133"/>
      <c r="F36" s="36">
        <v>1.27</v>
      </c>
      <c r="G36" s="37">
        <v>1.45</v>
      </c>
      <c r="H36" s="37">
        <v>0.99</v>
      </c>
      <c r="I36" s="37">
        <v>1</v>
      </c>
      <c r="J36" s="38">
        <v>1.76</v>
      </c>
      <c r="K36" s="22"/>
      <c r="L36" s="22"/>
      <c r="M36" s="22"/>
      <c r="N36" s="22"/>
      <c r="O36" s="22"/>
      <c r="P36" s="22"/>
    </row>
    <row r="37" spans="1:16" ht="39" customHeight="1" x14ac:dyDescent="0.15">
      <c r="A37" s="22"/>
      <c r="B37" s="35"/>
      <c r="C37" s="1132" t="s">
        <v>538</v>
      </c>
      <c r="D37" s="1132"/>
      <c r="E37" s="1133"/>
      <c r="F37" s="36" t="s">
        <v>539</v>
      </c>
      <c r="G37" s="37">
        <v>0.8</v>
      </c>
      <c r="H37" s="37">
        <v>2.48</v>
      </c>
      <c r="I37" s="37">
        <v>0.45</v>
      </c>
      <c r="J37" s="38">
        <v>1.5</v>
      </c>
      <c r="K37" s="22"/>
      <c r="L37" s="22"/>
      <c r="M37" s="22"/>
      <c r="N37" s="22"/>
      <c r="O37" s="22"/>
      <c r="P37" s="22"/>
    </row>
    <row r="38" spans="1:16" ht="39" customHeight="1" x14ac:dyDescent="0.15">
      <c r="A38" s="22"/>
      <c r="B38" s="35"/>
      <c r="C38" s="1132" t="s">
        <v>540</v>
      </c>
      <c r="D38" s="1132"/>
      <c r="E38" s="1133"/>
      <c r="F38" s="36">
        <v>0.02</v>
      </c>
      <c r="G38" s="37">
        <v>1.36</v>
      </c>
      <c r="H38" s="37">
        <v>1.76</v>
      </c>
      <c r="I38" s="37">
        <v>1.26</v>
      </c>
      <c r="J38" s="38">
        <v>1.43</v>
      </c>
      <c r="K38" s="22"/>
      <c r="L38" s="22"/>
      <c r="M38" s="22"/>
      <c r="N38" s="22"/>
      <c r="O38" s="22"/>
      <c r="P38" s="22"/>
    </row>
    <row r="39" spans="1:16" ht="39" customHeight="1" x14ac:dyDescent="0.15">
      <c r="A39" s="22"/>
      <c r="B39" s="35"/>
      <c r="C39" s="1132" t="s">
        <v>541</v>
      </c>
      <c r="D39" s="1132"/>
      <c r="E39" s="1133"/>
      <c r="F39" s="36">
        <v>0.09</v>
      </c>
      <c r="G39" s="37">
        <v>0.09</v>
      </c>
      <c r="H39" s="37">
        <v>0.09</v>
      </c>
      <c r="I39" s="37">
        <v>0.1</v>
      </c>
      <c r="J39" s="38">
        <v>0.12</v>
      </c>
      <c r="K39" s="22"/>
      <c r="L39" s="22"/>
      <c r="M39" s="22"/>
      <c r="N39" s="22"/>
      <c r="O39" s="22"/>
      <c r="P39" s="22"/>
    </row>
    <row r="40" spans="1:16" ht="39" customHeight="1" x14ac:dyDescent="0.15">
      <c r="A40" s="22"/>
      <c r="B40" s="35"/>
      <c r="C40" s="1132" t="s">
        <v>542</v>
      </c>
      <c r="D40" s="1132"/>
      <c r="E40" s="1133"/>
      <c r="F40" s="36" t="s">
        <v>489</v>
      </c>
      <c r="G40" s="37" t="s">
        <v>489</v>
      </c>
      <c r="H40" s="37" t="s">
        <v>489</v>
      </c>
      <c r="I40" s="37" t="s">
        <v>489</v>
      </c>
      <c r="J40" s="38">
        <v>0.05</v>
      </c>
      <c r="K40" s="22"/>
      <c r="L40" s="22"/>
      <c r="M40" s="22"/>
      <c r="N40" s="22"/>
      <c r="O40" s="22"/>
      <c r="P40" s="22"/>
    </row>
    <row r="41" spans="1:16" ht="39" customHeight="1" x14ac:dyDescent="0.15">
      <c r="A41" s="22"/>
      <c r="B41" s="35"/>
      <c r="C41" s="1132" t="s">
        <v>543</v>
      </c>
      <c r="D41" s="1132"/>
      <c r="E41" s="1133"/>
      <c r="F41" s="36">
        <v>0</v>
      </c>
      <c r="G41" s="37">
        <v>0</v>
      </c>
      <c r="H41" s="37">
        <v>0</v>
      </c>
      <c r="I41" s="37">
        <v>0</v>
      </c>
      <c r="J41" s="38">
        <v>0</v>
      </c>
      <c r="K41" s="22"/>
      <c r="L41" s="22"/>
      <c r="M41" s="22"/>
      <c r="N41" s="22"/>
      <c r="O41" s="22"/>
      <c r="P41" s="22"/>
    </row>
    <row r="42" spans="1:16" ht="39" customHeight="1" x14ac:dyDescent="0.15">
      <c r="A42" s="22"/>
      <c r="B42" s="39"/>
      <c r="C42" s="1132" t="s">
        <v>544</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545</v>
      </c>
      <c r="D43" s="1134"/>
      <c r="E43" s="1135"/>
      <c r="F43" s="41">
        <v>0.51</v>
      </c>
      <c r="G43" s="42">
        <v>0.41</v>
      </c>
      <c r="H43" s="42">
        <v>0.05</v>
      </c>
      <c r="I43" s="42">
        <v>0</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ASr4D3i+zhQnh2FFvydEvuT10p0yo//mfkktI+Jn7U7W/8uCmaKwyUFt1LngJMgslvIhOHxXIzPaMyLXnEazA==" saltValue="ipihNFLD+TcL9F30pz6q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1323</v>
      </c>
      <c r="L45" s="58">
        <v>1357</v>
      </c>
      <c r="M45" s="58">
        <v>1376</v>
      </c>
      <c r="N45" s="58">
        <v>1348</v>
      </c>
      <c r="O45" s="59">
        <v>1330</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194</v>
      </c>
      <c r="L48" s="62">
        <v>236</v>
      </c>
      <c r="M48" s="62">
        <v>196</v>
      </c>
      <c r="N48" s="62">
        <v>120</v>
      </c>
      <c r="O48" s="63">
        <v>103</v>
      </c>
      <c r="P48" s="46"/>
      <c r="Q48" s="46"/>
      <c r="R48" s="46"/>
      <c r="S48" s="46"/>
      <c r="T48" s="46"/>
      <c r="U48" s="46"/>
    </row>
    <row r="49" spans="1:21" ht="30.75" customHeight="1" x14ac:dyDescent="0.15">
      <c r="A49" s="46"/>
      <c r="B49" s="1140"/>
      <c r="C49" s="1141"/>
      <c r="D49" s="60"/>
      <c r="E49" s="1146" t="s">
        <v>14</v>
      </c>
      <c r="F49" s="1146"/>
      <c r="G49" s="1146"/>
      <c r="H49" s="1146"/>
      <c r="I49" s="1146"/>
      <c r="J49" s="1147"/>
      <c r="K49" s="61">
        <v>135</v>
      </c>
      <c r="L49" s="62">
        <v>83</v>
      </c>
      <c r="M49" s="62">
        <v>73</v>
      </c>
      <c r="N49" s="62">
        <v>82</v>
      </c>
      <c r="O49" s="63">
        <v>82</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489</v>
      </c>
      <c r="L50" s="62" t="s">
        <v>489</v>
      </c>
      <c r="M50" s="62" t="s">
        <v>489</v>
      </c>
      <c r="N50" s="62" t="s">
        <v>489</v>
      </c>
      <c r="O50" s="63" t="s">
        <v>489</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t="s">
        <v>489</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1075</v>
      </c>
      <c r="L52" s="62">
        <v>1095</v>
      </c>
      <c r="M52" s="62">
        <v>1103</v>
      </c>
      <c r="N52" s="62">
        <v>1090</v>
      </c>
      <c r="O52" s="63">
        <v>1088</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577</v>
      </c>
      <c r="L53" s="67">
        <v>581</v>
      </c>
      <c r="M53" s="67">
        <v>542</v>
      </c>
      <c r="N53" s="67">
        <v>460</v>
      </c>
      <c r="O53" s="68">
        <v>427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0wlgDLvMAJ+S6DAsIEr3MeZaz//uJfmsnZtIt41yHnVCPL8X1z7rai1cDfJNrb2QSM1lMtTzoOkE+w3Vvsm4Sw==" saltValue="qQhRj1WXi+zJvQ7xG0v6E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14955</v>
      </c>
      <c r="J41" s="331">
        <v>15453</v>
      </c>
      <c r="K41" s="331">
        <v>15174</v>
      </c>
      <c r="L41" s="331">
        <v>14959</v>
      </c>
      <c r="M41" s="332">
        <v>14297</v>
      </c>
    </row>
    <row r="42" spans="2:13" ht="27.75" customHeight="1" x14ac:dyDescent="0.15">
      <c r="B42" s="1171"/>
      <c r="C42" s="1172"/>
      <c r="D42" s="104"/>
      <c r="E42" s="1177" t="s">
        <v>32</v>
      </c>
      <c r="F42" s="1177"/>
      <c r="G42" s="1177"/>
      <c r="H42" s="1178"/>
      <c r="I42" s="333">
        <v>387</v>
      </c>
      <c r="J42" s="334">
        <v>387</v>
      </c>
      <c r="K42" s="334">
        <v>387</v>
      </c>
      <c r="L42" s="334" t="s">
        <v>489</v>
      </c>
      <c r="M42" s="335" t="s">
        <v>489</v>
      </c>
    </row>
    <row r="43" spans="2:13" ht="27.75" customHeight="1" x14ac:dyDescent="0.15">
      <c r="B43" s="1171"/>
      <c r="C43" s="1172"/>
      <c r="D43" s="104"/>
      <c r="E43" s="1177" t="s">
        <v>33</v>
      </c>
      <c r="F43" s="1177"/>
      <c r="G43" s="1177"/>
      <c r="H43" s="1178"/>
      <c r="I43" s="333">
        <v>1487</v>
      </c>
      <c r="J43" s="334">
        <v>1573</v>
      </c>
      <c r="K43" s="334">
        <v>1426</v>
      </c>
      <c r="L43" s="334">
        <v>1434</v>
      </c>
      <c r="M43" s="335">
        <v>1277</v>
      </c>
    </row>
    <row r="44" spans="2:13" ht="27.75" customHeight="1" x14ac:dyDescent="0.15">
      <c r="B44" s="1171"/>
      <c r="C44" s="1172"/>
      <c r="D44" s="104"/>
      <c r="E44" s="1177" t="s">
        <v>34</v>
      </c>
      <c r="F44" s="1177"/>
      <c r="G44" s="1177"/>
      <c r="H44" s="1178"/>
      <c r="I44" s="333">
        <v>664</v>
      </c>
      <c r="J44" s="334">
        <v>582</v>
      </c>
      <c r="K44" s="334">
        <v>499</v>
      </c>
      <c r="L44" s="334">
        <v>418</v>
      </c>
      <c r="M44" s="335">
        <v>339</v>
      </c>
    </row>
    <row r="45" spans="2:13" ht="27.75" customHeight="1" x14ac:dyDescent="0.15">
      <c r="B45" s="1171"/>
      <c r="C45" s="1172"/>
      <c r="D45" s="104"/>
      <c r="E45" s="1177" t="s">
        <v>35</v>
      </c>
      <c r="F45" s="1177"/>
      <c r="G45" s="1177"/>
      <c r="H45" s="1178"/>
      <c r="I45" s="333">
        <v>1088</v>
      </c>
      <c r="J45" s="334">
        <v>1108</v>
      </c>
      <c r="K45" s="334">
        <v>1060</v>
      </c>
      <c r="L45" s="334">
        <v>1203</v>
      </c>
      <c r="M45" s="335">
        <v>1280</v>
      </c>
    </row>
    <row r="46" spans="2:13" ht="27.75" customHeight="1" x14ac:dyDescent="0.15">
      <c r="B46" s="1171"/>
      <c r="C46" s="1172"/>
      <c r="D46" s="105"/>
      <c r="E46" s="1177" t="s">
        <v>36</v>
      </c>
      <c r="F46" s="1177"/>
      <c r="G46" s="1177"/>
      <c r="H46" s="1178"/>
      <c r="I46" s="333" t="s">
        <v>489</v>
      </c>
      <c r="J46" s="334" t="s">
        <v>489</v>
      </c>
      <c r="K46" s="334" t="s">
        <v>489</v>
      </c>
      <c r="L46" s="334" t="s">
        <v>489</v>
      </c>
      <c r="M46" s="335" t="s">
        <v>489</v>
      </c>
    </row>
    <row r="47" spans="2:13" ht="27.75" customHeight="1" x14ac:dyDescent="0.15">
      <c r="B47" s="1171"/>
      <c r="C47" s="1172"/>
      <c r="D47" s="106"/>
      <c r="E47" s="1179" t="s">
        <v>37</v>
      </c>
      <c r="F47" s="1180"/>
      <c r="G47" s="1180"/>
      <c r="H47" s="1181"/>
      <c r="I47" s="333" t="s">
        <v>489</v>
      </c>
      <c r="J47" s="334" t="s">
        <v>489</v>
      </c>
      <c r="K47" s="334" t="s">
        <v>489</v>
      </c>
      <c r="L47" s="334" t="s">
        <v>489</v>
      </c>
      <c r="M47" s="335" t="s">
        <v>489</v>
      </c>
    </row>
    <row r="48" spans="2:13" ht="27.75" customHeight="1" x14ac:dyDescent="0.15">
      <c r="B48" s="1171"/>
      <c r="C48" s="1172"/>
      <c r="D48" s="104"/>
      <c r="E48" s="1177" t="s">
        <v>38</v>
      </c>
      <c r="F48" s="1177"/>
      <c r="G48" s="1177"/>
      <c r="H48" s="1178"/>
      <c r="I48" s="333" t="s">
        <v>489</v>
      </c>
      <c r="J48" s="334" t="s">
        <v>489</v>
      </c>
      <c r="K48" s="334" t="s">
        <v>489</v>
      </c>
      <c r="L48" s="334" t="s">
        <v>489</v>
      </c>
      <c r="M48" s="335" t="s">
        <v>489</v>
      </c>
    </row>
    <row r="49" spans="2:13" ht="27.75" customHeight="1" x14ac:dyDescent="0.15">
      <c r="B49" s="1173"/>
      <c r="C49" s="1174"/>
      <c r="D49" s="104"/>
      <c r="E49" s="1177" t="s">
        <v>39</v>
      </c>
      <c r="F49" s="1177"/>
      <c r="G49" s="1177"/>
      <c r="H49" s="1178"/>
      <c r="I49" s="333" t="s">
        <v>489</v>
      </c>
      <c r="J49" s="334" t="s">
        <v>489</v>
      </c>
      <c r="K49" s="334" t="s">
        <v>489</v>
      </c>
      <c r="L49" s="334" t="s">
        <v>489</v>
      </c>
      <c r="M49" s="335" t="s">
        <v>489</v>
      </c>
    </row>
    <row r="50" spans="2:13" ht="27.75" customHeight="1" x14ac:dyDescent="0.15">
      <c r="B50" s="1182" t="s">
        <v>40</v>
      </c>
      <c r="C50" s="1183"/>
      <c r="D50" s="107"/>
      <c r="E50" s="1177" t="s">
        <v>41</v>
      </c>
      <c r="F50" s="1177"/>
      <c r="G50" s="1177"/>
      <c r="H50" s="1178"/>
      <c r="I50" s="333">
        <v>2591</v>
      </c>
      <c r="J50" s="334">
        <v>2806</v>
      </c>
      <c r="K50" s="334">
        <v>3131</v>
      </c>
      <c r="L50" s="334">
        <v>4031</v>
      </c>
      <c r="M50" s="335">
        <v>4477</v>
      </c>
    </row>
    <row r="51" spans="2:13" ht="27.75" customHeight="1" x14ac:dyDescent="0.15">
      <c r="B51" s="1171"/>
      <c r="C51" s="1172"/>
      <c r="D51" s="104"/>
      <c r="E51" s="1177" t="s">
        <v>42</v>
      </c>
      <c r="F51" s="1177"/>
      <c r="G51" s="1177"/>
      <c r="H51" s="1178"/>
      <c r="I51" s="333" t="s">
        <v>489</v>
      </c>
      <c r="J51" s="334" t="s">
        <v>489</v>
      </c>
      <c r="K51" s="334" t="s">
        <v>489</v>
      </c>
      <c r="L51" s="334" t="s">
        <v>489</v>
      </c>
      <c r="M51" s="335" t="s">
        <v>489</v>
      </c>
    </row>
    <row r="52" spans="2:13" ht="27.75" customHeight="1" x14ac:dyDescent="0.15">
      <c r="B52" s="1173"/>
      <c r="C52" s="1174"/>
      <c r="D52" s="104"/>
      <c r="E52" s="1177" t="s">
        <v>43</v>
      </c>
      <c r="F52" s="1177"/>
      <c r="G52" s="1177"/>
      <c r="H52" s="1178"/>
      <c r="I52" s="333">
        <v>11766</v>
      </c>
      <c r="J52" s="334">
        <v>12091</v>
      </c>
      <c r="K52" s="334">
        <v>11759</v>
      </c>
      <c r="L52" s="334">
        <v>11583</v>
      </c>
      <c r="M52" s="335">
        <v>10943</v>
      </c>
    </row>
    <row r="53" spans="2:13" ht="27.75" customHeight="1" thickBot="1" x14ac:dyDescent="0.2">
      <c r="B53" s="1184" t="s">
        <v>19</v>
      </c>
      <c r="C53" s="1185"/>
      <c r="D53" s="108"/>
      <c r="E53" s="1186" t="s">
        <v>44</v>
      </c>
      <c r="F53" s="1186"/>
      <c r="G53" s="1186"/>
      <c r="H53" s="1187"/>
      <c r="I53" s="336">
        <v>4224</v>
      </c>
      <c r="J53" s="337">
        <v>4206</v>
      </c>
      <c r="K53" s="337">
        <v>3657</v>
      </c>
      <c r="L53" s="337">
        <v>2400</v>
      </c>
      <c r="M53" s="338">
        <v>1773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dTC1g9WatdUJXQ5GO2JaInUgqEvZFdzsljtv+d+bKpYM81m0FG6XzYCw98TRSAT/vbuIZDcVUDoyKkLAXBy4w==" saltValue="F26qaeVcknXTXYdq+XoV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1186</v>
      </c>
      <c r="G55" s="339">
        <v>1482</v>
      </c>
      <c r="H55" s="340">
        <v>1424</v>
      </c>
    </row>
    <row r="56" spans="2:8" ht="52.5" customHeight="1" x14ac:dyDescent="0.15">
      <c r="B56" s="120"/>
      <c r="C56" s="1198" t="s">
        <v>47</v>
      </c>
      <c r="D56" s="1198"/>
      <c r="E56" s="1199"/>
      <c r="F56" s="341">
        <v>711</v>
      </c>
      <c r="G56" s="341">
        <v>779</v>
      </c>
      <c r="H56" s="342">
        <v>853</v>
      </c>
    </row>
    <row r="57" spans="2:8" ht="53.25" customHeight="1" x14ac:dyDescent="0.15">
      <c r="B57" s="120"/>
      <c r="C57" s="1200" t="s">
        <v>48</v>
      </c>
      <c r="D57" s="1200"/>
      <c r="E57" s="1201"/>
      <c r="F57" s="343">
        <v>1358</v>
      </c>
      <c r="G57" s="343">
        <v>1767</v>
      </c>
      <c r="H57" s="344">
        <v>2113</v>
      </c>
    </row>
    <row r="58" spans="2:8" ht="45.75" customHeight="1" x14ac:dyDescent="0.15">
      <c r="B58" s="121"/>
      <c r="C58" s="1188" t="s">
        <v>568</v>
      </c>
      <c r="D58" s="1189"/>
      <c r="E58" s="1190"/>
      <c r="F58" s="345">
        <v>242</v>
      </c>
      <c r="G58" s="345">
        <v>426</v>
      </c>
      <c r="H58" s="346">
        <v>893</v>
      </c>
    </row>
    <row r="59" spans="2:8" ht="45.75" customHeight="1" x14ac:dyDescent="0.15">
      <c r="B59" s="121"/>
      <c r="C59" s="1188" t="s">
        <v>569</v>
      </c>
      <c r="D59" s="1189"/>
      <c r="E59" s="1190"/>
      <c r="F59" s="345">
        <v>209</v>
      </c>
      <c r="G59" s="345">
        <v>493</v>
      </c>
      <c r="H59" s="346">
        <v>421</v>
      </c>
    </row>
    <row r="60" spans="2:8" ht="45.75" customHeight="1" x14ac:dyDescent="0.15">
      <c r="B60" s="121"/>
      <c r="C60" s="1188" t="s">
        <v>570</v>
      </c>
      <c r="D60" s="1189"/>
      <c r="E60" s="1190"/>
      <c r="F60" s="345">
        <v>471</v>
      </c>
      <c r="G60" s="345">
        <v>371</v>
      </c>
      <c r="H60" s="346">
        <v>271</v>
      </c>
    </row>
    <row r="61" spans="2:8" ht="45.75" customHeight="1" x14ac:dyDescent="0.15">
      <c r="B61" s="121"/>
      <c r="C61" s="1188" t="s">
        <v>571</v>
      </c>
      <c r="D61" s="1189"/>
      <c r="E61" s="1190"/>
      <c r="F61" s="345">
        <v>233</v>
      </c>
      <c r="G61" s="345">
        <v>233</v>
      </c>
      <c r="H61" s="346">
        <v>234</v>
      </c>
    </row>
    <row r="62" spans="2:8" ht="45.75" customHeight="1" thickBot="1" x14ac:dyDescent="0.2">
      <c r="B62" s="122"/>
      <c r="C62" s="1191" t="s">
        <v>572</v>
      </c>
      <c r="D62" s="1192"/>
      <c r="E62" s="1193"/>
      <c r="F62" s="347">
        <v>39</v>
      </c>
      <c r="G62" s="347">
        <v>43</v>
      </c>
      <c r="H62" s="348">
        <v>48</v>
      </c>
    </row>
    <row r="63" spans="2:8" ht="52.5" customHeight="1" thickBot="1" x14ac:dyDescent="0.2">
      <c r="B63" s="123"/>
      <c r="C63" s="1194" t="s">
        <v>49</v>
      </c>
      <c r="D63" s="1194"/>
      <c r="E63" s="1195"/>
      <c r="F63" s="349">
        <v>3255</v>
      </c>
      <c r="G63" s="349">
        <v>4028</v>
      </c>
      <c r="H63" s="350">
        <v>4390</v>
      </c>
    </row>
    <row r="64" spans="2:8" x14ac:dyDescent="0.15"/>
  </sheetData>
  <sheetProtection algorithmName="SHA-512" hashValue="Y00XMLOpiM68a3sIJI+6DTXFOaaGBZTNh28DtydojhoPb1ahye02q5sO2j+sRdYJlSxZIxARKz0H/joG7UiB8w==" saltValue="jmdYxZrbxDjg1RtqDsFd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201438</v>
      </c>
      <c r="E3" s="142"/>
      <c r="F3" s="143">
        <v>117234</v>
      </c>
      <c r="G3" s="144"/>
      <c r="H3" s="145"/>
    </row>
    <row r="4" spans="1:8" x14ac:dyDescent="0.15">
      <c r="A4" s="146"/>
      <c r="B4" s="147"/>
      <c r="C4" s="148"/>
      <c r="D4" s="149">
        <v>169811</v>
      </c>
      <c r="E4" s="150"/>
      <c r="F4" s="151">
        <v>59796</v>
      </c>
      <c r="G4" s="152"/>
      <c r="H4" s="153"/>
    </row>
    <row r="5" spans="1:8" x14ac:dyDescent="0.15">
      <c r="A5" s="134" t="s">
        <v>521</v>
      </c>
      <c r="B5" s="139"/>
      <c r="C5" s="140"/>
      <c r="D5" s="141">
        <v>126695</v>
      </c>
      <c r="E5" s="142"/>
      <c r="F5" s="143">
        <v>97758</v>
      </c>
      <c r="G5" s="144"/>
      <c r="H5" s="145"/>
    </row>
    <row r="6" spans="1:8" x14ac:dyDescent="0.15">
      <c r="A6" s="146"/>
      <c r="B6" s="147"/>
      <c r="C6" s="148"/>
      <c r="D6" s="149">
        <v>101050</v>
      </c>
      <c r="E6" s="150"/>
      <c r="F6" s="151">
        <v>45946</v>
      </c>
      <c r="G6" s="152"/>
      <c r="H6" s="153"/>
    </row>
    <row r="7" spans="1:8" x14ac:dyDescent="0.15">
      <c r="A7" s="134" t="s">
        <v>522</v>
      </c>
      <c r="B7" s="139"/>
      <c r="C7" s="140"/>
      <c r="D7" s="141">
        <v>93765</v>
      </c>
      <c r="E7" s="142"/>
      <c r="F7" s="143">
        <v>91338</v>
      </c>
      <c r="G7" s="144"/>
      <c r="H7" s="145"/>
    </row>
    <row r="8" spans="1:8" x14ac:dyDescent="0.15">
      <c r="A8" s="146"/>
      <c r="B8" s="147"/>
      <c r="C8" s="148"/>
      <c r="D8" s="149">
        <v>67000</v>
      </c>
      <c r="E8" s="150"/>
      <c r="F8" s="151">
        <v>43989</v>
      </c>
      <c r="G8" s="152"/>
      <c r="H8" s="153"/>
    </row>
    <row r="9" spans="1:8" x14ac:dyDescent="0.15">
      <c r="A9" s="134" t="s">
        <v>523</v>
      </c>
      <c r="B9" s="139"/>
      <c r="C9" s="140"/>
      <c r="D9" s="141">
        <v>86129</v>
      </c>
      <c r="E9" s="142"/>
      <c r="F9" s="143">
        <v>103975</v>
      </c>
      <c r="G9" s="144"/>
      <c r="H9" s="145"/>
    </row>
    <row r="10" spans="1:8" x14ac:dyDescent="0.15">
      <c r="A10" s="146"/>
      <c r="B10" s="147"/>
      <c r="C10" s="148"/>
      <c r="D10" s="149">
        <v>63488</v>
      </c>
      <c r="E10" s="150"/>
      <c r="F10" s="151">
        <v>52698</v>
      </c>
      <c r="G10" s="152"/>
      <c r="H10" s="153"/>
    </row>
    <row r="11" spans="1:8" x14ac:dyDescent="0.15">
      <c r="A11" s="134" t="s">
        <v>524</v>
      </c>
      <c r="B11" s="139"/>
      <c r="C11" s="140"/>
      <c r="D11" s="141">
        <v>69160</v>
      </c>
      <c r="E11" s="142"/>
      <c r="F11" s="143">
        <v>112678</v>
      </c>
      <c r="G11" s="144"/>
      <c r="H11" s="145"/>
    </row>
    <row r="12" spans="1:8" x14ac:dyDescent="0.15">
      <c r="A12" s="146"/>
      <c r="B12" s="147"/>
      <c r="C12" s="154"/>
      <c r="D12" s="149">
        <v>54329</v>
      </c>
      <c r="E12" s="150"/>
      <c r="F12" s="151">
        <v>55165</v>
      </c>
      <c r="G12" s="152"/>
      <c r="H12" s="153"/>
    </row>
    <row r="13" spans="1:8" x14ac:dyDescent="0.15">
      <c r="A13" s="134"/>
      <c r="B13" s="139"/>
      <c r="C13" s="140"/>
      <c r="D13" s="141">
        <v>115437</v>
      </c>
      <c r="E13" s="142"/>
      <c r="F13" s="143">
        <v>104597</v>
      </c>
      <c r="G13" s="155"/>
      <c r="H13" s="145"/>
    </row>
    <row r="14" spans="1:8" x14ac:dyDescent="0.15">
      <c r="A14" s="146"/>
      <c r="B14" s="147"/>
      <c r="C14" s="148"/>
      <c r="D14" s="149">
        <v>91136</v>
      </c>
      <c r="E14" s="150"/>
      <c r="F14" s="151">
        <v>51519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3.92</v>
      </c>
      <c r="C19" s="156">
        <f>ROUND(VALUE(SUBSTITUTE(実質収支比率等に係る経年分析!G$48,"▲","-")),2)</f>
        <v>6.51</v>
      </c>
      <c r="D19" s="156">
        <f>ROUND(VALUE(SUBSTITUTE(実質収支比率等に係る経年分析!H$48,"▲","-")),2)</f>
        <v>3.69</v>
      </c>
      <c r="E19" s="156">
        <f>ROUND(VALUE(SUBSTITUTE(実質収支比率等に係る経年分析!I$48,"▲","-")),2)</f>
        <v>5.19</v>
      </c>
      <c r="F19" s="156">
        <f>ROUND(VALUE(SUBSTITUTE(実質収支比率等に係る経年分析!J$48,"▲","-")),2)</f>
        <v>3.98</v>
      </c>
    </row>
    <row r="20" spans="1:11" x14ac:dyDescent="0.15">
      <c r="A20" s="156" t="s">
        <v>53</v>
      </c>
      <c r="B20" s="156">
        <f>ROUND(VALUE(SUBSTITUTE(実質収支比率等に係る経年分析!F$47,"▲","-")),2)</f>
        <v>12.61</v>
      </c>
      <c r="C20" s="156">
        <f>ROUND(VALUE(SUBSTITUTE(実質収支比率等に係る経年分析!G$47,"▲","-")),2)</f>
        <v>16.899999999999999</v>
      </c>
      <c r="D20" s="156">
        <f>ROUND(VALUE(SUBSTITUTE(実質収支比率等に係る経年分析!H$47,"▲","-")),2)</f>
        <v>18.93</v>
      </c>
      <c r="E20" s="156">
        <f>ROUND(VALUE(SUBSTITUTE(実質収支比率等に係る経年分析!I$47,"▲","-")),2)</f>
        <v>23.59</v>
      </c>
      <c r="F20" s="156">
        <f>ROUND(VALUE(SUBSTITUTE(実質収支比率等に係る経年分析!J$47,"▲","-")),2)</f>
        <v>22.42</v>
      </c>
    </row>
    <row r="21" spans="1:11" x14ac:dyDescent="0.15">
      <c r="A21" s="156" t="s">
        <v>54</v>
      </c>
      <c r="B21" s="156">
        <f>IF(ISNUMBER(VALUE(SUBSTITUTE(実質収支比率等に係る経年分析!F$49,"▲","-"))),ROUND(VALUE(SUBSTITUTE(実質収支比率等に係る経年分析!F$49,"▲","-")),2),NA())</f>
        <v>-0.88</v>
      </c>
      <c r="C21" s="156">
        <f>IF(ISNUMBER(VALUE(SUBSTITUTE(実質収支比率等に係る経年分析!G$49,"▲","-"))),ROUND(VALUE(SUBSTITUTE(実質収支比率等に係る経年分析!G$49,"▲","-")),2),NA())</f>
        <v>7.89</v>
      </c>
      <c r="D21" s="156">
        <f>IF(ISNUMBER(VALUE(SUBSTITUTE(実質収支比率等に係る経年分析!H$49,"▲","-"))),ROUND(VALUE(SUBSTITUTE(実質収支比率等に係る経年分析!H$49,"▲","-")),2),NA())</f>
        <v>-1.45</v>
      </c>
      <c r="E21" s="156">
        <f>IF(ISNUMBER(VALUE(SUBSTITUTE(実質収支比率等に係る経年分析!I$49,"▲","-"))),ROUND(VALUE(SUBSTITUTE(実質収支比率等に係る経年分析!I$49,"▲","-")),2),NA())</f>
        <v>6.22</v>
      </c>
      <c r="F21" s="156">
        <f>IF(ISNUMBER(VALUE(SUBSTITUTE(実質収支比率等に係る経年分析!J$49,"▲","-"))),ROUND(VALUE(SUBSTITUTE(実質収支比率等に係る経年分析!J$49,"▲","-")),2),NA())</f>
        <v>-2.08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通所介護事業特別会計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下水道事業会計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0.05</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0.12</v>
      </c>
    </row>
    <row r="32" spans="1:11" x14ac:dyDescent="0.15">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1.36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1.76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1.26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1.43</v>
      </c>
    </row>
    <row r="33" spans="1:16" x14ac:dyDescent="0.15">
      <c r="A33" s="157" t="str">
        <f>IF(連結実質赤字比率に係る赤字・黒字の構成分析!C$37="",NA(),連結実質赤字比率に係る赤字・黒字の構成分析!C$37)</f>
        <v>病院事業会計</v>
      </c>
      <c r="B33" s="157">
        <f>IF(ROUND(VALUE(SUBSTITUTE(連結実質赤字比率に係る赤字・黒字の構成分析!F$37,"▲", "-")), 2) &lt; 0, ABS(ROUND(VALUE(SUBSTITUTE(連結実質赤字比率に係る赤字・黒字の構成分析!F$37,"▲", "-")), 2)), NA())</f>
        <v>1.55</v>
      </c>
      <c r="C33" s="157" t="e">
        <f>IF(ROUND(VALUE(SUBSTITUTE(連結実質赤字比率に係る赤字・黒字の構成分析!F$37,"▲", "-")), 2) &gt;= 0, ABS(ROUND(VALUE(SUBSTITUTE(連結実質赤字比率に係る赤字・黒字の構成分析!F$37,"▲", "-")), 2)), NA())</f>
        <v>#N/A</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2.48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1.5</v>
      </c>
    </row>
    <row r="34" spans="1:16" x14ac:dyDescent="0.15">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1.27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1.76</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3.53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6.11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3.69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5.19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3.97</v>
      </c>
    </row>
    <row r="36" spans="1:16" x14ac:dyDescent="0.15">
      <c r="A36" s="157" t="str">
        <f>IF(連結実質赤字比率に係る赤字・黒字の構成分析!C$34="",NA(),連結実質赤字比率に係る赤字・黒字の構成分析!C$34)</f>
        <v>水道事業特別会計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11.71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9.33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9.07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7.24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7.64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1075</v>
      </c>
      <c r="E42" s="158"/>
      <c r="F42" s="158"/>
      <c r="G42" s="158">
        <f>'実質公債費比率（分子）の構造'!L$52</f>
        <v>1095</v>
      </c>
      <c r="H42" s="158"/>
      <c r="I42" s="158"/>
      <c r="J42" s="158">
        <f>'実質公債費比率（分子）の構造'!M$52</f>
        <v>1103</v>
      </c>
      <c r="K42" s="158"/>
      <c r="L42" s="158"/>
      <c r="M42" s="158">
        <f>'実質公債費比率（分子）の構造'!N$52</f>
        <v>1090</v>
      </c>
      <c r="N42" s="158"/>
      <c r="O42" s="158"/>
      <c r="P42" s="158">
        <f>'実質公債費比率（分子）の構造'!O$52</f>
        <v>1088</v>
      </c>
    </row>
    <row r="43" spans="1:16" x14ac:dyDescent="0.15">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f>'実質公債費比率（分子）の構造'!N$51</f>
        <v>0</v>
      </c>
      <c r="L43" s="158"/>
      <c r="M43" s="158"/>
      <c r="N43" s="158">
        <f>'実質公債費比率（分子）の構造'!O$51</f>
        <v>0</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135</v>
      </c>
      <c r="C45" s="158"/>
      <c r="D45" s="158"/>
      <c r="E45" s="158">
        <f>'実質公債費比率（分子）の構造'!L$49</f>
        <v>83</v>
      </c>
      <c r="F45" s="158"/>
      <c r="G45" s="158"/>
      <c r="H45" s="158">
        <f>'実質公債費比率（分子）の構造'!M$49</f>
        <v>73</v>
      </c>
      <c r="I45" s="158"/>
      <c r="J45" s="158"/>
      <c r="K45" s="158">
        <f>'実質公債費比率（分子）の構造'!N$49</f>
        <v>82</v>
      </c>
      <c r="L45" s="158"/>
      <c r="M45" s="158"/>
      <c r="N45" s="158">
        <f>'実質公債費比率（分子）の構造'!O$49</f>
        <v>82</v>
      </c>
      <c r="O45" s="158"/>
      <c r="P45" s="158"/>
    </row>
    <row r="46" spans="1:16" x14ac:dyDescent="0.15">
      <c r="A46" s="158" t="s">
        <v>64</v>
      </c>
      <c r="B46" s="158">
        <f>'実質公債費比率（分子）の構造'!K$48</f>
        <v>194</v>
      </c>
      <c r="C46" s="158"/>
      <c r="D46" s="158"/>
      <c r="E46" s="158">
        <f>'実質公債費比率（分子）の構造'!L$48</f>
        <v>236</v>
      </c>
      <c r="F46" s="158"/>
      <c r="G46" s="158"/>
      <c r="H46" s="158">
        <f>'実質公債費比率（分子）の構造'!M$48</f>
        <v>196</v>
      </c>
      <c r="I46" s="158"/>
      <c r="J46" s="158"/>
      <c r="K46" s="158">
        <f>'実質公債費比率（分子）の構造'!N$48</f>
        <v>120</v>
      </c>
      <c r="L46" s="158"/>
      <c r="M46" s="158"/>
      <c r="N46" s="158">
        <f>'実質公債費比率（分子）の構造'!O$48</f>
        <v>103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1323</v>
      </c>
      <c r="C49" s="158"/>
      <c r="D49" s="158"/>
      <c r="E49" s="158">
        <f>'実質公債費比率（分子）の構造'!L$45</f>
        <v>1357</v>
      </c>
      <c r="F49" s="158"/>
      <c r="G49" s="158"/>
      <c r="H49" s="158">
        <f>'実質公債費比率（分子）の構造'!M$45</f>
        <v>1376</v>
      </c>
      <c r="I49" s="158"/>
      <c r="J49" s="158"/>
      <c r="K49" s="158">
        <f>'実質公債費比率（分子）の構造'!N$45</f>
        <v>1348</v>
      </c>
      <c r="L49" s="158"/>
      <c r="M49" s="158"/>
      <c r="N49" s="158">
        <f>'実質公債費比率（分子）の構造'!O$45</f>
        <v>1330</v>
      </c>
      <c r="O49" s="158"/>
      <c r="P49" s="158"/>
    </row>
    <row r="50" spans="1:16" x14ac:dyDescent="0.15">
      <c r="A50" s="158" t="s">
        <v>67</v>
      </c>
      <c r="B50" s="158" t="e">
        <f>NA()</f>
        <v>#N/A</v>
      </c>
      <c r="C50" s="158">
        <f>IF(ISNUMBER('実質公債費比率（分子）の構造'!K$53),'実質公債費比率（分子）の構造'!K$53,NA())</f>
        <v>577</v>
      </c>
      <c r="D50" s="158" t="e">
        <f>NA()</f>
        <v>#N/A</v>
      </c>
      <c r="E50" s="158" t="e">
        <f>NA()</f>
        <v>#N/A</v>
      </c>
      <c r="F50" s="158">
        <f>IF(ISNUMBER('実質公債費比率（分子）の構造'!L$53),'実質公債費比率（分子）の構造'!L$53,NA())</f>
        <v>581</v>
      </c>
      <c r="G50" s="158" t="e">
        <f>NA()</f>
        <v>#N/A</v>
      </c>
      <c r="H50" s="158" t="e">
        <f>NA()</f>
        <v>#N/A</v>
      </c>
      <c r="I50" s="158">
        <f>IF(ISNUMBER('実質公債費比率（分子）の構造'!M$53),'実質公債費比率（分子）の構造'!M$53,NA())</f>
        <v>542</v>
      </c>
      <c r="J50" s="158" t="e">
        <f>NA()</f>
        <v>#N/A</v>
      </c>
      <c r="K50" s="158" t="e">
        <f>NA()</f>
        <v>#N/A</v>
      </c>
      <c r="L50" s="158">
        <f>IF(ISNUMBER('実質公債費比率（分子）の構造'!N$53),'実質公債費比率（分子）の構造'!N$53,NA())</f>
        <v>460</v>
      </c>
      <c r="M50" s="158" t="e">
        <f>NA()</f>
        <v>#N/A</v>
      </c>
      <c r="N50" s="158" t="e">
        <f>NA()</f>
        <v>#N/A</v>
      </c>
      <c r="O50" s="158">
        <f>IF(ISNUMBER('実質公債費比率（分子）の構造'!O$53),'実質公債費比率（分子）の構造'!O$53,NA())</f>
        <v>427</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11766</v>
      </c>
      <c r="E56" s="157"/>
      <c r="F56" s="157"/>
      <c r="G56" s="157">
        <f>'将来負担比率（分子）の構造'!J$52</f>
        <v>12091</v>
      </c>
      <c r="H56" s="157"/>
      <c r="I56" s="157"/>
      <c r="J56" s="157">
        <f>'将来負担比率（分子）の構造'!K$52</f>
        <v>11759</v>
      </c>
      <c r="K56" s="157"/>
      <c r="L56" s="157"/>
      <c r="M56" s="157">
        <f>'将来負担比率（分子）の構造'!L$52</f>
        <v>11583</v>
      </c>
      <c r="N56" s="157"/>
      <c r="O56" s="157"/>
      <c r="P56" s="157">
        <f>'将来負担比率（分子）の構造'!M$52</f>
        <v>10943</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2591</v>
      </c>
      <c r="E58" s="157"/>
      <c r="F58" s="157"/>
      <c r="G58" s="157">
        <f>'将来負担比率（分子）の構造'!J$50</f>
        <v>2806</v>
      </c>
      <c r="H58" s="157"/>
      <c r="I58" s="157"/>
      <c r="J58" s="157">
        <f>'将来負担比率（分子）の構造'!K$50</f>
        <v>3131</v>
      </c>
      <c r="K58" s="157"/>
      <c r="L58" s="157"/>
      <c r="M58" s="157">
        <f>'将来負担比率（分子）の構造'!L$50</f>
        <v>4031</v>
      </c>
      <c r="N58" s="157"/>
      <c r="O58" s="157"/>
      <c r="P58" s="157">
        <f>'将来負担比率（分子）の構造'!M$50</f>
        <v>4477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1088</v>
      </c>
      <c r="C62" s="157"/>
      <c r="D62" s="157"/>
      <c r="E62" s="157">
        <f>'将来負担比率（分子）の構造'!J$45</f>
        <v>1108</v>
      </c>
      <c r="F62" s="157"/>
      <c r="G62" s="157"/>
      <c r="H62" s="157">
        <f>'将来負担比率（分子）の構造'!K$45</f>
        <v>1060</v>
      </c>
      <c r="I62" s="157"/>
      <c r="J62" s="157"/>
      <c r="K62" s="157">
        <f>'将来負担比率（分子）の構造'!L$45</f>
        <v>1203</v>
      </c>
      <c r="L62" s="157"/>
      <c r="M62" s="157"/>
      <c r="N62" s="157">
        <f>'将来負担比率（分子）の構造'!M$45</f>
        <v>1280</v>
      </c>
      <c r="O62" s="157"/>
      <c r="P62" s="157"/>
    </row>
    <row r="63" spans="1:16" x14ac:dyDescent="0.15">
      <c r="A63" s="157" t="s">
        <v>34</v>
      </c>
      <c r="B63" s="157">
        <f>'将来負担比率（分子）の構造'!I$44</f>
        <v>664</v>
      </c>
      <c r="C63" s="157"/>
      <c r="D63" s="157"/>
      <c r="E63" s="157">
        <f>'将来負担比率（分子）の構造'!J$44</f>
        <v>582</v>
      </c>
      <c r="F63" s="157"/>
      <c r="G63" s="157"/>
      <c r="H63" s="157">
        <f>'将来負担比率（分子）の構造'!K$44</f>
        <v>499</v>
      </c>
      <c r="I63" s="157"/>
      <c r="J63" s="157"/>
      <c r="K63" s="157">
        <f>'将来負担比率（分子）の構造'!L$44</f>
        <v>418</v>
      </c>
      <c r="L63" s="157"/>
      <c r="M63" s="157"/>
      <c r="N63" s="157">
        <f>'将来負担比率（分子）の構造'!M$44</f>
        <v>339</v>
      </c>
      <c r="O63" s="157"/>
      <c r="P63" s="157"/>
    </row>
    <row r="64" spans="1:16" x14ac:dyDescent="0.15">
      <c r="A64" s="157" t="s">
        <v>33</v>
      </c>
      <c r="B64" s="157">
        <f>'将来負担比率（分子）の構造'!I$43</f>
        <v>1487</v>
      </c>
      <c r="C64" s="157"/>
      <c r="D64" s="157"/>
      <c r="E64" s="157">
        <f>'将来負担比率（分子）の構造'!J$43</f>
        <v>1573</v>
      </c>
      <c r="F64" s="157"/>
      <c r="G64" s="157"/>
      <c r="H64" s="157">
        <f>'将来負担比率（分子）の構造'!K$43</f>
        <v>1426</v>
      </c>
      <c r="I64" s="157"/>
      <c r="J64" s="157"/>
      <c r="K64" s="157">
        <f>'将来負担比率（分子）の構造'!L$43</f>
        <v>1434</v>
      </c>
      <c r="L64" s="157"/>
      <c r="M64" s="157"/>
      <c r="N64" s="157">
        <f>'将来負担比率（分子）の構造'!M$43</f>
        <v>1277</v>
      </c>
      <c r="O64" s="157"/>
      <c r="P64" s="157"/>
    </row>
    <row r="65" spans="1:16" x14ac:dyDescent="0.15">
      <c r="A65" s="157" t="s">
        <v>32</v>
      </c>
      <c r="B65" s="157">
        <f>'将来負担比率（分子）の構造'!I$42</f>
        <v>387</v>
      </c>
      <c r="C65" s="157"/>
      <c r="D65" s="157"/>
      <c r="E65" s="157">
        <f>'将来負担比率（分子）の構造'!J$42</f>
        <v>387</v>
      </c>
      <c r="F65" s="157"/>
      <c r="G65" s="157"/>
      <c r="H65" s="157">
        <f>'将来負担比率（分子）の構造'!K$42</f>
        <v>387</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14955</v>
      </c>
      <c r="C66" s="157"/>
      <c r="D66" s="157"/>
      <c r="E66" s="157">
        <f>'将来負担比率（分子）の構造'!J$41</f>
        <v>15453</v>
      </c>
      <c r="F66" s="157"/>
      <c r="G66" s="157"/>
      <c r="H66" s="157">
        <f>'将来負担比率（分子）の構造'!K$41</f>
        <v>15174</v>
      </c>
      <c r="I66" s="157"/>
      <c r="J66" s="157"/>
      <c r="K66" s="157">
        <f>'将来負担比率（分子）の構造'!L$41</f>
        <v>14959</v>
      </c>
      <c r="L66" s="157"/>
      <c r="M66" s="157"/>
      <c r="N66" s="157">
        <f>'将来負担比率（分子）の構造'!M$41</f>
        <v>14297</v>
      </c>
      <c r="O66" s="157"/>
      <c r="P66" s="157"/>
    </row>
    <row r="67" spans="1:16" x14ac:dyDescent="0.15">
      <c r="A67" s="157" t="s">
        <v>71</v>
      </c>
      <c r="B67" s="157" t="e">
        <f>NA()</f>
        <v>#N/A</v>
      </c>
      <c r="C67" s="157">
        <f>IF(ISNUMBER('将来負担比率（分子）の構造'!I$53), IF('将来負担比率（分子）の構造'!I$53 &lt; 0, 0, '将来負担比率（分子）の構造'!I$53), NA())</f>
        <v>4224</v>
      </c>
      <c r="D67" s="157" t="e">
        <f>NA()</f>
        <v>#N/A</v>
      </c>
      <c r="E67" s="157" t="e">
        <f>NA()</f>
        <v>#N/A</v>
      </c>
      <c r="F67" s="157">
        <f>IF(ISNUMBER('将来負担比率（分子）の構造'!J$53), IF('将来負担比率（分子）の構造'!J$53 &lt; 0, 0, '将来負担比率（分子）の構造'!J$53), NA())</f>
        <v>4206</v>
      </c>
      <c r="G67" s="157" t="e">
        <f>NA()</f>
        <v>#N/A</v>
      </c>
      <c r="H67" s="157" t="e">
        <f>NA()</f>
        <v>#N/A</v>
      </c>
      <c r="I67" s="157">
        <f>IF(ISNUMBER('将来負担比率（分子）の構造'!K$53), IF('将来負担比率（分子）の構造'!K$53 &lt; 0, 0, '将来負担比率（分子）の構造'!K$53), NA())</f>
        <v>3657</v>
      </c>
      <c r="J67" s="157" t="e">
        <f>NA()</f>
        <v>#N/A</v>
      </c>
      <c r="K67" s="157" t="e">
        <f>NA()</f>
        <v>#N/A</v>
      </c>
      <c r="L67" s="157">
        <f>IF(ISNUMBER('将来負担比率（分子）の構造'!L$53), IF('将来負担比率（分子）の構造'!L$53 &lt; 0, 0, '将来負担比率（分子）の構造'!L$53), NA())</f>
        <v>2400</v>
      </c>
      <c r="M67" s="157" t="e">
        <f>NA()</f>
        <v>#N/A</v>
      </c>
      <c r="N67" s="157" t="e">
        <f>NA()</f>
        <v>#N/A</v>
      </c>
      <c r="O67" s="157">
        <f>IF(ISNUMBER('将来負担比率（分子）の構造'!M$53), IF('将来負担比率（分子）の構造'!M$53 &lt; 0, 0, '将来負担比率（分子）の構造'!M$53), NA())</f>
        <v>1773</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1186</v>
      </c>
      <c r="C72" s="161">
        <f>基金残高に係る経年分析!G55</f>
        <v>1482</v>
      </c>
      <c r="D72" s="161">
        <f>基金残高に係る経年分析!H55</f>
        <v>1424</v>
      </c>
    </row>
    <row r="73" spans="1:16" x14ac:dyDescent="0.15">
      <c r="A73" s="160" t="s">
        <v>74</v>
      </c>
      <c r="B73" s="161">
        <f>基金残高に係る経年分析!F56</f>
        <v>711</v>
      </c>
      <c r="C73" s="161">
        <f>基金残高に係る経年分析!G56</f>
        <v>779</v>
      </c>
      <c r="D73" s="161">
        <f>基金残高に係る経年分析!H56</f>
        <v>853</v>
      </c>
    </row>
    <row r="74" spans="1:16" x14ac:dyDescent="0.15">
      <c r="A74" s="160" t="s">
        <v>75</v>
      </c>
      <c r="B74" s="161">
        <f>基金残高に係る経年分析!F57</f>
        <v>1358</v>
      </c>
      <c r="C74" s="161">
        <f>基金残高に係る経年分析!G57</f>
        <v>1767</v>
      </c>
      <c r="D74" s="161">
        <f>基金残高に係る経年分析!H57</f>
        <v>2113</v>
      </c>
    </row>
  </sheetData>
  <sheetProtection algorithmName="SHA-512" hashValue="SuDmkJJDeS4F149G3KcZCTkBrJbIF1uyCGpwuwgoL5yYOGKeP3FsBa9F66TUQ36FDGxfxnc+5IVydfyBI3JHew==" saltValue="SnLiQM9Yk2Hmt8WbkKU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1441849</v>
      </c>
      <c r="S5" s="600"/>
      <c r="T5" s="600"/>
      <c r="U5" s="600"/>
      <c r="V5" s="600"/>
      <c r="W5" s="600"/>
      <c r="X5" s="600"/>
      <c r="Y5" s="601"/>
      <c r="Z5" s="602">
        <v>12.3</v>
      </c>
      <c r="AA5" s="602"/>
      <c r="AB5" s="602"/>
      <c r="AC5" s="602"/>
      <c r="AD5" s="603">
        <v>1441849</v>
      </c>
      <c r="AE5" s="603"/>
      <c r="AF5" s="603"/>
      <c r="AG5" s="603"/>
      <c r="AH5" s="603"/>
      <c r="AI5" s="603"/>
      <c r="AJ5" s="603"/>
      <c r="AK5" s="603"/>
      <c r="AL5" s="604">
        <v>22.2</v>
      </c>
      <c r="AM5" s="605"/>
      <c r="AN5" s="605"/>
      <c r="AO5" s="606"/>
      <c r="AP5" s="596" t="s">
        <v>217</v>
      </c>
      <c r="AQ5" s="597"/>
      <c r="AR5" s="597"/>
      <c r="AS5" s="597"/>
      <c r="AT5" s="597"/>
      <c r="AU5" s="597"/>
      <c r="AV5" s="597"/>
      <c r="AW5" s="597"/>
      <c r="AX5" s="597"/>
      <c r="AY5" s="597"/>
      <c r="AZ5" s="597"/>
      <c r="BA5" s="597"/>
      <c r="BB5" s="597"/>
      <c r="BC5" s="597"/>
      <c r="BD5" s="597"/>
      <c r="BE5" s="597"/>
      <c r="BF5" s="598"/>
      <c r="BG5" s="610">
        <v>1417066</v>
      </c>
      <c r="BH5" s="611"/>
      <c r="BI5" s="611"/>
      <c r="BJ5" s="611"/>
      <c r="BK5" s="611"/>
      <c r="BL5" s="611"/>
      <c r="BM5" s="611"/>
      <c r="BN5" s="612"/>
      <c r="BO5" s="613">
        <v>98.3</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85983</v>
      </c>
      <c r="S6" s="611"/>
      <c r="T6" s="611"/>
      <c r="U6" s="611"/>
      <c r="V6" s="611"/>
      <c r="W6" s="611"/>
      <c r="X6" s="611"/>
      <c r="Y6" s="612"/>
      <c r="Z6" s="613">
        <v>0.7</v>
      </c>
      <c r="AA6" s="613"/>
      <c r="AB6" s="613"/>
      <c r="AC6" s="613"/>
      <c r="AD6" s="614">
        <v>85983</v>
      </c>
      <c r="AE6" s="614"/>
      <c r="AF6" s="614"/>
      <c r="AG6" s="614"/>
      <c r="AH6" s="614"/>
      <c r="AI6" s="614"/>
      <c r="AJ6" s="614"/>
      <c r="AK6" s="614"/>
      <c r="AL6" s="615">
        <v>1.3</v>
      </c>
      <c r="AM6" s="616"/>
      <c r="AN6" s="616"/>
      <c r="AO6" s="617"/>
      <c r="AP6" s="607" t="s">
        <v>222</v>
      </c>
      <c r="AQ6" s="608"/>
      <c r="AR6" s="608"/>
      <c r="AS6" s="608"/>
      <c r="AT6" s="608"/>
      <c r="AU6" s="608"/>
      <c r="AV6" s="608"/>
      <c r="AW6" s="608"/>
      <c r="AX6" s="608"/>
      <c r="AY6" s="608"/>
      <c r="AZ6" s="608"/>
      <c r="BA6" s="608"/>
      <c r="BB6" s="608"/>
      <c r="BC6" s="608"/>
      <c r="BD6" s="608"/>
      <c r="BE6" s="608"/>
      <c r="BF6" s="609"/>
      <c r="BG6" s="610">
        <v>1417066</v>
      </c>
      <c r="BH6" s="611"/>
      <c r="BI6" s="611"/>
      <c r="BJ6" s="611"/>
      <c r="BK6" s="611"/>
      <c r="BL6" s="611"/>
      <c r="BM6" s="611"/>
      <c r="BN6" s="612"/>
      <c r="BO6" s="613">
        <v>98.3</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78976</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78976</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777</v>
      </c>
      <c r="S7" s="611"/>
      <c r="T7" s="611"/>
      <c r="U7" s="611"/>
      <c r="V7" s="611"/>
      <c r="W7" s="611"/>
      <c r="X7" s="611"/>
      <c r="Y7" s="612"/>
      <c r="Z7" s="613">
        <v>0</v>
      </c>
      <c r="AA7" s="613"/>
      <c r="AB7" s="613"/>
      <c r="AC7" s="613"/>
      <c r="AD7" s="614">
        <v>777</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538011</v>
      </c>
      <c r="BH7" s="611"/>
      <c r="BI7" s="611"/>
      <c r="BJ7" s="611"/>
      <c r="BK7" s="611"/>
      <c r="BL7" s="611"/>
      <c r="BM7" s="611"/>
      <c r="BN7" s="612"/>
      <c r="BO7" s="613">
        <v>37.299999999999997</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2389590</v>
      </c>
      <c r="CS7" s="611"/>
      <c r="CT7" s="611"/>
      <c r="CU7" s="611"/>
      <c r="CV7" s="611"/>
      <c r="CW7" s="611"/>
      <c r="CX7" s="611"/>
      <c r="CY7" s="612"/>
      <c r="CZ7" s="613">
        <v>20.9</v>
      </c>
      <c r="DA7" s="613"/>
      <c r="DB7" s="613"/>
      <c r="DC7" s="613"/>
      <c r="DD7" s="619">
        <v>126944</v>
      </c>
      <c r="DE7" s="611"/>
      <c r="DF7" s="611"/>
      <c r="DG7" s="611"/>
      <c r="DH7" s="611"/>
      <c r="DI7" s="611"/>
      <c r="DJ7" s="611"/>
      <c r="DK7" s="611"/>
      <c r="DL7" s="611"/>
      <c r="DM7" s="611"/>
      <c r="DN7" s="611"/>
      <c r="DO7" s="611"/>
      <c r="DP7" s="612"/>
      <c r="DQ7" s="619">
        <v>1105640</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18252</v>
      </c>
      <c r="S8" s="611"/>
      <c r="T8" s="611"/>
      <c r="U8" s="611"/>
      <c r="V8" s="611"/>
      <c r="W8" s="611"/>
      <c r="X8" s="611"/>
      <c r="Y8" s="612"/>
      <c r="Z8" s="613">
        <v>0.2</v>
      </c>
      <c r="AA8" s="613"/>
      <c r="AB8" s="613"/>
      <c r="AC8" s="613"/>
      <c r="AD8" s="614">
        <v>18252</v>
      </c>
      <c r="AE8" s="614"/>
      <c r="AF8" s="614"/>
      <c r="AG8" s="614"/>
      <c r="AH8" s="614"/>
      <c r="AI8" s="614"/>
      <c r="AJ8" s="614"/>
      <c r="AK8" s="614"/>
      <c r="AL8" s="615">
        <v>0.3</v>
      </c>
      <c r="AM8" s="616"/>
      <c r="AN8" s="616"/>
      <c r="AO8" s="617"/>
      <c r="AP8" s="607" t="s">
        <v>228</v>
      </c>
      <c r="AQ8" s="608"/>
      <c r="AR8" s="608"/>
      <c r="AS8" s="608"/>
      <c r="AT8" s="608"/>
      <c r="AU8" s="608"/>
      <c r="AV8" s="608"/>
      <c r="AW8" s="608"/>
      <c r="AX8" s="608"/>
      <c r="AY8" s="608"/>
      <c r="AZ8" s="608"/>
      <c r="BA8" s="608"/>
      <c r="BB8" s="608"/>
      <c r="BC8" s="608"/>
      <c r="BD8" s="608"/>
      <c r="BE8" s="608"/>
      <c r="BF8" s="609"/>
      <c r="BG8" s="610">
        <v>19461</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3331063</v>
      </c>
      <c r="CS8" s="611"/>
      <c r="CT8" s="611"/>
      <c r="CU8" s="611"/>
      <c r="CV8" s="611"/>
      <c r="CW8" s="611"/>
      <c r="CX8" s="611"/>
      <c r="CY8" s="612"/>
      <c r="CZ8" s="613">
        <v>29.1</v>
      </c>
      <c r="DA8" s="613"/>
      <c r="DB8" s="613"/>
      <c r="DC8" s="613"/>
      <c r="DD8" s="619">
        <v>158455</v>
      </c>
      <c r="DE8" s="611"/>
      <c r="DF8" s="611"/>
      <c r="DG8" s="611"/>
      <c r="DH8" s="611"/>
      <c r="DI8" s="611"/>
      <c r="DJ8" s="611"/>
      <c r="DK8" s="611"/>
      <c r="DL8" s="611"/>
      <c r="DM8" s="611"/>
      <c r="DN8" s="611"/>
      <c r="DO8" s="611"/>
      <c r="DP8" s="612"/>
      <c r="DQ8" s="619">
        <v>2069952</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21458</v>
      </c>
      <c r="S9" s="611"/>
      <c r="T9" s="611"/>
      <c r="U9" s="611"/>
      <c r="V9" s="611"/>
      <c r="W9" s="611"/>
      <c r="X9" s="611"/>
      <c r="Y9" s="612"/>
      <c r="Z9" s="613">
        <v>0.2</v>
      </c>
      <c r="AA9" s="613"/>
      <c r="AB9" s="613"/>
      <c r="AC9" s="613"/>
      <c r="AD9" s="614">
        <v>21458</v>
      </c>
      <c r="AE9" s="614"/>
      <c r="AF9" s="614"/>
      <c r="AG9" s="614"/>
      <c r="AH9" s="614"/>
      <c r="AI9" s="614"/>
      <c r="AJ9" s="614"/>
      <c r="AK9" s="614"/>
      <c r="AL9" s="615">
        <v>0.3</v>
      </c>
      <c r="AM9" s="616"/>
      <c r="AN9" s="616"/>
      <c r="AO9" s="617"/>
      <c r="AP9" s="607" t="s">
        <v>231</v>
      </c>
      <c r="AQ9" s="608"/>
      <c r="AR9" s="608"/>
      <c r="AS9" s="608"/>
      <c r="AT9" s="608"/>
      <c r="AU9" s="608"/>
      <c r="AV9" s="608"/>
      <c r="AW9" s="608"/>
      <c r="AX9" s="608"/>
      <c r="AY9" s="608"/>
      <c r="AZ9" s="608"/>
      <c r="BA9" s="608"/>
      <c r="BB9" s="608"/>
      <c r="BC9" s="608"/>
      <c r="BD9" s="608"/>
      <c r="BE9" s="608"/>
      <c r="BF9" s="609"/>
      <c r="BG9" s="610">
        <v>443766</v>
      </c>
      <c r="BH9" s="611"/>
      <c r="BI9" s="611"/>
      <c r="BJ9" s="611"/>
      <c r="BK9" s="611"/>
      <c r="BL9" s="611"/>
      <c r="BM9" s="611"/>
      <c r="BN9" s="612"/>
      <c r="BO9" s="613">
        <v>30.8</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1586920</v>
      </c>
      <c r="CS9" s="611"/>
      <c r="CT9" s="611"/>
      <c r="CU9" s="611"/>
      <c r="CV9" s="611"/>
      <c r="CW9" s="611"/>
      <c r="CX9" s="611"/>
      <c r="CY9" s="612"/>
      <c r="CZ9" s="613">
        <v>13.9</v>
      </c>
      <c r="DA9" s="613"/>
      <c r="DB9" s="613"/>
      <c r="DC9" s="613"/>
      <c r="DD9" s="619">
        <v>20256</v>
      </c>
      <c r="DE9" s="611"/>
      <c r="DF9" s="611"/>
      <c r="DG9" s="611"/>
      <c r="DH9" s="611"/>
      <c r="DI9" s="611"/>
      <c r="DJ9" s="611"/>
      <c r="DK9" s="611"/>
      <c r="DL9" s="611"/>
      <c r="DM9" s="611"/>
      <c r="DN9" s="611"/>
      <c r="DO9" s="611"/>
      <c r="DP9" s="612"/>
      <c r="DQ9" s="619">
        <v>1449297</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45546</v>
      </c>
      <c r="BH10" s="611"/>
      <c r="BI10" s="611"/>
      <c r="BJ10" s="611"/>
      <c r="BK10" s="611"/>
      <c r="BL10" s="611"/>
      <c r="BM10" s="611"/>
      <c r="BN10" s="612"/>
      <c r="BO10" s="613">
        <v>3.2</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372844</v>
      </c>
      <c r="S11" s="611"/>
      <c r="T11" s="611"/>
      <c r="U11" s="611"/>
      <c r="V11" s="611"/>
      <c r="W11" s="611"/>
      <c r="X11" s="611"/>
      <c r="Y11" s="612"/>
      <c r="Z11" s="615">
        <v>3.2</v>
      </c>
      <c r="AA11" s="616"/>
      <c r="AB11" s="616"/>
      <c r="AC11" s="622"/>
      <c r="AD11" s="619">
        <v>372844</v>
      </c>
      <c r="AE11" s="611"/>
      <c r="AF11" s="611"/>
      <c r="AG11" s="611"/>
      <c r="AH11" s="611"/>
      <c r="AI11" s="611"/>
      <c r="AJ11" s="611"/>
      <c r="AK11" s="612"/>
      <c r="AL11" s="615">
        <v>5.7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29238</v>
      </c>
      <c r="BH11" s="611"/>
      <c r="BI11" s="611"/>
      <c r="BJ11" s="611"/>
      <c r="BK11" s="611"/>
      <c r="BL11" s="611"/>
      <c r="BM11" s="611"/>
      <c r="BN11" s="612"/>
      <c r="BO11" s="613">
        <v>2</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186920</v>
      </c>
      <c r="CS11" s="611"/>
      <c r="CT11" s="611"/>
      <c r="CU11" s="611"/>
      <c r="CV11" s="611"/>
      <c r="CW11" s="611"/>
      <c r="CX11" s="611"/>
      <c r="CY11" s="612"/>
      <c r="CZ11" s="613">
        <v>1.6</v>
      </c>
      <c r="DA11" s="613"/>
      <c r="DB11" s="613"/>
      <c r="DC11" s="613"/>
      <c r="DD11" s="619">
        <v>22194</v>
      </c>
      <c r="DE11" s="611"/>
      <c r="DF11" s="611"/>
      <c r="DG11" s="611"/>
      <c r="DH11" s="611"/>
      <c r="DI11" s="611"/>
      <c r="DJ11" s="611"/>
      <c r="DK11" s="611"/>
      <c r="DL11" s="611"/>
      <c r="DM11" s="611"/>
      <c r="DN11" s="611"/>
      <c r="DO11" s="611"/>
      <c r="DP11" s="612"/>
      <c r="DQ11" s="619">
        <v>126060</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693317</v>
      </c>
      <c r="BH12" s="611"/>
      <c r="BI12" s="611"/>
      <c r="BJ12" s="611"/>
      <c r="BK12" s="611"/>
      <c r="BL12" s="611"/>
      <c r="BM12" s="611"/>
      <c r="BN12" s="612"/>
      <c r="BO12" s="613">
        <v>48.1</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189119</v>
      </c>
      <c r="CS12" s="611"/>
      <c r="CT12" s="611"/>
      <c r="CU12" s="611"/>
      <c r="CV12" s="611"/>
      <c r="CW12" s="611"/>
      <c r="CX12" s="611"/>
      <c r="CY12" s="612"/>
      <c r="CZ12" s="613">
        <v>1.7</v>
      </c>
      <c r="DA12" s="613"/>
      <c r="DB12" s="613"/>
      <c r="DC12" s="613"/>
      <c r="DD12" s="619">
        <v>4632</v>
      </c>
      <c r="DE12" s="611"/>
      <c r="DF12" s="611"/>
      <c r="DG12" s="611"/>
      <c r="DH12" s="611"/>
      <c r="DI12" s="611"/>
      <c r="DJ12" s="611"/>
      <c r="DK12" s="611"/>
      <c r="DL12" s="611"/>
      <c r="DM12" s="611"/>
      <c r="DN12" s="611"/>
      <c r="DO12" s="611"/>
      <c r="DP12" s="612"/>
      <c r="DQ12" s="619">
        <v>146761</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688221</v>
      </c>
      <c r="BH13" s="611"/>
      <c r="BI13" s="611"/>
      <c r="BJ13" s="611"/>
      <c r="BK13" s="611"/>
      <c r="BL13" s="611"/>
      <c r="BM13" s="611"/>
      <c r="BN13" s="612"/>
      <c r="BO13" s="613">
        <v>47.7</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692753</v>
      </c>
      <c r="CS13" s="611"/>
      <c r="CT13" s="611"/>
      <c r="CU13" s="611"/>
      <c r="CV13" s="611"/>
      <c r="CW13" s="611"/>
      <c r="CX13" s="611"/>
      <c r="CY13" s="612"/>
      <c r="CZ13" s="613">
        <v>6</v>
      </c>
      <c r="DA13" s="613"/>
      <c r="DB13" s="613"/>
      <c r="DC13" s="613"/>
      <c r="DD13" s="619">
        <v>419029</v>
      </c>
      <c r="DE13" s="611"/>
      <c r="DF13" s="611"/>
      <c r="DG13" s="611"/>
      <c r="DH13" s="611"/>
      <c r="DI13" s="611"/>
      <c r="DJ13" s="611"/>
      <c r="DK13" s="611"/>
      <c r="DL13" s="611"/>
      <c r="DM13" s="611"/>
      <c r="DN13" s="611"/>
      <c r="DO13" s="611"/>
      <c r="DP13" s="612"/>
      <c r="DQ13" s="619">
        <v>303009</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66242</v>
      </c>
      <c r="BH14" s="611"/>
      <c r="BI14" s="611"/>
      <c r="BJ14" s="611"/>
      <c r="BK14" s="611"/>
      <c r="BL14" s="611"/>
      <c r="BM14" s="611"/>
      <c r="BN14" s="612"/>
      <c r="BO14" s="613">
        <v>4.5999999999999996</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792971</v>
      </c>
      <c r="CS14" s="611"/>
      <c r="CT14" s="611"/>
      <c r="CU14" s="611"/>
      <c r="CV14" s="611"/>
      <c r="CW14" s="611"/>
      <c r="CX14" s="611"/>
      <c r="CY14" s="612"/>
      <c r="CZ14" s="613">
        <v>6.9</v>
      </c>
      <c r="DA14" s="613"/>
      <c r="DB14" s="613"/>
      <c r="DC14" s="613"/>
      <c r="DD14" s="619">
        <v>193088</v>
      </c>
      <c r="DE14" s="611"/>
      <c r="DF14" s="611"/>
      <c r="DG14" s="611"/>
      <c r="DH14" s="611"/>
      <c r="DI14" s="611"/>
      <c r="DJ14" s="611"/>
      <c r="DK14" s="611"/>
      <c r="DL14" s="611"/>
      <c r="DM14" s="611"/>
      <c r="DN14" s="611"/>
      <c r="DO14" s="611"/>
      <c r="DP14" s="612"/>
      <c r="DQ14" s="619">
        <v>429229</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7021</v>
      </c>
      <c r="S15" s="611"/>
      <c r="T15" s="611"/>
      <c r="U15" s="611"/>
      <c r="V15" s="611"/>
      <c r="W15" s="611"/>
      <c r="X15" s="611"/>
      <c r="Y15" s="612"/>
      <c r="Z15" s="613">
        <v>0.1</v>
      </c>
      <c r="AA15" s="613"/>
      <c r="AB15" s="613"/>
      <c r="AC15" s="613"/>
      <c r="AD15" s="614">
        <v>7021</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119496</v>
      </c>
      <c r="BH15" s="611"/>
      <c r="BI15" s="611"/>
      <c r="BJ15" s="611"/>
      <c r="BK15" s="611"/>
      <c r="BL15" s="611"/>
      <c r="BM15" s="611"/>
      <c r="BN15" s="612"/>
      <c r="BO15" s="613">
        <v>8.3000000000000007</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861698</v>
      </c>
      <c r="CS15" s="611"/>
      <c r="CT15" s="611"/>
      <c r="CU15" s="611"/>
      <c r="CV15" s="611"/>
      <c r="CW15" s="611"/>
      <c r="CX15" s="611"/>
      <c r="CY15" s="612"/>
      <c r="CZ15" s="613">
        <v>7.5</v>
      </c>
      <c r="DA15" s="613"/>
      <c r="DB15" s="613"/>
      <c r="DC15" s="613"/>
      <c r="DD15" s="619">
        <v>18381</v>
      </c>
      <c r="DE15" s="611"/>
      <c r="DF15" s="611"/>
      <c r="DG15" s="611"/>
      <c r="DH15" s="611"/>
      <c r="DI15" s="611"/>
      <c r="DJ15" s="611"/>
      <c r="DK15" s="611"/>
      <c r="DL15" s="611"/>
      <c r="DM15" s="611"/>
      <c r="DN15" s="611"/>
      <c r="DO15" s="611"/>
      <c r="DP15" s="612"/>
      <c r="DQ15" s="619">
        <v>685895</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22912</v>
      </c>
      <c r="S16" s="611"/>
      <c r="T16" s="611"/>
      <c r="U16" s="611"/>
      <c r="V16" s="611"/>
      <c r="W16" s="611"/>
      <c r="X16" s="611"/>
      <c r="Y16" s="612"/>
      <c r="Z16" s="613">
        <v>0.2</v>
      </c>
      <c r="AA16" s="613"/>
      <c r="AB16" s="613"/>
      <c r="AC16" s="613"/>
      <c r="AD16" s="614">
        <v>22912</v>
      </c>
      <c r="AE16" s="614"/>
      <c r="AF16" s="614"/>
      <c r="AG16" s="614"/>
      <c r="AH16" s="614"/>
      <c r="AI16" s="614"/>
      <c r="AJ16" s="614"/>
      <c r="AK16" s="614"/>
      <c r="AL16" s="615">
        <v>0.4</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15676</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327</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55306</v>
      </c>
      <c r="S17" s="611"/>
      <c r="T17" s="611"/>
      <c r="U17" s="611"/>
      <c r="V17" s="611"/>
      <c r="W17" s="611"/>
      <c r="X17" s="611"/>
      <c r="Y17" s="612"/>
      <c r="Z17" s="613">
        <v>0.5</v>
      </c>
      <c r="AA17" s="613"/>
      <c r="AB17" s="613"/>
      <c r="AC17" s="613"/>
      <c r="AD17" s="614">
        <v>55306</v>
      </c>
      <c r="AE17" s="614"/>
      <c r="AF17" s="614"/>
      <c r="AG17" s="614"/>
      <c r="AH17" s="614"/>
      <c r="AI17" s="614"/>
      <c r="AJ17" s="614"/>
      <c r="AK17" s="614"/>
      <c r="AL17" s="615">
        <v>0.9</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1330464</v>
      </c>
      <c r="CS17" s="611"/>
      <c r="CT17" s="611"/>
      <c r="CU17" s="611"/>
      <c r="CV17" s="611"/>
      <c r="CW17" s="611"/>
      <c r="CX17" s="611"/>
      <c r="CY17" s="612"/>
      <c r="CZ17" s="613">
        <v>11.6</v>
      </c>
      <c r="DA17" s="613"/>
      <c r="DB17" s="613"/>
      <c r="DC17" s="613"/>
      <c r="DD17" s="619" t="s">
        <v>122</v>
      </c>
      <c r="DE17" s="611"/>
      <c r="DF17" s="611"/>
      <c r="DG17" s="611"/>
      <c r="DH17" s="611"/>
      <c r="DI17" s="611"/>
      <c r="DJ17" s="611"/>
      <c r="DK17" s="611"/>
      <c r="DL17" s="611"/>
      <c r="DM17" s="611"/>
      <c r="DN17" s="611"/>
      <c r="DO17" s="611"/>
      <c r="DP17" s="612"/>
      <c r="DQ17" s="619">
        <v>1330464</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6230</v>
      </c>
      <c r="S18" s="611"/>
      <c r="T18" s="611"/>
      <c r="U18" s="611"/>
      <c r="V18" s="611"/>
      <c r="W18" s="611"/>
      <c r="X18" s="611"/>
      <c r="Y18" s="612"/>
      <c r="Z18" s="613">
        <v>0.1</v>
      </c>
      <c r="AA18" s="613"/>
      <c r="AB18" s="613"/>
      <c r="AC18" s="613"/>
      <c r="AD18" s="614">
        <v>6230</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48993</v>
      </c>
      <c r="S19" s="611"/>
      <c r="T19" s="611"/>
      <c r="U19" s="611"/>
      <c r="V19" s="611"/>
      <c r="W19" s="611"/>
      <c r="X19" s="611"/>
      <c r="Y19" s="612"/>
      <c r="Z19" s="613">
        <v>0.4</v>
      </c>
      <c r="AA19" s="613"/>
      <c r="AB19" s="613"/>
      <c r="AC19" s="613"/>
      <c r="AD19" s="614">
        <v>48993</v>
      </c>
      <c r="AE19" s="614"/>
      <c r="AF19" s="614"/>
      <c r="AG19" s="614"/>
      <c r="AH19" s="614"/>
      <c r="AI19" s="614"/>
      <c r="AJ19" s="614"/>
      <c r="AK19" s="614"/>
      <c r="AL19" s="615">
        <v>0.8</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24783</v>
      </c>
      <c r="BH19" s="611"/>
      <c r="BI19" s="611"/>
      <c r="BJ19" s="611"/>
      <c r="BK19" s="611"/>
      <c r="BL19" s="611"/>
      <c r="BM19" s="611"/>
      <c r="BN19" s="612"/>
      <c r="BO19" s="613">
        <v>1.7</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v>83</v>
      </c>
      <c r="S20" s="611"/>
      <c r="T20" s="611"/>
      <c r="U20" s="611"/>
      <c r="V20" s="611"/>
      <c r="W20" s="611"/>
      <c r="X20" s="611"/>
      <c r="Y20" s="612"/>
      <c r="Z20" s="613">
        <v>0</v>
      </c>
      <c r="AA20" s="613"/>
      <c r="AB20" s="613"/>
      <c r="AC20" s="613"/>
      <c r="AD20" s="614">
        <v>83</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24783</v>
      </c>
      <c r="BH20" s="611"/>
      <c r="BI20" s="611"/>
      <c r="BJ20" s="611"/>
      <c r="BK20" s="611"/>
      <c r="BL20" s="611"/>
      <c r="BM20" s="611"/>
      <c r="BN20" s="612"/>
      <c r="BO20" s="613">
        <v>1.7</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11456150</v>
      </c>
      <c r="CS20" s="611"/>
      <c r="CT20" s="611"/>
      <c r="CU20" s="611"/>
      <c r="CV20" s="611"/>
      <c r="CW20" s="611"/>
      <c r="CX20" s="611"/>
      <c r="CY20" s="612"/>
      <c r="CZ20" s="613">
        <v>100</v>
      </c>
      <c r="DA20" s="613"/>
      <c r="DB20" s="613"/>
      <c r="DC20" s="613"/>
      <c r="DD20" s="619">
        <v>962979</v>
      </c>
      <c r="DE20" s="611"/>
      <c r="DF20" s="611"/>
      <c r="DG20" s="611"/>
      <c r="DH20" s="611"/>
      <c r="DI20" s="611"/>
      <c r="DJ20" s="611"/>
      <c r="DK20" s="611"/>
      <c r="DL20" s="611"/>
      <c r="DM20" s="611"/>
      <c r="DN20" s="611"/>
      <c r="DO20" s="611"/>
      <c r="DP20" s="612"/>
      <c r="DQ20" s="619">
        <v>7725610</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4942691</v>
      </c>
      <c r="S21" s="611"/>
      <c r="T21" s="611"/>
      <c r="U21" s="611"/>
      <c r="V21" s="611"/>
      <c r="W21" s="611"/>
      <c r="X21" s="611"/>
      <c r="Y21" s="612"/>
      <c r="Z21" s="613">
        <v>42.1</v>
      </c>
      <c r="AA21" s="613"/>
      <c r="AB21" s="613"/>
      <c r="AC21" s="613"/>
      <c r="AD21" s="614">
        <v>4400794</v>
      </c>
      <c r="AE21" s="614"/>
      <c r="AF21" s="614"/>
      <c r="AG21" s="614"/>
      <c r="AH21" s="614"/>
      <c r="AI21" s="614"/>
      <c r="AJ21" s="614"/>
      <c r="AK21" s="614"/>
      <c r="AL21" s="615">
        <v>67.599999999999994</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24783</v>
      </c>
      <c r="BH21" s="611"/>
      <c r="BI21" s="611"/>
      <c r="BJ21" s="611"/>
      <c r="BK21" s="611"/>
      <c r="BL21" s="611"/>
      <c r="BM21" s="611"/>
      <c r="BN21" s="612"/>
      <c r="BO21" s="613">
        <v>1.7</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4400794</v>
      </c>
      <c r="S22" s="611"/>
      <c r="T22" s="611"/>
      <c r="U22" s="611"/>
      <c r="V22" s="611"/>
      <c r="W22" s="611"/>
      <c r="X22" s="611"/>
      <c r="Y22" s="612"/>
      <c r="Z22" s="613">
        <v>37.5</v>
      </c>
      <c r="AA22" s="613"/>
      <c r="AB22" s="613"/>
      <c r="AC22" s="613"/>
      <c r="AD22" s="614">
        <v>4400794</v>
      </c>
      <c r="AE22" s="614"/>
      <c r="AF22" s="614"/>
      <c r="AG22" s="614"/>
      <c r="AH22" s="614"/>
      <c r="AI22" s="614"/>
      <c r="AJ22" s="614"/>
      <c r="AK22" s="614"/>
      <c r="AL22" s="615">
        <v>67.599999999999994</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541897</v>
      </c>
      <c r="S23" s="611"/>
      <c r="T23" s="611"/>
      <c r="U23" s="611"/>
      <c r="V23" s="611"/>
      <c r="W23" s="611"/>
      <c r="X23" s="611"/>
      <c r="Y23" s="612"/>
      <c r="Z23" s="613">
        <v>4.5999999999999996</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4802300</v>
      </c>
      <c r="CS24" s="600"/>
      <c r="CT24" s="600"/>
      <c r="CU24" s="600"/>
      <c r="CV24" s="600"/>
      <c r="CW24" s="600"/>
      <c r="CX24" s="600"/>
      <c r="CY24" s="601"/>
      <c r="CZ24" s="604">
        <v>41.9</v>
      </c>
      <c r="DA24" s="605"/>
      <c r="DB24" s="605"/>
      <c r="DC24" s="621"/>
      <c r="DD24" s="642">
        <v>3757912</v>
      </c>
      <c r="DE24" s="600"/>
      <c r="DF24" s="600"/>
      <c r="DG24" s="600"/>
      <c r="DH24" s="600"/>
      <c r="DI24" s="600"/>
      <c r="DJ24" s="600"/>
      <c r="DK24" s="601"/>
      <c r="DL24" s="642">
        <v>3432339</v>
      </c>
      <c r="DM24" s="600"/>
      <c r="DN24" s="600"/>
      <c r="DO24" s="600"/>
      <c r="DP24" s="600"/>
      <c r="DQ24" s="600"/>
      <c r="DR24" s="600"/>
      <c r="DS24" s="600"/>
      <c r="DT24" s="600"/>
      <c r="DU24" s="600"/>
      <c r="DV24" s="601"/>
      <c r="DW24" s="604">
        <v>52.7</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6969093</v>
      </c>
      <c r="S25" s="611"/>
      <c r="T25" s="611"/>
      <c r="U25" s="611"/>
      <c r="V25" s="611"/>
      <c r="W25" s="611"/>
      <c r="X25" s="611"/>
      <c r="Y25" s="612"/>
      <c r="Z25" s="613">
        <v>59.4</v>
      </c>
      <c r="AA25" s="613"/>
      <c r="AB25" s="613"/>
      <c r="AC25" s="613"/>
      <c r="AD25" s="614">
        <v>6427196</v>
      </c>
      <c r="AE25" s="614"/>
      <c r="AF25" s="614"/>
      <c r="AG25" s="614"/>
      <c r="AH25" s="614"/>
      <c r="AI25" s="614"/>
      <c r="AJ25" s="614"/>
      <c r="AK25" s="614"/>
      <c r="AL25" s="615">
        <v>98.8</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2080465</v>
      </c>
      <c r="CS25" s="631"/>
      <c r="CT25" s="631"/>
      <c r="CU25" s="631"/>
      <c r="CV25" s="631"/>
      <c r="CW25" s="631"/>
      <c r="CX25" s="631"/>
      <c r="CY25" s="632"/>
      <c r="CZ25" s="615">
        <v>18.2</v>
      </c>
      <c r="DA25" s="643"/>
      <c r="DB25" s="643"/>
      <c r="DC25" s="645"/>
      <c r="DD25" s="619">
        <v>1831401</v>
      </c>
      <c r="DE25" s="631"/>
      <c r="DF25" s="631"/>
      <c r="DG25" s="631"/>
      <c r="DH25" s="631"/>
      <c r="DI25" s="631"/>
      <c r="DJ25" s="631"/>
      <c r="DK25" s="632"/>
      <c r="DL25" s="619">
        <v>1786115</v>
      </c>
      <c r="DM25" s="631"/>
      <c r="DN25" s="631"/>
      <c r="DO25" s="631"/>
      <c r="DP25" s="631"/>
      <c r="DQ25" s="631"/>
      <c r="DR25" s="631"/>
      <c r="DS25" s="631"/>
      <c r="DT25" s="631"/>
      <c r="DU25" s="631"/>
      <c r="DV25" s="632"/>
      <c r="DW25" s="615">
        <v>27.4</v>
      </c>
      <c r="DX25" s="643"/>
      <c r="DY25" s="643"/>
      <c r="DZ25" s="643"/>
      <c r="EA25" s="643"/>
      <c r="EB25" s="643"/>
      <c r="EC25" s="644"/>
    </row>
    <row r="26" spans="2:133" ht="11.25" customHeight="1" x14ac:dyDescent="0.15">
      <c r="B26" s="607" t="s">
        <v>284</v>
      </c>
      <c r="C26" s="608"/>
      <c r="D26" s="608"/>
      <c r="E26" s="608"/>
      <c r="F26" s="608"/>
      <c r="G26" s="608"/>
      <c r="H26" s="608"/>
      <c r="I26" s="608"/>
      <c r="J26" s="608"/>
      <c r="K26" s="608"/>
      <c r="L26" s="608"/>
      <c r="M26" s="608"/>
      <c r="N26" s="608"/>
      <c r="O26" s="608"/>
      <c r="P26" s="608"/>
      <c r="Q26" s="609"/>
      <c r="R26" s="610">
        <v>693</v>
      </c>
      <c r="S26" s="611"/>
      <c r="T26" s="611"/>
      <c r="U26" s="611"/>
      <c r="V26" s="611"/>
      <c r="W26" s="611"/>
      <c r="X26" s="611"/>
      <c r="Y26" s="612"/>
      <c r="Z26" s="613">
        <v>0</v>
      </c>
      <c r="AA26" s="613"/>
      <c r="AB26" s="613"/>
      <c r="AC26" s="613"/>
      <c r="AD26" s="614">
        <v>693</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1266082</v>
      </c>
      <c r="CS26" s="611"/>
      <c r="CT26" s="611"/>
      <c r="CU26" s="611"/>
      <c r="CV26" s="611"/>
      <c r="CW26" s="611"/>
      <c r="CX26" s="611"/>
      <c r="CY26" s="612"/>
      <c r="CZ26" s="615">
        <v>11.1</v>
      </c>
      <c r="DA26" s="643"/>
      <c r="DB26" s="643"/>
      <c r="DC26" s="645"/>
      <c r="DD26" s="619">
        <v>1035959</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287</v>
      </c>
      <c r="C27" s="608"/>
      <c r="D27" s="608"/>
      <c r="E27" s="608"/>
      <c r="F27" s="608"/>
      <c r="G27" s="608"/>
      <c r="H27" s="608"/>
      <c r="I27" s="608"/>
      <c r="J27" s="608"/>
      <c r="K27" s="608"/>
      <c r="L27" s="608"/>
      <c r="M27" s="608"/>
      <c r="N27" s="608"/>
      <c r="O27" s="608"/>
      <c r="P27" s="608"/>
      <c r="Q27" s="609"/>
      <c r="R27" s="610">
        <v>201873</v>
      </c>
      <c r="S27" s="611"/>
      <c r="T27" s="611"/>
      <c r="U27" s="611"/>
      <c r="V27" s="611"/>
      <c r="W27" s="611"/>
      <c r="X27" s="611"/>
      <c r="Y27" s="612"/>
      <c r="Z27" s="613">
        <v>1.7</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1441849</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1391371</v>
      </c>
      <c r="CS27" s="631"/>
      <c r="CT27" s="631"/>
      <c r="CU27" s="631"/>
      <c r="CV27" s="631"/>
      <c r="CW27" s="631"/>
      <c r="CX27" s="631"/>
      <c r="CY27" s="632"/>
      <c r="CZ27" s="615">
        <v>12.1</v>
      </c>
      <c r="DA27" s="643"/>
      <c r="DB27" s="643"/>
      <c r="DC27" s="645"/>
      <c r="DD27" s="619">
        <v>596047</v>
      </c>
      <c r="DE27" s="631"/>
      <c r="DF27" s="631"/>
      <c r="DG27" s="631"/>
      <c r="DH27" s="631"/>
      <c r="DI27" s="631"/>
      <c r="DJ27" s="631"/>
      <c r="DK27" s="632"/>
      <c r="DL27" s="619">
        <v>315760</v>
      </c>
      <c r="DM27" s="631"/>
      <c r="DN27" s="631"/>
      <c r="DO27" s="631"/>
      <c r="DP27" s="631"/>
      <c r="DQ27" s="631"/>
      <c r="DR27" s="631"/>
      <c r="DS27" s="631"/>
      <c r="DT27" s="631"/>
      <c r="DU27" s="631"/>
      <c r="DV27" s="632"/>
      <c r="DW27" s="615">
        <v>4.8</v>
      </c>
      <c r="DX27" s="643"/>
      <c r="DY27" s="643"/>
      <c r="DZ27" s="643"/>
      <c r="EA27" s="643"/>
      <c r="EB27" s="643"/>
      <c r="EC27" s="644"/>
    </row>
    <row r="28" spans="2:133" ht="11.25" customHeight="1" x14ac:dyDescent="0.15">
      <c r="B28" s="607" t="s">
        <v>290</v>
      </c>
      <c r="C28" s="608"/>
      <c r="D28" s="608"/>
      <c r="E28" s="608"/>
      <c r="F28" s="608"/>
      <c r="G28" s="608"/>
      <c r="H28" s="608"/>
      <c r="I28" s="608"/>
      <c r="J28" s="608"/>
      <c r="K28" s="608"/>
      <c r="L28" s="608"/>
      <c r="M28" s="608"/>
      <c r="N28" s="608"/>
      <c r="O28" s="608"/>
      <c r="P28" s="608"/>
      <c r="Q28" s="609"/>
      <c r="R28" s="610">
        <v>223078</v>
      </c>
      <c r="S28" s="611"/>
      <c r="T28" s="611"/>
      <c r="U28" s="611"/>
      <c r="V28" s="611"/>
      <c r="W28" s="611"/>
      <c r="X28" s="611"/>
      <c r="Y28" s="612"/>
      <c r="Z28" s="613">
        <v>1.9</v>
      </c>
      <c r="AA28" s="613"/>
      <c r="AB28" s="613"/>
      <c r="AC28" s="613"/>
      <c r="AD28" s="614">
        <v>6593</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1330464</v>
      </c>
      <c r="CS28" s="611"/>
      <c r="CT28" s="611"/>
      <c r="CU28" s="611"/>
      <c r="CV28" s="611"/>
      <c r="CW28" s="611"/>
      <c r="CX28" s="611"/>
      <c r="CY28" s="612"/>
      <c r="CZ28" s="615">
        <v>11.6</v>
      </c>
      <c r="DA28" s="643"/>
      <c r="DB28" s="643"/>
      <c r="DC28" s="645"/>
      <c r="DD28" s="619">
        <v>1330464</v>
      </c>
      <c r="DE28" s="611"/>
      <c r="DF28" s="611"/>
      <c r="DG28" s="611"/>
      <c r="DH28" s="611"/>
      <c r="DI28" s="611"/>
      <c r="DJ28" s="611"/>
      <c r="DK28" s="612"/>
      <c r="DL28" s="619">
        <v>1330464</v>
      </c>
      <c r="DM28" s="611"/>
      <c r="DN28" s="611"/>
      <c r="DO28" s="611"/>
      <c r="DP28" s="611"/>
      <c r="DQ28" s="611"/>
      <c r="DR28" s="611"/>
      <c r="DS28" s="611"/>
      <c r="DT28" s="611"/>
      <c r="DU28" s="611"/>
      <c r="DV28" s="612"/>
      <c r="DW28" s="615">
        <v>20.399999999999999</v>
      </c>
      <c r="DX28" s="643"/>
      <c r="DY28" s="643"/>
      <c r="DZ28" s="643"/>
      <c r="EA28" s="643"/>
      <c r="EB28" s="643"/>
      <c r="EC28" s="644"/>
    </row>
    <row r="29" spans="2:133" ht="11.25" customHeight="1" x14ac:dyDescent="0.15">
      <c r="B29" s="607" t="s">
        <v>292</v>
      </c>
      <c r="C29" s="608"/>
      <c r="D29" s="608"/>
      <c r="E29" s="608"/>
      <c r="F29" s="608"/>
      <c r="G29" s="608"/>
      <c r="H29" s="608"/>
      <c r="I29" s="608"/>
      <c r="J29" s="608"/>
      <c r="K29" s="608"/>
      <c r="L29" s="608"/>
      <c r="M29" s="608"/>
      <c r="N29" s="608"/>
      <c r="O29" s="608"/>
      <c r="P29" s="608"/>
      <c r="Q29" s="609"/>
      <c r="R29" s="610">
        <v>31935</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1330356</v>
      </c>
      <c r="CS29" s="631"/>
      <c r="CT29" s="631"/>
      <c r="CU29" s="631"/>
      <c r="CV29" s="631"/>
      <c r="CW29" s="631"/>
      <c r="CX29" s="631"/>
      <c r="CY29" s="632"/>
      <c r="CZ29" s="615">
        <v>11.6</v>
      </c>
      <c r="DA29" s="643"/>
      <c r="DB29" s="643"/>
      <c r="DC29" s="645"/>
      <c r="DD29" s="619">
        <v>1330356</v>
      </c>
      <c r="DE29" s="631"/>
      <c r="DF29" s="631"/>
      <c r="DG29" s="631"/>
      <c r="DH29" s="631"/>
      <c r="DI29" s="631"/>
      <c r="DJ29" s="631"/>
      <c r="DK29" s="632"/>
      <c r="DL29" s="619">
        <v>1330356</v>
      </c>
      <c r="DM29" s="631"/>
      <c r="DN29" s="631"/>
      <c r="DO29" s="631"/>
      <c r="DP29" s="631"/>
      <c r="DQ29" s="631"/>
      <c r="DR29" s="631"/>
      <c r="DS29" s="631"/>
      <c r="DT29" s="631"/>
      <c r="DU29" s="631"/>
      <c r="DV29" s="632"/>
      <c r="DW29" s="615">
        <v>20.399999999999999</v>
      </c>
      <c r="DX29" s="643"/>
      <c r="DY29" s="643"/>
      <c r="DZ29" s="643"/>
      <c r="EA29" s="643"/>
      <c r="EB29" s="643"/>
      <c r="EC29" s="644"/>
    </row>
    <row r="30" spans="2:133" ht="11.25" customHeight="1" x14ac:dyDescent="0.15">
      <c r="B30" s="607" t="s">
        <v>294</v>
      </c>
      <c r="C30" s="608"/>
      <c r="D30" s="608"/>
      <c r="E30" s="608"/>
      <c r="F30" s="608"/>
      <c r="G30" s="608"/>
      <c r="H30" s="608"/>
      <c r="I30" s="608"/>
      <c r="J30" s="608"/>
      <c r="K30" s="608"/>
      <c r="L30" s="608"/>
      <c r="M30" s="608"/>
      <c r="N30" s="608"/>
      <c r="O30" s="608"/>
      <c r="P30" s="608"/>
      <c r="Q30" s="609"/>
      <c r="R30" s="610">
        <v>1053047</v>
      </c>
      <c r="S30" s="611"/>
      <c r="T30" s="611"/>
      <c r="U30" s="611"/>
      <c r="V30" s="611"/>
      <c r="W30" s="611"/>
      <c r="X30" s="611"/>
      <c r="Y30" s="612"/>
      <c r="Z30" s="613">
        <v>9</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1263698</v>
      </c>
      <c r="CS30" s="611"/>
      <c r="CT30" s="611"/>
      <c r="CU30" s="611"/>
      <c r="CV30" s="611"/>
      <c r="CW30" s="611"/>
      <c r="CX30" s="611"/>
      <c r="CY30" s="612"/>
      <c r="CZ30" s="615">
        <v>11</v>
      </c>
      <c r="DA30" s="643"/>
      <c r="DB30" s="643"/>
      <c r="DC30" s="645"/>
      <c r="DD30" s="619">
        <v>1263698</v>
      </c>
      <c r="DE30" s="611"/>
      <c r="DF30" s="611"/>
      <c r="DG30" s="611"/>
      <c r="DH30" s="611"/>
      <c r="DI30" s="611"/>
      <c r="DJ30" s="611"/>
      <c r="DK30" s="612"/>
      <c r="DL30" s="619">
        <v>1263698</v>
      </c>
      <c r="DM30" s="611"/>
      <c r="DN30" s="611"/>
      <c r="DO30" s="611"/>
      <c r="DP30" s="611"/>
      <c r="DQ30" s="611"/>
      <c r="DR30" s="611"/>
      <c r="DS30" s="611"/>
      <c r="DT30" s="611"/>
      <c r="DU30" s="611"/>
      <c r="DV30" s="612"/>
      <c r="DW30" s="615">
        <v>19.399999999999999</v>
      </c>
      <c r="DX30" s="643"/>
      <c r="DY30" s="643"/>
      <c r="DZ30" s="643"/>
      <c r="EA30" s="643"/>
      <c r="EB30" s="643"/>
      <c r="EC30" s="644"/>
    </row>
    <row r="31" spans="2:133" ht="11.25" customHeight="1" x14ac:dyDescent="0.15">
      <c r="B31" s="623" t="s">
        <v>298</v>
      </c>
      <c r="C31" s="624"/>
      <c r="D31" s="624"/>
      <c r="E31" s="624"/>
      <c r="F31" s="624"/>
      <c r="G31" s="624"/>
      <c r="H31" s="624"/>
      <c r="I31" s="624"/>
      <c r="J31" s="624"/>
      <c r="K31" s="624"/>
      <c r="L31" s="624"/>
      <c r="M31" s="624"/>
      <c r="N31" s="624"/>
      <c r="O31" s="624"/>
      <c r="P31" s="624"/>
      <c r="Q31" s="625"/>
      <c r="R31" s="610">
        <v>6679</v>
      </c>
      <c r="S31" s="611"/>
      <c r="T31" s="611"/>
      <c r="U31" s="611"/>
      <c r="V31" s="611"/>
      <c r="W31" s="611"/>
      <c r="X31" s="611"/>
      <c r="Y31" s="612"/>
      <c r="Z31" s="613">
        <v>0.1</v>
      </c>
      <c r="AA31" s="613"/>
      <c r="AB31" s="613"/>
      <c r="AC31" s="613"/>
      <c r="AD31" s="614">
        <v>6679</v>
      </c>
      <c r="AE31" s="614"/>
      <c r="AF31" s="614"/>
      <c r="AG31" s="614"/>
      <c r="AH31" s="614"/>
      <c r="AI31" s="614"/>
      <c r="AJ31" s="614"/>
      <c r="AK31" s="614"/>
      <c r="AL31" s="615">
        <v>0.1</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99.3</v>
      </c>
      <c r="BH31" s="654"/>
      <c r="BI31" s="654"/>
      <c r="BJ31" s="654"/>
      <c r="BK31" s="654"/>
      <c r="BL31" s="654"/>
      <c r="BM31" s="605">
        <v>96.9</v>
      </c>
      <c r="BN31" s="654"/>
      <c r="BO31" s="654"/>
      <c r="BP31" s="654"/>
      <c r="BQ31" s="655"/>
      <c r="BR31" s="657">
        <v>99.4</v>
      </c>
      <c r="BS31" s="654"/>
      <c r="BT31" s="654"/>
      <c r="BU31" s="654"/>
      <c r="BV31" s="654"/>
      <c r="BW31" s="654"/>
      <c r="BX31" s="605">
        <v>97</v>
      </c>
      <c r="BY31" s="654"/>
      <c r="BZ31" s="654"/>
      <c r="CA31" s="654"/>
      <c r="CB31" s="655"/>
      <c r="CD31" s="650"/>
      <c r="CE31" s="651"/>
      <c r="CF31" s="607" t="s">
        <v>301</v>
      </c>
      <c r="CG31" s="608"/>
      <c r="CH31" s="608"/>
      <c r="CI31" s="608"/>
      <c r="CJ31" s="608"/>
      <c r="CK31" s="608"/>
      <c r="CL31" s="608"/>
      <c r="CM31" s="608"/>
      <c r="CN31" s="608"/>
      <c r="CO31" s="608"/>
      <c r="CP31" s="608"/>
      <c r="CQ31" s="609"/>
      <c r="CR31" s="610">
        <v>66658</v>
      </c>
      <c r="CS31" s="631"/>
      <c r="CT31" s="631"/>
      <c r="CU31" s="631"/>
      <c r="CV31" s="631"/>
      <c r="CW31" s="631"/>
      <c r="CX31" s="631"/>
      <c r="CY31" s="632"/>
      <c r="CZ31" s="615">
        <v>0.6</v>
      </c>
      <c r="DA31" s="643"/>
      <c r="DB31" s="643"/>
      <c r="DC31" s="645"/>
      <c r="DD31" s="619">
        <v>66658</v>
      </c>
      <c r="DE31" s="631"/>
      <c r="DF31" s="631"/>
      <c r="DG31" s="631"/>
      <c r="DH31" s="631"/>
      <c r="DI31" s="631"/>
      <c r="DJ31" s="631"/>
      <c r="DK31" s="632"/>
      <c r="DL31" s="619">
        <v>66658</v>
      </c>
      <c r="DM31" s="631"/>
      <c r="DN31" s="631"/>
      <c r="DO31" s="631"/>
      <c r="DP31" s="631"/>
      <c r="DQ31" s="631"/>
      <c r="DR31" s="631"/>
      <c r="DS31" s="631"/>
      <c r="DT31" s="631"/>
      <c r="DU31" s="631"/>
      <c r="DV31" s="632"/>
      <c r="DW31" s="615">
        <v>1</v>
      </c>
      <c r="DX31" s="643"/>
      <c r="DY31" s="643"/>
      <c r="DZ31" s="643"/>
      <c r="EA31" s="643"/>
      <c r="EB31" s="643"/>
      <c r="EC31" s="644"/>
    </row>
    <row r="32" spans="2:133" ht="11.25" customHeight="1" x14ac:dyDescent="0.15">
      <c r="B32" s="607" t="s">
        <v>302</v>
      </c>
      <c r="C32" s="608"/>
      <c r="D32" s="608"/>
      <c r="E32" s="608"/>
      <c r="F32" s="608"/>
      <c r="G32" s="608"/>
      <c r="H32" s="608"/>
      <c r="I32" s="608"/>
      <c r="J32" s="608"/>
      <c r="K32" s="608"/>
      <c r="L32" s="608"/>
      <c r="M32" s="608"/>
      <c r="N32" s="608"/>
      <c r="O32" s="608"/>
      <c r="P32" s="608"/>
      <c r="Q32" s="609"/>
      <c r="R32" s="610">
        <v>682230</v>
      </c>
      <c r="S32" s="611"/>
      <c r="T32" s="611"/>
      <c r="U32" s="611"/>
      <c r="V32" s="611"/>
      <c r="W32" s="611"/>
      <c r="X32" s="611"/>
      <c r="Y32" s="612"/>
      <c r="Z32" s="613">
        <v>5.8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99.3</v>
      </c>
      <c r="BH32" s="631"/>
      <c r="BI32" s="631"/>
      <c r="BJ32" s="631"/>
      <c r="BK32" s="631"/>
      <c r="BL32" s="631"/>
      <c r="BM32" s="616">
        <v>96.4</v>
      </c>
      <c r="BN32" s="631"/>
      <c r="BO32" s="631"/>
      <c r="BP32" s="631"/>
      <c r="BQ32" s="656"/>
      <c r="BR32" s="667">
        <v>99.4</v>
      </c>
      <c r="BS32" s="631"/>
      <c r="BT32" s="631"/>
      <c r="BU32" s="631"/>
      <c r="BV32" s="631"/>
      <c r="BW32" s="631"/>
      <c r="BX32" s="616">
        <v>96.7</v>
      </c>
      <c r="BY32" s="631"/>
      <c r="BZ32" s="631"/>
      <c r="CA32" s="631"/>
      <c r="CB32" s="656"/>
      <c r="CD32" s="652"/>
      <c r="CE32" s="653"/>
      <c r="CF32" s="607" t="s">
        <v>305</v>
      </c>
      <c r="CG32" s="608"/>
      <c r="CH32" s="608"/>
      <c r="CI32" s="608"/>
      <c r="CJ32" s="608"/>
      <c r="CK32" s="608"/>
      <c r="CL32" s="608"/>
      <c r="CM32" s="608"/>
      <c r="CN32" s="608"/>
      <c r="CO32" s="608"/>
      <c r="CP32" s="608"/>
      <c r="CQ32" s="609"/>
      <c r="CR32" s="610">
        <v>108</v>
      </c>
      <c r="CS32" s="611"/>
      <c r="CT32" s="611"/>
      <c r="CU32" s="611"/>
      <c r="CV32" s="611"/>
      <c r="CW32" s="611"/>
      <c r="CX32" s="611"/>
      <c r="CY32" s="612"/>
      <c r="CZ32" s="615">
        <v>0</v>
      </c>
      <c r="DA32" s="643"/>
      <c r="DB32" s="643"/>
      <c r="DC32" s="645"/>
      <c r="DD32" s="619">
        <v>108</v>
      </c>
      <c r="DE32" s="611"/>
      <c r="DF32" s="611"/>
      <c r="DG32" s="611"/>
      <c r="DH32" s="611"/>
      <c r="DI32" s="611"/>
      <c r="DJ32" s="611"/>
      <c r="DK32" s="612"/>
      <c r="DL32" s="619">
        <v>108</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306</v>
      </c>
      <c r="C33" s="608"/>
      <c r="D33" s="608"/>
      <c r="E33" s="608"/>
      <c r="F33" s="608"/>
      <c r="G33" s="608"/>
      <c r="H33" s="608"/>
      <c r="I33" s="608"/>
      <c r="J33" s="608"/>
      <c r="K33" s="608"/>
      <c r="L33" s="608"/>
      <c r="M33" s="608"/>
      <c r="N33" s="608"/>
      <c r="O33" s="608"/>
      <c r="P33" s="608"/>
      <c r="Q33" s="609"/>
      <c r="R33" s="610">
        <v>27992</v>
      </c>
      <c r="S33" s="611"/>
      <c r="T33" s="611"/>
      <c r="U33" s="611"/>
      <c r="V33" s="611"/>
      <c r="W33" s="611"/>
      <c r="X33" s="611"/>
      <c r="Y33" s="612"/>
      <c r="Z33" s="613">
        <v>0.2</v>
      </c>
      <c r="AA33" s="613"/>
      <c r="AB33" s="613"/>
      <c r="AC33" s="613"/>
      <c r="AD33" s="614">
        <v>18338</v>
      </c>
      <c r="AE33" s="614"/>
      <c r="AF33" s="614"/>
      <c r="AG33" s="614"/>
      <c r="AH33" s="614"/>
      <c r="AI33" s="614"/>
      <c r="AJ33" s="614"/>
      <c r="AK33" s="614"/>
      <c r="AL33" s="615">
        <v>0.3</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99.3</v>
      </c>
      <c r="BH33" s="669"/>
      <c r="BI33" s="669"/>
      <c r="BJ33" s="669"/>
      <c r="BK33" s="669"/>
      <c r="BL33" s="669"/>
      <c r="BM33" s="670">
        <v>96.8</v>
      </c>
      <c r="BN33" s="669"/>
      <c r="BO33" s="669"/>
      <c r="BP33" s="669"/>
      <c r="BQ33" s="671"/>
      <c r="BR33" s="668">
        <v>99.3</v>
      </c>
      <c r="BS33" s="669"/>
      <c r="BT33" s="669"/>
      <c r="BU33" s="669"/>
      <c r="BV33" s="669"/>
      <c r="BW33" s="669"/>
      <c r="BX33" s="670">
        <v>96.7</v>
      </c>
      <c r="BY33" s="669"/>
      <c r="BZ33" s="669"/>
      <c r="CA33" s="669"/>
      <c r="CB33" s="671"/>
      <c r="CD33" s="607" t="s">
        <v>308</v>
      </c>
      <c r="CE33" s="608"/>
      <c r="CF33" s="608"/>
      <c r="CG33" s="608"/>
      <c r="CH33" s="608"/>
      <c r="CI33" s="608"/>
      <c r="CJ33" s="608"/>
      <c r="CK33" s="608"/>
      <c r="CL33" s="608"/>
      <c r="CM33" s="608"/>
      <c r="CN33" s="608"/>
      <c r="CO33" s="608"/>
      <c r="CP33" s="608"/>
      <c r="CQ33" s="609"/>
      <c r="CR33" s="610">
        <v>5675195</v>
      </c>
      <c r="CS33" s="631"/>
      <c r="CT33" s="631"/>
      <c r="CU33" s="631"/>
      <c r="CV33" s="631"/>
      <c r="CW33" s="631"/>
      <c r="CX33" s="631"/>
      <c r="CY33" s="632"/>
      <c r="CZ33" s="615">
        <v>49.5</v>
      </c>
      <c r="DA33" s="643"/>
      <c r="DB33" s="643"/>
      <c r="DC33" s="645"/>
      <c r="DD33" s="619">
        <v>3792470</v>
      </c>
      <c r="DE33" s="631"/>
      <c r="DF33" s="631"/>
      <c r="DG33" s="631"/>
      <c r="DH33" s="631"/>
      <c r="DI33" s="631"/>
      <c r="DJ33" s="631"/>
      <c r="DK33" s="632"/>
      <c r="DL33" s="619">
        <v>2646111</v>
      </c>
      <c r="DM33" s="631"/>
      <c r="DN33" s="631"/>
      <c r="DO33" s="631"/>
      <c r="DP33" s="631"/>
      <c r="DQ33" s="631"/>
      <c r="DR33" s="631"/>
      <c r="DS33" s="631"/>
      <c r="DT33" s="631"/>
      <c r="DU33" s="631"/>
      <c r="DV33" s="632"/>
      <c r="DW33" s="615">
        <v>40.6</v>
      </c>
      <c r="DX33" s="643"/>
      <c r="DY33" s="643"/>
      <c r="DZ33" s="643"/>
      <c r="EA33" s="643"/>
      <c r="EB33" s="643"/>
      <c r="EC33" s="644"/>
    </row>
    <row r="34" spans="2:133" ht="11.25" customHeight="1" x14ac:dyDescent="0.15">
      <c r="B34" s="607" t="s">
        <v>309</v>
      </c>
      <c r="C34" s="608"/>
      <c r="D34" s="608"/>
      <c r="E34" s="608"/>
      <c r="F34" s="608"/>
      <c r="G34" s="608"/>
      <c r="H34" s="608"/>
      <c r="I34" s="608"/>
      <c r="J34" s="608"/>
      <c r="K34" s="608"/>
      <c r="L34" s="608"/>
      <c r="M34" s="608"/>
      <c r="N34" s="608"/>
      <c r="O34" s="608"/>
      <c r="P34" s="608"/>
      <c r="Q34" s="609"/>
      <c r="R34" s="610">
        <v>970763</v>
      </c>
      <c r="S34" s="611"/>
      <c r="T34" s="611"/>
      <c r="U34" s="611"/>
      <c r="V34" s="611"/>
      <c r="W34" s="611"/>
      <c r="X34" s="611"/>
      <c r="Y34" s="612"/>
      <c r="Z34" s="613">
        <v>8.3000000000000007</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2096213</v>
      </c>
      <c r="CS34" s="611"/>
      <c r="CT34" s="611"/>
      <c r="CU34" s="611"/>
      <c r="CV34" s="611"/>
      <c r="CW34" s="611"/>
      <c r="CX34" s="611"/>
      <c r="CY34" s="612"/>
      <c r="CZ34" s="615">
        <v>18.3</v>
      </c>
      <c r="DA34" s="643"/>
      <c r="DB34" s="643"/>
      <c r="DC34" s="645"/>
      <c r="DD34" s="619">
        <v>1099057</v>
      </c>
      <c r="DE34" s="611"/>
      <c r="DF34" s="611"/>
      <c r="DG34" s="611"/>
      <c r="DH34" s="611"/>
      <c r="DI34" s="611"/>
      <c r="DJ34" s="611"/>
      <c r="DK34" s="612"/>
      <c r="DL34" s="619">
        <v>931623</v>
      </c>
      <c r="DM34" s="611"/>
      <c r="DN34" s="611"/>
      <c r="DO34" s="611"/>
      <c r="DP34" s="611"/>
      <c r="DQ34" s="611"/>
      <c r="DR34" s="611"/>
      <c r="DS34" s="611"/>
      <c r="DT34" s="611"/>
      <c r="DU34" s="611"/>
      <c r="DV34" s="612"/>
      <c r="DW34" s="615">
        <v>14.3</v>
      </c>
      <c r="DX34" s="643"/>
      <c r="DY34" s="643"/>
      <c r="DZ34" s="643"/>
      <c r="EA34" s="643"/>
      <c r="EB34" s="643"/>
      <c r="EC34" s="644"/>
    </row>
    <row r="35" spans="2:133" ht="11.25" customHeight="1" x14ac:dyDescent="0.15">
      <c r="B35" s="607" t="s">
        <v>311</v>
      </c>
      <c r="C35" s="608"/>
      <c r="D35" s="608"/>
      <c r="E35" s="608"/>
      <c r="F35" s="608"/>
      <c r="G35" s="608"/>
      <c r="H35" s="608"/>
      <c r="I35" s="608"/>
      <c r="J35" s="608"/>
      <c r="K35" s="608"/>
      <c r="L35" s="608"/>
      <c r="M35" s="608"/>
      <c r="N35" s="608"/>
      <c r="O35" s="608"/>
      <c r="P35" s="608"/>
      <c r="Q35" s="609"/>
      <c r="R35" s="610">
        <v>447260</v>
      </c>
      <c r="S35" s="611"/>
      <c r="T35" s="611"/>
      <c r="U35" s="611"/>
      <c r="V35" s="611"/>
      <c r="W35" s="611"/>
      <c r="X35" s="611"/>
      <c r="Y35" s="612"/>
      <c r="Z35" s="613">
        <v>3.8</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131050</v>
      </c>
      <c r="CS35" s="631"/>
      <c r="CT35" s="631"/>
      <c r="CU35" s="631"/>
      <c r="CV35" s="631"/>
      <c r="CW35" s="631"/>
      <c r="CX35" s="631"/>
      <c r="CY35" s="632"/>
      <c r="CZ35" s="615">
        <v>1.1000000000000001</v>
      </c>
      <c r="DA35" s="643"/>
      <c r="DB35" s="643"/>
      <c r="DC35" s="645"/>
      <c r="DD35" s="619">
        <v>117256</v>
      </c>
      <c r="DE35" s="631"/>
      <c r="DF35" s="631"/>
      <c r="DG35" s="631"/>
      <c r="DH35" s="631"/>
      <c r="DI35" s="631"/>
      <c r="DJ35" s="631"/>
      <c r="DK35" s="632"/>
      <c r="DL35" s="619">
        <v>97345</v>
      </c>
      <c r="DM35" s="631"/>
      <c r="DN35" s="631"/>
      <c r="DO35" s="631"/>
      <c r="DP35" s="631"/>
      <c r="DQ35" s="631"/>
      <c r="DR35" s="631"/>
      <c r="DS35" s="631"/>
      <c r="DT35" s="631"/>
      <c r="DU35" s="631"/>
      <c r="DV35" s="632"/>
      <c r="DW35" s="615">
        <v>1.5</v>
      </c>
      <c r="DX35" s="643"/>
      <c r="DY35" s="643"/>
      <c r="DZ35" s="643"/>
      <c r="EA35" s="643"/>
      <c r="EB35" s="643"/>
      <c r="EC35" s="644"/>
    </row>
    <row r="36" spans="2:133" ht="11.25" customHeight="1" x14ac:dyDescent="0.15">
      <c r="B36" s="607" t="s">
        <v>315</v>
      </c>
      <c r="C36" s="608"/>
      <c r="D36" s="608"/>
      <c r="E36" s="608"/>
      <c r="F36" s="608"/>
      <c r="G36" s="608"/>
      <c r="H36" s="608"/>
      <c r="I36" s="608"/>
      <c r="J36" s="608"/>
      <c r="K36" s="608"/>
      <c r="L36" s="608"/>
      <c r="M36" s="608"/>
      <c r="N36" s="608"/>
      <c r="O36" s="608"/>
      <c r="P36" s="608"/>
      <c r="Q36" s="609"/>
      <c r="R36" s="610">
        <v>343759</v>
      </c>
      <c r="S36" s="611"/>
      <c r="T36" s="611"/>
      <c r="U36" s="611"/>
      <c r="V36" s="611"/>
      <c r="W36" s="611"/>
      <c r="X36" s="611"/>
      <c r="Y36" s="612"/>
      <c r="Z36" s="613">
        <v>2.9</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1809702</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112057</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1504667</v>
      </c>
      <c r="CS36" s="611"/>
      <c r="CT36" s="611"/>
      <c r="CU36" s="611"/>
      <c r="CV36" s="611"/>
      <c r="CW36" s="611"/>
      <c r="CX36" s="611"/>
      <c r="CY36" s="612"/>
      <c r="CZ36" s="615">
        <v>13.1</v>
      </c>
      <c r="DA36" s="643"/>
      <c r="DB36" s="643"/>
      <c r="DC36" s="645"/>
      <c r="DD36" s="619">
        <v>1376475</v>
      </c>
      <c r="DE36" s="611"/>
      <c r="DF36" s="611"/>
      <c r="DG36" s="611"/>
      <c r="DH36" s="611"/>
      <c r="DI36" s="611"/>
      <c r="DJ36" s="611"/>
      <c r="DK36" s="612"/>
      <c r="DL36" s="619">
        <v>804492</v>
      </c>
      <c r="DM36" s="611"/>
      <c r="DN36" s="611"/>
      <c r="DO36" s="611"/>
      <c r="DP36" s="611"/>
      <c r="DQ36" s="611"/>
      <c r="DR36" s="611"/>
      <c r="DS36" s="611"/>
      <c r="DT36" s="611"/>
      <c r="DU36" s="611"/>
      <c r="DV36" s="612"/>
      <c r="DW36" s="615">
        <v>12.3</v>
      </c>
      <c r="DX36" s="643"/>
      <c r="DY36" s="643"/>
      <c r="DZ36" s="643"/>
      <c r="EA36" s="643"/>
      <c r="EB36" s="643"/>
      <c r="EC36" s="644"/>
    </row>
    <row r="37" spans="2:133" ht="11.25" customHeight="1" x14ac:dyDescent="0.15">
      <c r="B37" s="607" t="s">
        <v>319</v>
      </c>
      <c r="C37" s="608"/>
      <c r="D37" s="608"/>
      <c r="E37" s="608"/>
      <c r="F37" s="608"/>
      <c r="G37" s="608"/>
      <c r="H37" s="608"/>
      <c r="I37" s="608"/>
      <c r="J37" s="608"/>
      <c r="K37" s="608"/>
      <c r="L37" s="608"/>
      <c r="M37" s="608"/>
      <c r="N37" s="608"/>
      <c r="O37" s="608"/>
      <c r="P37" s="608"/>
      <c r="Q37" s="609"/>
      <c r="R37" s="610">
        <v>181320</v>
      </c>
      <c r="S37" s="611"/>
      <c r="T37" s="611"/>
      <c r="U37" s="611"/>
      <c r="V37" s="611"/>
      <c r="W37" s="611"/>
      <c r="X37" s="611"/>
      <c r="Y37" s="612"/>
      <c r="Z37" s="613">
        <v>1.5</v>
      </c>
      <c r="AA37" s="613"/>
      <c r="AB37" s="613"/>
      <c r="AC37" s="613"/>
      <c r="AD37" s="614">
        <v>45893</v>
      </c>
      <c r="AE37" s="614"/>
      <c r="AF37" s="614"/>
      <c r="AG37" s="614"/>
      <c r="AH37" s="614"/>
      <c r="AI37" s="614"/>
      <c r="AJ37" s="614"/>
      <c r="AK37" s="614"/>
      <c r="AL37" s="615">
        <v>0.7</v>
      </c>
      <c r="AM37" s="616"/>
      <c r="AN37" s="616"/>
      <c r="AO37" s="617"/>
      <c r="AQ37" s="673" t="s">
        <v>320</v>
      </c>
      <c r="AR37" s="674"/>
      <c r="AS37" s="674"/>
      <c r="AT37" s="674"/>
      <c r="AU37" s="674"/>
      <c r="AV37" s="674"/>
      <c r="AW37" s="674"/>
      <c r="AX37" s="674"/>
      <c r="AY37" s="675"/>
      <c r="AZ37" s="610">
        <v>658907</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44409</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481062</v>
      </c>
      <c r="CS37" s="631"/>
      <c r="CT37" s="631"/>
      <c r="CU37" s="631"/>
      <c r="CV37" s="631"/>
      <c r="CW37" s="631"/>
      <c r="CX37" s="631"/>
      <c r="CY37" s="632"/>
      <c r="CZ37" s="615">
        <v>4.2</v>
      </c>
      <c r="DA37" s="643"/>
      <c r="DB37" s="643"/>
      <c r="DC37" s="645"/>
      <c r="DD37" s="619">
        <v>481062</v>
      </c>
      <c r="DE37" s="631"/>
      <c r="DF37" s="631"/>
      <c r="DG37" s="631"/>
      <c r="DH37" s="631"/>
      <c r="DI37" s="631"/>
      <c r="DJ37" s="631"/>
      <c r="DK37" s="632"/>
      <c r="DL37" s="619">
        <v>357587</v>
      </c>
      <c r="DM37" s="631"/>
      <c r="DN37" s="631"/>
      <c r="DO37" s="631"/>
      <c r="DP37" s="631"/>
      <c r="DQ37" s="631"/>
      <c r="DR37" s="631"/>
      <c r="DS37" s="631"/>
      <c r="DT37" s="631"/>
      <c r="DU37" s="631"/>
      <c r="DV37" s="632"/>
      <c r="DW37" s="615">
        <v>5.5</v>
      </c>
      <c r="DX37" s="643"/>
      <c r="DY37" s="643"/>
      <c r="DZ37" s="643"/>
      <c r="EA37" s="643"/>
      <c r="EB37" s="643"/>
      <c r="EC37" s="644"/>
    </row>
    <row r="38" spans="2:133" ht="11.25" customHeight="1" x14ac:dyDescent="0.15">
      <c r="B38" s="607" t="s">
        <v>323</v>
      </c>
      <c r="C38" s="608"/>
      <c r="D38" s="608"/>
      <c r="E38" s="608"/>
      <c r="F38" s="608"/>
      <c r="G38" s="608"/>
      <c r="H38" s="608"/>
      <c r="I38" s="608"/>
      <c r="J38" s="608"/>
      <c r="K38" s="608"/>
      <c r="L38" s="608"/>
      <c r="M38" s="608"/>
      <c r="N38" s="608"/>
      <c r="O38" s="608"/>
      <c r="P38" s="608"/>
      <c r="Q38" s="609"/>
      <c r="R38" s="610">
        <v>601154</v>
      </c>
      <c r="S38" s="611"/>
      <c r="T38" s="611"/>
      <c r="U38" s="611"/>
      <c r="V38" s="611"/>
      <c r="W38" s="611"/>
      <c r="X38" s="611"/>
      <c r="Y38" s="612"/>
      <c r="Z38" s="613">
        <v>5.0999999999999996</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26095</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2579</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1108722</v>
      </c>
      <c r="CS38" s="611"/>
      <c r="CT38" s="611"/>
      <c r="CU38" s="611"/>
      <c r="CV38" s="611"/>
      <c r="CW38" s="611"/>
      <c r="CX38" s="611"/>
      <c r="CY38" s="612"/>
      <c r="CZ38" s="615">
        <v>9.6999999999999993</v>
      </c>
      <c r="DA38" s="643"/>
      <c r="DB38" s="643"/>
      <c r="DC38" s="645"/>
      <c r="DD38" s="619">
        <v>899877</v>
      </c>
      <c r="DE38" s="611"/>
      <c r="DF38" s="611"/>
      <c r="DG38" s="611"/>
      <c r="DH38" s="611"/>
      <c r="DI38" s="611"/>
      <c r="DJ38" s="611"/>
      <c r="DK38" s="612"/>
      <c r="DL38" s="619">
        <v>812651</v>
      </c>
      <c r="DM38" s="611"/>
      <c r="DN38" s="611"/>
      <c r="DO38" s="611"/>
      <c r="DP38" s="611"/>
      <c r="DQ38" s="611"/>
      <c r="DR38" s="611"/>
      <c r="DS38" s="611"/>
      <c r="DT38" s="611"/>
      <c r="DU38" s="611"/>
      <c r="DV38" s="612"/>
      <c r="DW38" s="615">
        <v>12.5</v>
      </c>
      <c r="DX38" s="643"/>
      <c r="DY38" s="643"/>
      <c r="DZ38" s="643"/>
      <c r="EA38" s="643"/>
      <c r="EB38" s="643"/>
      <c r="EC38" s="644"/>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15978</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3716</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794256</v>
      </c>
      <c r="CS39" s="631"/>
      <c r="CT39" s="631"/>
      <c r="CU39" s="631"/>
      <c r="CV39" s="631"/>
      <c r="CW39" s="631"/>
      <c r="CX39" s="631"/>
      <c r="CY39" s="632"/>
      <c r="CZ39" s="615">
        <v>6.9</v>
      </c>
      <c r="DA39" s="643"/>
      <c r="DB39" s="643"/>
      <c r="DC39" s="645"/>
      <c r="DD39" s="619">
        <v>299138</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331</v>
      </c>
      <c r="C40" s="608"/>
      <c r="D40" s="608"/>
      <c r="E40" s="608"/>
      <c r="F40" s="608"/>
      <c r="G40" s="608"/>
      <c r="H40" s="608"/>
      <c r="I40" s="608"/>
      <c r="J40" s="608"/>
      <c r="K40" s="608"/>
      <c r="L40" s="608"/>
      <c r="M40" s="608"/>
      <c r="N40" s="608"/>
      <c r="O40" s="608"/>
      <c r="P40" s="608"/>
      <c r="Q40" s="609"/>
      <c r="R40" s="610">
        <v>12854</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v>11511</v>
      </c>
      <c r="BA40" s="611"/>
      <c r="BB40" s="611"/>
      <c r="BC40" s="611"/>
      <c r="BD40" s="631"/>
      <c r="BE40" s="631"/>
      <c r="BF40" s="656"/>
      <c r="BG40" s="660" t="s">
        <v>333</v>
      </c>
      <c r="BH40" s="661"/>
      <c r="BI40" s="661"/>
      <c r="BJ40" s="661"/>
      <c r="BK40" s="661"/>
      <c r="BL40" s="205"/>
      <c r="BM40" s="608" t="s">
        <v>334</v>
      </c>
      <c r="BN40" s="608"/>
      <c r="BO40" s="608"/>
      <c r="BP40" s="608"/>
      <c r="BQ40" s="608"/>
      <c r="BR40" s="608"/>
      <c r="BS40" s="608"/>
      <c r="BT40" s="608"/>
      <c r="BU40" s="609"/>
      <c r="BV40" s="610">
        <v>99</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40287</v>
      </c>
      <c r="CS40" s="611"/>
      <c r="CT40" s="611"/>
      <c r="CU40" s="611"/>
      <c r="CV40" s="611"/>
      <c r="CW40" s="611"/>
      <c r="CX40" s="611"/>
      <c r="CY40" s="612"/>
      <c r="CZ40" s="615">
        <v>0.4</v>
      </c>
      <c r="DA40" s="643"/>
      <c r="DB40" s="643"/>
      <c r="DC40" s="645"/>
      <c r="DD40" s="619">
        <v>667</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336</v>
      </c>
      <c r="C41" s="634"/>
      <c r="D41" s="634"/>
      <c r="E41" s="634"/>
      <c r="F41" s="634"/>
      <c r="G41" s="634"/>
      <c r="H41" s="634"/>
      <c r="I41" s="634"/>
      <c r="J41" s="634"/>
      <c r="K41" s="634"/>
      <c r="L41" s="634"/>
      <c r="M41" s="634"/>
      <c r="N41" s="634"/>
      <c r="O41" s="634"/>
      <c r="P41" s="634"/>
      <c r="Q41" s="635"/>
      <c r="R41" s="682">
        <v>11740876</v>
      </c>
      <c r="S41" s="683"/>
      <c r="T41" s="683"/>
      <c r="U41" s="683"/>
      <c r="V41" s="683"/>
      <c r="W41" s="683"/>
      <c r="X41" s="683"/>
      <c r="Y41" s="687"/>
      <c r="Z41" s="688">
        <v>100</v>
      </c>
      <c r="AA41" s="688"/>
      <c r="AB41" s="688"/>
      <c r="AC41" s="688"/>
      <c r="AD41" s="689">
        <v>6505392</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242567</v>
      </c>
      <c r="BA41" s="611"/>
      <c r="BB41" s="611"/>
      <c r="BC41" s="611"/>
      <c r="BD41" s="631"/>
      <c r="BE41" s="631"/>
      <c r="BF41" s="656"/>
      <c r="BG41" s="660"/>
      <c r="BH41" s="661"/>
      <c r="BI41" s="661"/>
      <c r="BJ41" s="661"/>
      <c r="BK41" s="661"/>
      <c r="BL41" s="205"/>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854644</v>
      </c>
      <c r="BA42" s="683"/>
      <c r="BB42" s="683"/>
      <c r="BC42" s="683"/>
      <c r="BD42" s="669"/>
      <c r="BE42" s="669"/>
      <c r="BF42" s="671"/>
      <c r="BG42" s="662"/>
      <c r="BH42" s="663"/>
      <c r="BI42" s="663"/>
      <c r="BJ42" s="663"/>
      <c r="BK42" s="663"/>
      <c r="BL42" s="206"/>
      <c r="BM42" s="634" t="s">
        <v>341</v>
      </c>
      <c r="BN42" s="634"/>
      <c r="BO42" s="634"/>
      <c r="BP42" s="634"/>
      <c r="BQ42" s="634"/>
      <c r="BR42" s="634"/>
      <c r="BS42" s="634"/>
      <c r="BT42" s="634"/>
      <c r="BU42" s="635"/>
      <c r="BV42" s="682">
        <v>382</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978655</v>
      </c>
      <c r="CS42" s="631"/>
      <c r="CT42" s="631"/>
      <c r="CU42" s="631"/>
      <c r="CV42" s="631"/>
      <c r="CW42" s="631"/>
      <c r="CX42" s="631"/>
      <c r="CY42" s="632"/>
      <c r="CZ42" s="615">
        <v>8.5</v>
      </c>
      <c r="DA42" s="643"/>
      <c r="DB42" s="643"/>
      <c r="DC42" s="645"/>
      <c r="DD42" s="619">
        <v>175228</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31083</v>
      </c>
      <c r="CS43" s="631"/>
      <c r="CT43" s="631"/>
      <c r="CU43" s="631"/>
      <c r="CV43" s="631"/>
      <c r="CW43" s="631"/>
      <c r="CX43" s="631"/>
      <c r="CY43" s="632"/>
      <c r="CZ43" s="615">
        <v>0.3</v>
      </c>
      <c r="DA43" s="643"/>
      <c r="DB43" s="643"/>
      <c r="DC43" s="645"/>
      <c r="DD43" s="619">
        <v>31083</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962979</v>
      </c>
      <c r="CS44" s="611"/>
      <c r="CT44" s="611"/>
      <c r="CU44" s="611"/>
      <c r="CV44" s="611"/>
      <c r="CW44" s="611"/>
      <c r="CX44" s="611"/>
      <c r="CY44" s="612"/>
      <c r="CZ44" s="615">
        <v>8.4</v>
      </c>
      <c r="DA44" s="616"/>
      <c r="DB44" s="616"/>
      <c r="DC44" s="622"/>
      <c r="DD44" s="619">
        <v>174901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195384</v>
      </c>
      <c r="CS45" s="631"/>
      <c r="CT45" s="631"/>
      <c r="CU45" s="631"/>
      <c r="CV45" s="631"/>
      <c r="CW45" s="631"/>
      <c r="CX45" s="631"/>
      <c r="CY45" s="632"/>
      <c r="CZ45" s="615">
        <v>1.7</v>
      </c>
      <c r="DA45" s="643"/>
      <c r="DB45" s="643"/>
      <c r="DC45" s="645"/>
      <c r="DD45" s="619">
        <v>24341</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349</v>
      </c>
      <c r="CG46" s="608"/>
      <c r="CH46" s="608"/>
      <c r="CI46" s="608"/>
      <c r="CJ46" s="608"/>
      <c r="CK46" s="608"/>
      <c r="CL46" s="608"/>
      <c r="CM46" s="608"/>
      <c r="CN46" s="608"/>
      <c r="CO46" s="608"/>
      <c r="CP46" s="608"/>
      <c r="CQ46" s="609"/>
      <c r="CR46" s="610">
        <v>756479</v>
      </c>
      <c r="CS46" s="611"/>
      <c r="CT46" s="611"/>
      <c r="CU46" s="611"/>
      <c r="CV46" s="611"/>
      <c r="CW46" s="611"/>
      <c r="CX46" s="611"/>
      <c r="CY46" s="612"/>
      <c r="CZ46" s="615">
        <v>6.6</v>
      </c>
      <c r="DA46" s="616"/>
      <c r="DB46" s="616"/>
      <c r="DC46" s="622"/>
      <c r="DD46" s="619">
        <v>144544</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350</v>
      </c>
      <c r="CG47" s="608"/>
      <c r="CH47" s="608"/>
      <c r="CI47" s="608"/>
      <c r="CJ47" s="608"/>
      <c r="CK47" s="608"/>
      <c r="CL47" s="608"/>
      <c r="CM47" s="608"/>
      <c r="CN47" s="608"/>
      <c r="CO47" s="608"/>
      <c r="CP47" s="608"/>
      <c r="CQ47" s="609"/>
      <c r="CR47" s="610">
        <v>15676</v>
      </c>
      <c r="CS47" s="631"/>
      <c r="CT47" s="631"/>
      <c r="CU47" s="631"/>
      <c r="CV47" s="631"/>
      <c r="CW47" s="631"/>
      <c r="CX47" s="631"/>
      <c r="CY47" s="632"/>
      <c r="CZ47" s="615">
        <v>0.1</v>
      </c>
      <c r="DA47" s="643"/>
      <c r="DB47" s="643"/>
      <c r="DC47" s="645"/>
      <c r="DD47" s="619">
        <v>327</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352</v>
      </c>
      <c r="CE49" s="634"/>
      <c r="CF49" s="634"/>
      <c r="CG49" s="634"/>
      <c r="CH49" s="634"/>
      <c r="CI49" s="634"/>
      <c r="CJ49" s="634"/>
      <c r="CK49" s="634"/>
      <c r="CL49" s="634"/>
      <c r="CM49" s="634"/>
      <c r="CN49" s="634"/>
      <c r="CO49" s="634"/>
      <c r="CP49" s="634"/>
      <c r="CQ49" s="635"/>
      <c r="CR49" s="682">
        <v>11456150</v>
      </c>
      <c r="CS49" s="669"/>
      <c r="CT49" s="669"/>
      <c r="CU49" s="669"/>
      <c r="CV49" s="669"/>
      <c r="CW49" s="669"/>
      <c r="CX49" s="669"/>
      <c r="CY49" s="698"/>
      <c r="CZ49" s="690">
        <v>100</v>
      </c>
      <c r="DA49" s="699"/>
      <c r="DB49" s="699"/>
      <c r="DC49" s="700"/>
      <c r="DD49" s="701">
        <v>7725610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q68bqkUhMFwNIUh95MHe+no1mLNzRzQmGdr1y+flYJgPsp+NUE8ZSSjhXmGNqBTYBSXZ20W5aBP2lH0l2g21SA==" saltValue="XrOJDllUrBsl1Z3VMiu5k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375</v>
      </c>
      <c r="C7" s="737"/>
      <c r="D7" s="737"/>
      <c r="E7" s="737"/>
      <c r="F7" s="737"/>
      <c r="G7" s="737"/>
      <c r="H7" s="737"/>
      <c r="I7" s="737"/>
      <c r="J7" s="737"/>
      <c r="K7" s="737"/>
      <c r="L7" s="737"/>
      <c r="M7" s="737"/>
      <c r="N7" s="737"/>
      <c r="O7" s="737"/>
      <c r="P7" s="738"/>
      <c r="Q7" s="739">
        <v>11741</v>
      </c>
      <c r="R7" s="740"/>
      <c r="S7" s="740"/>
      <c r="T7" s="740"/>
      <c r="U7" s="740"/>
      <c r="V7" s="740">
        <v>11456</v>
      </c>
      <c r="W7" s="740"/>
      <c r="X7" s="740"/>
      <c r="Y7" s="740"/>
      <c r="Z7" s="740"/>
      <c r="AA7" s="740">
        <v>285</v>
      </c>
      <c r="AB7" s="740"/>
      <c r="AC7" s="740"/>
      <c r="AD7" s="740"/>
      <c r="AE7" s="741"/>
      <c r="AF7" s="742">
        <v>253</v>
      </c>
      <c r="AG7" s="743"/>
      <c r="AH7" s="743"/>
      <c r="AI7" s="743"/>
      <c r="AJ7" s="744"/>
      <c r="AK7" s="745">
        <v>447</v>
      </c>
      <c r="AL7" s="746"/>
      <c r="AM7" s="746"/>
      <c r="AN7" s="746"/>
      <c r="AO7" s="746"/>
      <c r="AP7" s="746">
        <v>14297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567</v>
      </c>
      <c r="BT7" s="734"/>
      <c r="BU7" s="734"/>
      <c r="BV7" s="734"/>
      <c r="BW7" s="734"/>
      <c r="BX7" s="734"/>
      <c r="BY7" s="734"/>
      <c r="BZ7" s="734"/>
      <c r="CA7" s="734"/>
      <c r="CB7" s="734"/>
      <c r="CC7" s="734"/>
      <c r="CD7" s="734"/>
      <c r="CE7" s="734"/>
      <c r="CF7" s="734"/>
      <c r="CG7" s="749"/>
      <c r="CH7" s="730">
        <v>33</v>
      </c>
      <c r="CI7" s="731"/>
      <c r="CJ7" s="731"/>
      <c r="CK7" s="731"/>
      <c r="CL7" s="732"/>
      <c r="CM7" s="730">
        <v>2046</v>
      </c>
      <c r="CN7" s="731"/>
      <c r="CO7" s="731"/>
      <c r="CP7" s="731"/>
      <c r="CQ7" s="732"/>
      <c r="CR7" s="730">
        <v>5</v>
      </c>
      <c r="CS7" s="731"/>
      <c r="CT7" s="731"/>
      <c r="CU7" s="731"/>
      <c r="CV7" s="732"/>
      <c r="CW7" s="730" t="s">
        <v>551</v>
      </c>
      <c r="CX7" s="731"/>
      <c r="CY7" s="731"/>
      <c r="CZ7" s="731"/>
      <c r="DA7" s="732"/>
      <c r="DB7" s="730" t="s">
        <v>551</v>
      </c>
      <c r="DC7" s="731"/>
      <c r="DD7" s="731"/>
      <c r="DE7" s="731"/>
      <c r="DF7" s="732"/>
      <c r="DG7" s="730" t="s">
        <v>551</v>
      </c>
      <c r="DH7" s="731"/>
      <c r="DI7" s="731"/>
      <c r="DJ7" s="731"/>
      <c r="DK7" s="732"/>
      <c r="DL7" s="730" t="s">
        <v>551</v>
      </c>
      <c r="DM7" s="731"/>
      <c r="DN7" s="731"/>
      <c r="DO7" s="731"/>
      <c r="DP7" s="732"/>
      <c r="DQ7" s="730" t="s">
        <v>551</v>
      </c>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377</v>
      </c>
      <c r="B23" s="776" t="s">
        <v>378</v>
      </c>
      <c r="C23" s="777"/>
      <c r="D23" s="777"/>
      <c r="E23" s="777"/>
      <c r="F23" s="777"/>
      <c r="G23" s="777"/>
      <c r="H23" s="777"/>
      <c r="I23" s="777"/>
      <c r="J23" s="777"/>
      <c r="K23" s="777"/>
      <c r="L23" s="777"/>
      <c r="M23" s="777"/>
      <c r="N23" s="777"/>
      <c r="O23" s="777"/>
      <c r="P23" s="778"/>
      <c r="Q23" s="779">
        <v>11741</v>
      </c>
      <c r="R23" s="780"/>
      <c r="S23" s="780"/>
      <c r="T23" s="780"/>
      <c r="U23" s="780"/>
      <c r="V23" s="780">
        <v>11456</v>
      </c>
      <c r="W23" s="780"/>
      <c r="X23" s="780"/>
      <c r="Y23" s="780"/>
      <c r="Z23" s="780"/>
      <c r="AA23" s="780">
        <v>285</v>
      </c>
      <c r="AB23" s="780"/>
      <c r="AC23" s="780"/>
      <c r="AD23" s="780"/>
      <c r="AE23" s="781"/>
      <c r="AF23" s="782">
        <v>253</v>
      </c>
      <c r="AG23" s="780"/>
      <c r="AH23" s="780"/>
      <c r="AI23" s="780"/>
      <c r="AJ23" s="783"/>
      <c r="AK23" s="784"/>
      <c r="AL23" s="785"/>
      <c r="AM23" s="785"/>
      <c r="AN23" s="785"/>
      <c r="AO23" s="785"/>
      <c r="AP23" s="780">
        <v>14297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389</v>
      </c>
      <c r="C28" s="737"/>
      <c r="D28" s="737"/>
      <c r="E28" s="737"/>
      <c r="F28" s="737"/>
      <c r="G28" s="737"/>
      <c r="H28" s="737"/>
      <c r="I28" s="737"/>
      <c r="J28" s="737"/>
      <c r="K28" s="737"/>
      <c r="L28" s="737"/>
      <c r="M28" s="737"/>
      <c r="N28" s="737"/>
      <c r="O28" s="737"/>
      <c r="P28" s="738"/>
      <c r="Q28" s="809">
        <v>384</v>
      </c>
      <c r="R28" s="810"/>
      <c r="S28" s="810"/>
      <c r="T28" s="810"/>
      <c r="U28" s="810"/>
      <c r="V28" s="810">
        <v>376</v>
      </c>
      <c r="W28" s="810"/>
      <c r="X28" s="810"/>
      <c r="Y28" s="810"/>
      <c r="Z28" s="810"/>
      <c r="AA28" s="810">
        <v>8</v>
      </c>
      <c r="AB28" s="810"/>
      <c r="AC28" s="810"/>
      <c r="AD28" s="810"/>
      <c r="AE28" s="811"/>
      <c r="AF28" s="812">
        <v>8</v>
      </c>
      <c r="AG28" s="810"/>
      <c r="AH28" s="810"/>
      <c r="AI28" s="810"/>
      <c r="AJ28" s="813"/>
      <c r="AK28" s="814">
        <v>126</v>
      </c>
      <c r="AL28" s="815"/>
      <c r="AM28" s="815"/>
      <c r="AN28" s="815"/>
      <c r="AO28" s="815"/>
      <c r="AP28" s="815" t="s">
        <v>551</v>
      </c>
      <c r="AQ28" s="815"/>
      <c r="AR28" s="815"/>
      <c r="AS28" s="815"/>
      <c r="AT28" s="815"/>
      <c r="AU28" s="815" t="s">
        <v>551</v>
      </c>
      <c r="AV28" s="815"/>
      <c r="AW28" s="815"/>
      <c r="AX28" s="815"/>
      <c r="AY28" s="815"/>
      <c r="AZ28" s="816" t="s">
        <v>551</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390</v>
      </c>
      <c r="C29" s="768"/>
      <c r="D29" s="768"/>
      <c r="E29" s="768"/>
      <c r="F29" s="768"/>
      <c r="G29" s="768"/>
      <c r="H29" s="768"/>
      <c r="I29" s="768"/>
      <c r="J29" s="768"/>
      <c r="K29" s="768"/>
      <c r="L29" s="768"/>
      <c r="M29" s="768"/>
      <c r="N29" s="768"/>
      <c r="O29" s="768"/>
      <c r="P29" s="769"/>
      <c r="Q29" s="770">
        <v>2157</v>
      </c>
      <c r="R29" s="771"/>
      <c r="S29" s="771"/>
      <c r="T29" s="771"/>
      <c r="U29" s="771"/>
      <c r="V29" s="771">
        <v>2045</v>
      </c>
      <c r="W29" s="771"/>
      <c r="X29" s="771"/>
      <c r="Y29" s="771"/>
      <c r="Z29" s="771"/>
      <c r="AA29" s="771">
        <v>112</v>
      </c>
      <c r="AB29" s="771"/>
      <c r="AC29" s="771"/>
      <c r="AD29" s="771"/>
      <c r="AE29" s="772"/>
      <c r="AF29" s="773">
        <v>112</v>
      </c>
      <c r="AG29" s="774"/>
      <c r="AH29" s="774"/>
      <c r="AI29" s="774"/>
      <c r="AJ29" s="775"/>
      <c r="AK29" s="821">
        <v>243</v>
      </c>
      <c r="AL29" s="817"/>
      <c r="AM29" s="817"/>
      <c r="AN29" s="817"/>
      <c r="AO29" s="817"/>
      <c r="AP29" s="817" t="s">
        <v>489</v>
      </c>
      <c r="AQ29" s="817"/>
      <c r="AR29" s="817"/>
      <c r="AS29" s="817"/>
      <c r="AT29" s="817"/>
      <c r="AU29" s="817" t="s">
        <v>489</v>
      </c>
      <c r="AV29" s="817"/>
      <c r="AW29" s="817"/>
      <c r="AX29" s="817"/>
      <c r="AY29" s="817"/>
      <c r="AZ29" s="818" t="s">
        <v>489</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391</v>
      </c>
      <c r="C30" s="768"/>
      <c r="D30" s="768"/>
      <c r="E30" s="768"/>
      <c r="F30" s="768"/>
      <c r="G30" s="768"/>
      <c r="H30" s="768"/>
      <c r="I30" s="768"/>
      <c r="J30" s="768"/>
      <c r="K30" s="768"/>
      <c r="L30" s="768"/>
      <c r="M30" s="768"/>
      <c r="N30" s="768"/>
      <c r="O30" s="768"/>
      <c r="P30" s="769"/>
      <c r="Q30" s="770">
        <v>2892</v>
      </c>
      <c r="R30" s="771"/>
      <c r="S30" s="771"/>
      <c r="T30" s="771"/>
      <c r="U30" s="771"/>
      <c r="V30" s="771">
        <v>2801</v>
      </c>
      <c r="W30" s="771"/>
      <c r="X30" s="771"/>
      <c r="Y30" s="771"/>
      <c r="Z30" s="771"/>
      <c r="AA30" s="771">
        <v>91</v>
      </c>
      <c r="AB30" s="771"/>
      <c r="AC30" s="771"/>
      <c r="AD30" s="771"/>
      <c r="AE30" s="772"/>
      <c r="AF30" s="773">
        <v>91</v>
      </c>
      <c r="AG30" s="774"/>
      <c r="AH30" s="774"/>
      <c r="AI30" s="774"/>
      <c r="AJ30" s="775"/>
      <c r="AK30" s="821">
        <v>449</v>
      </c>
      <c r="AL30" s="817"/>
      <c r="AM30" s="817"/>
      <c r="AN30" s="817"/>
      <c r="AO30" s="817"/>
      <c r="AP30" s="817" t="s">
        <v>489</v>
      </c>
      <c r="AQ30" s="817"/>
      <c r="AR30" s="817"/>
      <c r="AS30" s="817"/>
      <c r="AT30" s="817"/>
      <c r="AU30" s="817" t="s">
        <v>489</v>
      </c>
      <c r="AV30" s="817"/>
      <c r="AW30" s="817"/>
      <c r="AX30" s="817"/>
      <c r="AY30" s="817"/>
      <c r="AZ30" s="818" t="s">
        <v>489</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770">
        <v>12</v>
      </c>
      <c r="R31" s="771"/>
      <c r="S31" s="771"/>
      <c r="T31" s="771"/>
      <c r="U31" s="771"/>
      <c r="V31" s="771">
        <v>12</v>
      </c>
      <c r="W31" s="771"/>
      <c r="X31" s="771"/>
      <c r="Y31" s="771"/>
      <c r="Z31" s="771"/>
      <c r="AA31" s="771" t="s">
        <v>551</v>
      </c>
      <c r="AB31" s="771"/>
      <c r="AC31" s="771"/>
      <c r="AD31" s="771"/>
      <c r="AE31" s="772"/>
      <c r="AF31" s="773" t="s">
        <v>122</v>
      </c>
      <c r="AG31" s="774"/>
      <c r="AH31" s="774"/>
      <c r="AI31" s="774"/>
      <c r="AJ31" s="775"/>
      <c r="AK31" s="821">
        <v>12</v>
      </c>
      <c r="AL31" s="817"/>
      <c r="AM31" s="817"/>
      <c r="AN31" s="817"/>
      <c r="AO31" s="817"/>
      <c r="AP31" s="817" t="s">
        <v>489</v>
      </c>
      <c r="AQ31" s="817"/>
      <c r="AR31" s="817"/>
      <c r="AS31" s="817"/>
      <c r="AT31" s="817"/>
      <c r="AU31" s="817" t="s">
        <v>489</v>
      </c>
      <c r="AV31" s="817"/>
      <c r="AW31" s="817"/>
      <c r="AX31" s="817"/>
      <c r="AY31" s="817"/>
      <c r="AZ31" s="818" t="s">
        <v>489</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393</v>
      </c>
      <c r="C32" s="768"/>
      <c r="D32" s="768"/>
      <c r="E32" s="768"/>
      <c r="F32" s="768"/>
      <c r="G32" s="768"/>
      <c r="H32" s="768"/>
      <c r="I32" s="768"/>
      <c r="J32" s="768"/>
      <c r="K32" s="768"/>
      <c r="L32" s="768"/>
      <c r="M32" s="768"/>
      <c r="N32" s="768"/>
      <c r="O32" s="768"/>
      <c r="P32" s="769"/>
      <c r="Q32" s="770">
        <v>2215</v>
      </c>
      <c r="R32" s="771"/>
      <c r="S32" s="771"/>
      <c r="T32" s="771"/>
      <c r="U32" s="771"/>
      <c r="V32" s="771">
        <v>2232</v>
      </c>
      <c r="W32" s="771"/>
      <c r="X32" s="771"/>
      <c r="Y32" s="771"/>
      <c r="Z32" s="771"/>
      <c r="AA32" s="771">
        <v>-17</v>
      </c>
      <c r="AB32" s="771"/>
      <c r="AC32" s="771"/>
      <c r="AD32" s="771"/>
      <c r="AE32" s="772"/>
      <c r="AF32" s="773">
        <v>95</v>
      </c>
      <c r="AG32" s="774"/>
      <c r="AH32" s="774"/>
      <c r="AI32" s="774"/>
      <c r="AJ32" s="775"/>
      <c r="AK32" s="821">
        <v>659</v>
      </c>
      <c r="AL32" s="817"/>
      <c r="AM32" s="817"/>
      <c r="AN32" s="817"/>
      <c r="AO32" s="817"/>
      <c r="AP32" s="817">
        <v>1465</v>
      </c>
      <c r="AQ32" s="817"/>
      <c r="AR32" s="817"/>
      <c r="AS32" s="817"/>
      <c r="AT32" s="817"/>
      <c r="AU32" s="817">
        <v>1034</v>
      </c>
      <c r="AV32" s="817"/>
      <c r="AW32" s="817"/>
      <c r="AX32" s="817"/>
      <c r="AY32" s="817"/>
      <c r="AZ32" s="818" t="s">
        <v>489</v>
      </c>
      <c r="BA32" s="818"/>
      <c r="BB32" s="818"/>
      <c r="BC32" s="818"/>
      <c r="BD32" s="818"/>
      <c r="BE32" s="819" t="s">
        <v>394</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395</v>
      </c>
      <c r="C33" s="768"/>
      <c r="D33" s="768"/>
      <c r="E33" s="768"/>
      <c r="F33" s="768"/>
      <c r="G33" s="768"/>
      <c r="H33" s="768"/>
      <c r="I33" s="768"/>
      <c r="J33" s="768"/>
      <c r="K33" s="768"/>
      <c r="L33" s="768"/>
      <c r="M33" s="768"/>
      <c r="N33" s="768"/>
      <c r="O33" s="768"/>
      <c r="P33" s="769"/>
      <c r="Q33" s="770">
        <v>505</v>
      </c>
      <c r="R33" s="771"/>
      <c r="S33" s="771"/>
      <c r="T33" s="771"/>
      <c r="U33" s="771"/>
      <c r="V33" s="771">
        <v>491</v>
      </c>
      <c r="W33" s="771"/>
      <c r="X33" s="771"/>
      <c r="Y33" s="771"/>
      <c r="Z33" s="771"/>
      <c r="AA33" s="771">
        <v>14</v>
      </c>
      <c r="AB33" s="771"/>
      <c r="AC33" s="771"/>
      <c r="AD33" s="771"/>
      <c r="AE33" s="772"/>
      <c r="AF33" s="773">
        <v>485</v>
      </c>
      <c r="AG33" s="774"/>
      <c r="AH33" s="774"/>
      <c r="AI33" s="774"/>
      <c r="AJ33" s="775"/>
      <c r="AK33" s="821">
        <v>26</v>
      </c>
      <c r="AL33" s="817"/>
      <c r="AM33" s="817"/>
      <c r="AN33" s="817"/>
      <c r="AO33" s="817"/>
      <c r="AP33" s="817">
        <v>1197</v>
      </c>
      <c r="AQ33" s="817"/>
      <c r="AR33" s="817"/>
      <c r="AS33" s="817"/>
      <c r="AT33" s="817"/>
      <c r="AU33" s="817">
        <v>187</v>
      </c>
      <c r="AV33" s="817"/>
      <c r="AW33" s="817"/>
      <c r="AX33" s="817"/>
      <c r="AY33" s="817"/>
      <c r="AZ33" s="818" t="s">
        <v>489</v>
      </c>
      <c r="BA33" s="818"/>
      <c r="BB33" s="818"/>
      <c r="BC33" s="818"/>
      <c r="BD33" s="818"/>
      <c r="BE33" s="819" t="s">
        <v>394</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t="s">
        <v>396</v>
      </c>
      <c r="C34" s="768"/>
      <c r="D34" s="768"/>
      <c r="E34" s="768"/>
      <c r="F34" s="768"/>
      <c r="G34" s="768"/>
      <c r="H34" s="768"/>
      <c r="I34" s="768"/>
      <c r="J34" s="768"/>
      <c r="K34" s="768"/>
      <c r="L34" s="768"/>
      <c r="M34" s="768"/>
      <c r="N34" s="768"/>
      <c r="O34" s="768"/>
      <c r="P34" s="769"/>
      <c r="Q34" s="770">
        <v>50</v>
      </c>
      <c r="R34" s="771"/>
      <c r="S34" s="771"/>
      <c r="T34" s="771"/>
      <c r="U34" s="771"/>
      <c r="V34" s="771">
        <v>53</v>
      </c>
      <c r="W34" s="771"/>
      <c r="X34" s="771"/>
      <c r="Y34" s="771"/>
      <c r="Z34" s="771"/>
      <c r="AA34" s="771">
        <v>-3</v>
      </c>
      <c r="AB34" s="771"/>
      <c r="AC34" s="771"/>
      <c r="AD34" s="771"/>
      <c r="AE34" s="772"/>
      <c r="AF34" s="773">
        <v>3</v>
      </c>
      <c r="AG34" s="774"/>
      <c r="AH34" s="774"/>
      <c r="AI34" s="774"/>
      <c r="AJ34" s="775"/>
      <c r="AK34" s="821">
        <v>16</v>
      </c>
      <c r="AL34" s="817"/>
      <c r="AM34" s="817"/>
      <c r="AN34" s="817"/>
      <c r="AO34" s="817"/>
      <c r="AP34" s="817">
        <v>70</v>
      </c>
      <c r="AQ34" s="817"/>
      <c r="AR34" s="817"/>
      <c r="AS34" s="817"/>
      <c r="AT34" s="817"/>
      <c r="AU34" s="817">
        <v>56</v>
      </c>
      <c r="AV34" s="817"/>
      <c r="AW34" s="817"/>
      <c r="AX34" s="817"/>
      <c r="AY34" s="817"/>
      <c r="AZ34" s="818" t="s">
        <v>489</v>
      </c>
      <c r="BA34" s="818"/>
      <c r="BB34" s="818"/>
      <c r="BC34" s="818"/>
      <c r="BD34" s="818"/>
      <c r="BE34" s="819" t="s">
        <v>394</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795</v>
      </c>
      <c r="AG63" s="831"/>
      <c r="AH63" s="831"/>
      <c r="AI63" s="831"/>
      <c r="AJ63" s="832"/>
      <c r="AK63" s="833"/>
      <c r="AL63" s="828"/>
      <c r="AM63" s="828"/>
      <c r="AN63" s="828"/>
      <c r="AO63" s="828"/>
      <c r="AP63" s="831">
        <v>2732</v>
      </c>
      <c r="AQ63" s="831"/>
      <c r="AR63" s="831"/>
      <c r="AS63" s="831"/>
      <c r="AT63" s="831"/>
      <c r="AU63" s="831">
        <v>1277</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552</v>
      </c>
      <c r="C68" s="857"/>
      <c r="D68" s="857"/>
      <c r="E68" s="857"/>
      <c r="F68" s="857"/>
      <c r="G68" s="857"/>
      <c r="H68" s="857"/>
      <c r="I68" s="857"/>
      <c r="J68" s="857"/>
      <c r="K68" s="857"/>
      <c r="L68" s="857"/>
      <c r="M68" s="857"/>
      <c r="N68" s="857"/>
      <c r="O68" s="857"/>
      <c r="P68" s="858"/>
      <c r="Q68" s="859">
        <v>5093</v>
      </c>
      <c r="R68" s="853"/>
      <c r="S68" s="853"/>
      <c r="T68" s="853"/>
      <c r="U68" s="853"/>
      <c r="V68" s="853">
        <v>5037</v>
      </c>
      <c r="W68" s="853"/>
      <c r="X68" s="853"/>
      <c r="Y68" s="853"/>
      <c r="Z68" s="853"/>
      <c r="AA68" s="853">
        <v>56</v>
      </c>
      <c r="AB68" s="853"/>
      <c r="AC68" s="853"/>
      <c r="AD68" s="853"/>
      <c r="AE68" s="853"/>
      <c r="AF68" s="853">
        <v>56</v>
      </c>
      <c r="AG68" s="853"/>
      <c r="AH68" s="853"/>
      <c r="AI68" s="853"/>
      <c r="AJ68" s="853"/>
      <c r="AK68" s="853">
        <v>1632</v>
      </c>
      <c r="AL68" s="853"/>
      <c r="AM68" s="853"/>
      <c r="AN68" s="853"/>
      <c r="AO68" s="853"/>
      <c r="AP68" s="853" t="s">
        <v>551</v>
      </c>
      <c r="AQ68" s="853"/>
      <c r="AR68" s="853"/>
      <c r="AS68" s="853"/>
      <c r="AT68" s="853"/>
      <c r="AU68" s="853" t="s">
        <v>551</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553</v>
      </c>
      <c r="C69" s="861"/>
      <c r="D69" s="861"/>
      <c r="E69" s="861"/>
      <c r="F69" s="861"/>
      <c r="G69" s="861"/>
      <c r="H69" s="861"/>
      <c r="I69" s="861"/>
      <c r="J69" s="861"/>
      <c r="K69" s="861"/>
      <c r="L69" s="861"/>
      <c r="M69" s="861"/>
      <c r="N69" s="861"/>
      <c r="O69" s="861"/>
      <c r="P69" s="862"/>
      <c r="Q69" s="863">
        <v>463</v>
      </c>
      <c r="R69" s="817"/>
      <c r="S69" s="817"/>
      <c r="T69" s="817"/>
      <c r="U69" s="817"/>
      <c r="V69" s="817">
        <v>432</v>
      </c>
      <c r="W69" s="817"/>
      <c r="X69" s="817"/>
      <c r="Y69" s="817"/>
      <c r="Z69" s="817"/>
      <c r="AA69" s="817">
        <v>31</v>
      </c>
      <c r="AB69" s="817"/>
      <c r="AC69" s="817"/>
      <c r="AD69" s="817"/>
      <c r="AE69" s="817"/>
      <c r="AF69" s="817">
        <v>29</v>
      </c>
      <c r="AG69" s="817"/>
      <c r="AH69" s="817"/>
      <c r="AI69" s="817"/>
      <c r="AJ69" s="817"/>
      <c r="AK69" s="817">
        <v>50</v>
      </c>
      <c r="AL69" s="817"/>
      <c r="AM69" s="817"/>
      <c r="AN69" s="817"/>
      <c r="AO69" s="817"/>
      <c r="AP69" s="817">
        <v>132</v>
      </c>
      <c r="AQ69" s="817"/>
      <c r="AR69" s="817"/>
      <c r="AS69" s="817"/>
      <c r="AT69" s="817"/>
      <c r="AU69" s="817">
        <v>4</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554</v>
      </c>
      <c r="C70" s="861"/>
      <c r="D70" s="861"/>
      <c r="E70" s="861"/>
      <c r="F70" s="861"/>
      <c r="G70" s="861"/>
      <c r="H70" s="861"/>
      <c r="I70" s="861"/>
      <c r="J70" s="861"/>
      <c r="K70" s="861"/>
      <c r="L70" s="861"/>
      <c r="M70" s="861"/>
      <c r="N70" s="861"/>
      <c r="O70" s="861"/>
      <c r="P70" s="862"/>
      <c r="Q70" s="863">
        <v>349</v>
      </c>
      <c r="R70" s="817"/>
      <c r="S70" s="817"/>
      <c r="T70" s="817"/>
      <c r="U70" s="817"/>
      <c r="V70" s="817">
        <v>357</v>
      </c>
      <c r="W70" s="817"/>
      <c r="X70" s="817"/>
      <c r="Y70" s="817"/>
      <c r="Z70" s="817"/>
      <c r="AA70" s="817">
        <v>4</v>
      </c>
      <c r="AB70" s="817"/>
      <c r="AC70" s="817"/>
      <c r="AD70" s="817"/>
      <c r="AE70" s="817"/>
      <c r="AF70" s="817">
        <v>4</v>
      </c>
      <c r="AG70" s="817"/>
      <c r="AH70" s="817"/>
      <c r="AI70" s="817"/>
      <c r="AJ70" s="817"/>
      <c r="AK70" s="817" t="s">
        <v>551</v>
      </c>
      <c r="AL70" s="817"/>
      <c r="AM70" s="817"/>
      <c r="AN70" s="817"/>
      <c r="AO70" s="817"/>
      <c r="AP70" s="817" t="s">
        <v>551</v>
      </c>
      <c r="AQ70" s="817"/>
      <c r="AR70" s="817"/>
      <c r="AS70" s="817"/>
      <c r="AT70" s="817"/>
      <c r="AU70" s="817" t="s">
        <v>551</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555</v>
      </c>
      <c r="C71" s="861"/>
      <c r="D71" s="861"/>
      <c r="E71" s="861"/>
      <c r="F71" s="861"/>
      <c r="G71" s="861"/>
      <c r="H71" s="861"/>
      <c r="I71" s="861"/>
      <c r="J71" s="861"/>
      <c r="K71" s="861"/>
      <c r="L71" s="861"/>
      <c r="M71" s="861"/>
      <c r="N71" s="861"/>
      <c r="O71" s="861"/>
      <c r="P71" s="862"/>
      <c r="Q71" s="863">
        <v>510</v>
      </c>
      <c r="R71" s="817"/>
      <c r="S71" s="817"/>
      <c r="T71" s="817"/>
      <c r="U71" s="817"/>
      <c r="V71" s="817">
        <v>502</v>
      </c>
      <c r="W71" s="817"/>
      <c r="X71" s="817"/>
      <c r="Y71" s="817"/>
      <c r="Z71" s="817"/>
      <c r="AA71" s="817">
        <v>8</v>
      </c>
      <c r="AB71" s="817"/>
      <c r="AC71" s="817"/>
      <c r="AD71" s="817"/>
      <c r="AE71" s="817"/>
      <c r="AF71" s="817">
        <v>8</v>
      </c>
      <c r="AG71" s="817"/>
      <c r="AH71" s="817"/>
      <c r="AI71" s="817"/>
      <c r="AJ71" s="817"/>
      <c r="AK71" s="817" t="s">
        <v>551</v>
      </c>
      <c r="AL71" s="817"/>
      <c r="AM71" s="817"/>
      <c r="AN71" s="817"/>
      <c r="AO71" s="817"/>
      <c r="AP71" s="817">
        <v>352</v>
      </c>
      <c r="AQ71" s="817"/>
      <c r="AR71" s="817"/>
      <c r="AS71" s="817"/>
      <c r="AT71" s="817"/>
      <c r="AU71" s="817">
        <v>296</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556</v>
      </c>
      <c r="C72" s="861"/>
      <c r="D72" s="861"/>
      <c r="E72" s="861"/>
      <c r="F72" s="861"/>
      <c r="G72" s="861"/>
      <c r="H72" s="861"/>
      <c r="I72" s="861"/>
      <c r="J72" s="861"/>
      <c r="K72" s="861"/>
      <c r="L72" s="861"/>
      <c r="M72" s="861"/>
      <c r="N72" s="861"/>
      <c r="O72" s="861"/>
      <c r="P72" s="862"/>
      <c r="Q72" s="863">
        <v>152</v>
      </c>
      <c r="R72" s="817"/>
      <c r="S72" s="817"/>
      <c r="T72" s="817"/>
      <c r="U72" s="817"/>
      <c r="V72" s="817">
        <v>148</v>
      </c>
      <c r="W72" s="817"/>
      <c r="X72" s="817"/>
      <c r="Y72" s="817"/>
      <c r="Z72" s="817"/>
      <c r="AA72" s="817">
        <v>4</v>
      </c>
      <c r="AB72" s="817"/>
      <c r="AC72" s="817"/>
      <c r="AD72" s="817"/>
      <c r="AE72" s="817"/>
      <c r="AF72" s="817">
        <v>4</v>
      </c>
      <c r="AG72" s="817"/>
      <c r="AH72" s="817"/>
      <c r="AI72" s="817"/>
      <c r="AJ72" s="817"/>
      <c r="AK72" s="817">
        <v>3</v>
      </c>
      <c r="AL72" s="817"/>
      <c r="AM72" s="817"/>
      <c r="AN72" s="817"/>
      <c r="AO72" s="817"/>
      <c r="AP72" s="817" t="s">
        <v>551</v>
      </c>
      <c r="AQ72" s="817"/>
      <c r="AR72" s="817"/>
      <c r="AS72" s="817"/>
      <c r="AT72" s="817"/>
      <c r="AU72" s="817" t="s">
        <v>551</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557</v>
      </c>
      <c r="C73" s="861"/>
      <c r="D73" s="861"/>
      <c r="E73" s="861"/>
      <c r="F73" s="861"/>
      <c r="G73" s="861"/>
      <c r="H73" s="861"/>
      <c r="I73" s="861"/>
      <c r="J73" s="861"/>
      <c r="K73" s="861"/>
      <c r="L73" s="861"/>
      <c r="M73" s="861"/>
      <c r="N73" s="861"/>
      <c r="O73" s="861"/>
      <c r="P73" s="862"/>
      <c r="Q73" s="863">
        <v>127</v>
      </c>
      <c r="R73" s="817"/>
      <c r="S73" s="817"/>
      <c r="T73" s="817"/>
      <c r="U73" s="817"/>
      <c r="V73" s="817">
        <v>121</v>
      </c>
      <c r="W73" s="817"/>
      <c r="X73" s="817"/>
      <c r="Y73" s="817"/>
      <c r="Z73" s="817"/>
      <c r="AA73" s="817">
        <v>6</v>
      </c>
      <c r="AB73" s="817"/>
      <c r="AC73" s="817"/>
      <c r="AD73" s="817"/>
      <c r="AE73" s="817"/>
      <c r="AF73" s="817">
        <v>6</v>
      </c>
      <c r="AG73" s="817"/>
      <c r="AH73" s="817"/>
      <c r="AI73" s="817"/>
      <c r="AJ73" s="817"/>
      <c r="AK73" s="817" t="s">
        <v>551</v>
      </c>
      <c r="AL73" s="817"/>
      <c r="AM73" s="817"/>
      <c r="AN73" s="817"/>
      <c r="AO73" s="817"/>
      <c r="AP73" s="817" t="s">
        <v>551</v>
      </c>
      <c r="AQ73" s="817"/>
      <c r="AR73" s="817"/>
      <c r="AS73" s="817"/>
      <c r="AT73" s="817"/>
      <c r="AU73" s="817" t="s">
        <v>551</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558</v>
      </c>
      <c r="C74" s="861"/>
      <c r="D74" s="861"/>
      <c r="E74" s="861"/>
      <c r="F74" s="861"/>
      <c r="G74" s="861"/>
      <c r="H74" s="861"/>
      <c r="I74" s="861"/>
      <c r="J74" s="861"/>
      <c r="K74" s="861"/>
      <c r="L74" s="861"/>
      <c r="M74" s="861"/>
      <c r="N74" s="861"/>
      <c r="O74" s="861"/>
      <c r="P74" s="862"/>
      <c r="Q74" s="863">
        <v>380</v>
      </c>
      <c r="R74" s="817"/>
      <c r="S74" s="817"/>
      <c r="T74" s="817"/>
      <c r="U74" s="817"/>
      <c r="V74" s="817">
        <v>373</v>
      </c>
      <c r="W74" s="817"/>
      <c r="X74" s="817"/>
      <c r="Y74" s="817"/>
      <c r="Z74" s="817"/>
      <c r="AA74" s="817">
        <v>5</v>
      </c>
      <c r="AB74" s="817"/>
      <c r="AC74" s="817"/>
      <c r="AD74" s="817"/>
      <c r="AE74" s="817"/>
      <c r="AF74" s="817">
        <v>4</v>
      </c>
      <c r="AG74" s="817"/>
      <c r="AH74" s="817"/>
      <c r="AI74" s="817"/>
      <c r="AJ74" s="817"/>
      <c r="AK74" s="817" t="s">
        <v>551</v>
      </c>
      <c r="AL74" s="817"/>
      <c r="AM74" s="817"/>
      <c r="AN74" s="817"/>
      <c r="AO74" s="817"/>
      <c r="AP74" s="817">
        <v>496</v>
      </c>
      <c r="AQ74" s="817"/>
      <c r="AR74" s="817"/>
      <c r="AS74" s="817"/>
      <c r="AT74" s="817"/>
      <c r="AU74" s="817">
        <v>39</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559</v>
      </c>
      <c r="C75" s="861"/>
      <c r="D75" s="861"/>
      <c r="E75" s="861"/>
      <c r="F75" s="861"/>
      <c r="G75" s="861"/>
      <c r="H75" s="861"/>
      <c r="I75" s="861"/>
      <c r="J75" s="861"/>
      <c r="K75" s="861"/>
      <c r="L75" s="861"/>
      <c r="M75" s="861"/>
      <c r="N75" s="861"/>
      <c r="O75" s="861"/>
      <c r="P75" s="862"/>
      <c r="Q75" s="864">
        <v>42</v>
      </c>
      <c r="R75" s="865"/>
      <c r="S75" s="865"/>
      <c r="T75" s="865"/>
      <c r="U75" s="821"/>
      <c r="V75" s="866">
        <v>39</v>
      </c>
      <c r="W75" s="865"/>
      <c r="X75" s="865"/>
      <c r="Y75" s="865"/>
      <c r="Z75" s="821"/>
      <c r="AA75" s="866">
        <v>3</v>
      </c>
      <c r="AB75" s="865"/>
      <c r="AC75" s="865"/>
      <c r="AD75" s="865"/>
      <c r="AE75" s="821"/>
      <c r="AF75" s="866">
        <v>3</v>
      </c>
      <c r="AG75" s="865"/>
      <c r="AH75" s="865"/>
      <c r="AI75" s="865"/>
      <c r="AJ75" s="821"/>
      <c r="AK75" s="866">
        <v>6</v>
      </c>
      <c r="AL75" s="865"/>
      <c r="AM75" s="865"/>
      <c r="AN75" s="865"/>
      <c r="AO75" s="821"/>
      <c r="AP75" s="866" t="s">
        <v>551</v>
      </c>
      <c r="AQ75" s="865"/>
      <c r="AR75" s="865"/>
      <c r="AS75" s="865"/>
      <c r="AT75" s="821"/>
      <c r="AU75" s="866" t="s">
        <v>551</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560</v>
      </c>
      <c r="C76" s="861"/>
      <c r="D76" s="861"/>
      <c r="E76" s="861"/>
      <c r="F76" s="861"/>
      <c r="G76" s="861"/>
      <c r="H76" s="861"/>
      <c r="I76" s="861"/>
      <c r="J76" s="861"/>
      <c r="K76" s="861"/>
      <c r="L76" s="861"/>
      <c r="M76" s="861"/>
      <c r="N76" s="861"/>
      <c r="O76" s="861"/>
      <c r="P76" s="862"/>
      <c r="Q76" s="864">
        <v>7</v>
      </c>
      <c r="R76" s="865"/>
      <c r="S76" s="865"/>
      <c r="T76" s="865"/>
      <c r="U76" s="821"/>
      <c r="V76" s="866">
        <v>7</v>
      </c>
      <c r="W76" s="865"/>
      <c r="X76" s="865"/>
      <c r="Y76" s="865"/>
      <c r="Z76" s="821"/>
      <c r="AA76" s="866" t="s">
        <v>551</v>
      </c>
      <c r="AB76" s="865"/>
      <c r="AC76" s="865"/>
      <c r="AD76" s="865"/>
      <c r="AE76" s="821"/>
      <c r="AF76" s="866" t="s">
        <v>551</v>
      </c>
      <c r="AG76" s="865"/>
      <c r="AH76" s="865"/>
      <c r="AI76" s="865"/>
      <c r="AJ76" s="821"/>
      <c r="AK76" s="866" t="s">
        <v>551</v>
      </c>
      <c r="AL76" s="865"/>
      <c r="AM76" s="865"/>
      <c r="AN76" s="865"/>
      <c r="AO76" s="821"/>
      <c r="AP76" s="866" t="s">
        <v>551</v>
      </c>
      <c r="AQ76" s="865"/>
      <c r="AR76" s="865"/>
      <c r="AS76" s="865"/>
      <c r="AT76" s="821"/>
      <c r="AU76" s="866" t="s">
        <v>551</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561</v>
      </c>
      <c r="C77" s="861"/>
      <c r="D77" s="861"/>
      <c r="E77" s="861"/>
      <c r="F77" s="861"/>
      <c r="G77" s="861"/>
      <c r="H77" s="861"/>
      <c r="I77" s="861"/>
      <c r="J77" s="861"/>
      <c r="K77" s="861"/>
      <c r="L77" s="861"/>
      <c r="M77" s="861"/>
      <c r="N77" s="861"/>
      <c r="O77" s="861"/>
      <c r="P77" s="862"/>
      <c r="Q77" s="864">
        <v>55</v>
      </c>
      <c r="R77" s="865"/>
      <c r="S77" s="865"/>
      <c r="T77" s="865"/>
      <c r="U77" s="821"/>
      <c r="V77" s="866">
        <v>58</v>
      </c>
      <c r="W77" s="865"/>
      <c r="X77" s="865"/>
      <c r="Y77" s="865"/>
      <c r="Z77" s="821"/>
      <c r="AA77" s="866">
        <v>-2</v>
      </c>
      <c r="AB77" s="865"/>
      <c r="AC77" s="865"/>
      <c r="AD77" s="865"/>
      <c r="AE77" s="821"/>
      <c r="AF77" s="866">
        <v>-2</v>
      </c>
      <c r="AG77" s="865"/>
      <c r="AH77" s="865"/>
      <c r="AI77" s="865"/>
      <c r="AJ77" s="821"/>
      <c r="AK77" s="866" t="s">
        <v>551</v>
      </c>
      <c r="AL77" s="865"/>
      <c r="AM77" s="865"/>
      <c r="AN77" s="865"/>
      <c r="AO77" s="821"/>
      <c r="AP77" s="866" t="s">
        <v>551</v>
      </c>
      <c r="AQ77" s="865"/>
      <c r="AR77" s="865"/>
      <c r="AS77" s="865"/>
      <c r="AT77" s="821"/>
      <c r="AU77" s="866" t="s">
        <v>551</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t="s">
        <v>562</v>
      </c>
      <c r="C78" s="861"/>
      <c r="D78" s="861"/>
      <c r="E78" s="861"/>
      <c r="F78" s="861"/>
      <c r="G78" s="861"/>
      <c r="H78" s="861"/>
      <c r="I78" s="861"/>
      <c r="J78" s="861"/>
      <c r="K78" s="861"/>
      <c r="L78" s="861"/>
      <c r="M78" s="861"/>
      <c r="N78" s="861"/>
      <c r="O78" s="861"/>
      <c r="P78" s="862"/>
      <c r="Q78" s="863">
        <v>124</v>
      </c>
      <c r="R78" s="817"/>
      <c r="S78" s="817"/>
      <c r="T78" s="817"/>
      <c r="U78" s="817"/>
      <c r="V78" s="817">
        <v>124</v>
      </c>
      <c r="W78" s="817"/>
      <c r="X78" s="817"/>
      <c r="Y78" s="817"/>
      <c r="Z78" s="817"/>
      <c r="AA78" s="817">
        <v>1</v>
      </c>
      <c r="AB78" s="817"/>
      <c r="AC78" s="817"/>
      <c r="AD78" s="817"/>
      <c r="AE78" s="817"/>
      <c r="AF78" s="817">
        <v>1</v>
      </c>
      <c r="AG78" s="817"/>
      <c r="AH78" s="817"/>
      <c r="AI78" s="817"/>
      <c r="AJ78" s="817"/>
      <c r="AK78" s="817">
        <v>14</v>
      </c>
      <c r="AL78" s="817"/>
      <c r="AM78" s="817"/>
      <c r="AN78" s="817"/>
      <c r="AO78" s="817"/>
      <c r="AP78" s="817" t="s">
        <v>551</v>
      </c>
      <c r="AQ78" s="817"/>
      <c r="AR78" s="817"/>
      <c r="AS78" s="817"/>
      <c r="AT78" s="817"/>
      <c r="AU78" s="817" t="s">
        <v>551</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t="s">
        <v>563</v>
      </c>
      <c r="C79" s="861"/>
      <c r="D79" s="861"/>
      <c r="E79" s="861"/>
      <c r="F79" s="861"/>
      <c r="G79" s="861"/>
      <c r="H79" s="861"/>
      <c r="I79" s="861"/>
      <c r="J79" s="861"/>
      <c r="K79" s="861"/>
      <c r="L79" s="861"/>
      <c r="M79" s="861"/>
      <c r="N79" s="861"/>
      <c r="O79" s="861"/>
      <c r="P79" s="862"/>
      <c r="Q79" s="863">
        <v>133</v>
      </c>
      <c r="R79" s="817"/>
      <c r="S79" s="817"/>
      <c r="T79" s="817"/>
      <c r="U79" s="817"/>
      <c r="V79" s="817">
        <v>120</v>
      </c>
      <c r="W79" s="817"/>
      <c r="X79" s="817"/>
      <c r="Y79" s="817"/>
      <c r="Z79" s="817"/>
      <c r="AA79" s="817">
        <v>13</v>
      </c>
      <c r="AB79" s="817"/>
      <c r="AC79" s="817"/>
      <c r="AD79" s="817"/>
      <c r="AE79" s="817"/>
      <c r="AF79" s="817">
        <v>13</v>
      </c>
      <c r="AG79" s="817"/>
      <c r="AH79" s="817"/>
      <c r="AI79" s="817"/>
      <c r="AJ79" s="817"/>
      <c r="AK79" s="817">
        <v>27</v>
      </c>
      <c r="AL79" s="817"/>
      <c r="AM79" s="817"/>
      <c r="AN79" s="817"/>
      <c r="AO79" s="817"/>
      <c r="AP79" s="817" t="s">
        <v>551</v>
      </c>
      <c r="AQ79" s="817"/>
      <c r="AR79" s="817"/>
      <c r="AS79" s="817"/>
      <c r="AT79" s="817"/>
      <c r="AU79" s="817" t="s">
        <v>551</v>
      </c>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t="s">
        <v>564</v>
      </c>
      <c r="C80" s="861"/>
      <c r="D80" s="861"/>
      <c r="E80" s="861"/>
      <c r="F80" s="861"/>
      <c r="G80" s="861"/>
      <c r="H80" s="861"/>
      <c r="I80" s="861"/>
      <c r="J80" s="861"/>
      <c r="K80" s="861"/>
      <c r="L80" s="861"/>
      <c r="M80" s="861"/>
      <c r="N80" s="861"/>
      <c r="O80" s="861"/>
      <c r="P80" s="862"/>
      <c r="Q80" s="863">
        <v>167564</v>
      </c>
      <c r="R80" s="817"/>
      <c r="S80" s="817"/>
      <c r="T80" s="817"/>
      <c r="U80" s="817"/>
      <c r="V80" s="817">
        <v>164371</v>
      </c>
      <c r="W80" s="817"/>
      <c r="X80" s="817"/>
      <c r="Y80" s="817"/>
      <c r="Z80" s="817"/>
      <c r="AA80" s="817">
        <v>3193</v>
      </c>
      <c r="AB80" s="817"/>
      <c r="AC80" s="817"/>
      <c r="AD80" s="817"/>
      <c r="AE80" s="817"/>
      <c r="AF80" s="817">
        <v>3193</v>
      </c>
      <c r="AG80" s="817"/>
      <c r="AH80" s="817"/>
      <c r="AI80" s="817"/>
      <c r="AJ80" s="817"/>
      <c r="AK80" s="817" t="s">
        <v>551</v>
      </c>
      <c r="AL80" s="817"/>
      <c r="AM80" s="817"/>
      <c r="AN80" s="817"/>
      <c r="AO80" s="817"/>
      <c r="AP80" s="817" t="s">
        <v>551</v>
      </c>
      <c r="AQ80" s="817"/>
      <c r="AR80" s="817"/>
      <c r="AS80" s="817"/>
      <c r="AT80" s="817"/>
      <c r="AU80" s="817" t="s">
        <v>551</v>
      </c>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t="s">
        <v>565</v>
      </c>
      <c r="C81" s="861"/>
      <c r="D81" s="861"/>
      <c r="E81" s="861"/>
      <c r="F81" s="861"/>
      <c r="G81" s="861"/>
      <c r="H81" s="861"/>
      <c r="I81" s="861"/>
      <c r="J81" s="861"/>
      <c r="K81" s="861"/>
      <c r="L81" s="861"/>
      <c r="M81" s="861"/>
      <c r="N81" s="861"/>
      <c r="O81" s="861"/>
      <c r="P81" s="862"/>
      <c r="Q81" s="863">
        <v>191</v>
      </c>
      <c r="R81" s="817"/>
      <c r="S81" s="817"/>
      <c r="T81" s="817"/>
      <c r="U81" s="817"/>
      <c r="V81" s="817">
        <v>172</v>
      </c>
      <c r="W81" s="817"/>
      <c r="X81" s="817"/>
      <c r="Y81" s="817"/>
      <c r="Z81" s="817"/>
      <c r="AA81" s="817">
        <v>19</v>
      </c>
      <c r="AB81" s="817"/>
      <c r="AC81" s="817"/>
      <c r="AD81" s="817"/>
      <c r="AE81" s="817"/>
      <c r="AF81" s="817">
        <v>19</v>
      </c>
      <c r="AG81" s="817"/>
      <c r="AH81" s="817"/>
      <c r="AI81" s="817"/>
      <c r="AJ81" s="817"/>
      <c r="AK81" s="817">
        <v>15</v>
      </c>
      <c r="AL81" s="817"/>
      <c r="AM81" s="817"/>
      <c r="AN81" s="817"/>
      <c r="AO81" s="817"/>
      <c r="AP81" s="817" t="s">
        <v>551</v>
      </c>
      <c r="AQ81" s="817"/>
      <c r="AR81" s="817"/>
      <c r="AS81" s="817"/>
      <c r="AT81" s="817"/>
      <c r="AU81" s="817" t="s">
        <v>551</v>
      </c>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t="s">
        <v>566</v>
      </c>
      <c r="C82" s="861"/>
      <c r="D82" s="861"/>
      <c r="E82" s="861"/>
      <c r="F82" s="861"/>
      <c r="G82" s="861"/>
      <c r="H82" s="861"/>
      <c r="I82" s="861"/>
      <c r="J82" s="861"/>
      <c r="K82" s="861"/>
      <c r="L82" s="861"/>
      <c r="M82" s="861"/>
      <c r="N82" s="861"/>
      <c r="O82" s="861"/>
      <c r="P82" s="862"/>
      <c r="Q82" s="863">
        <v>140</v>
      </c>
      <c r="R82" s="817"/>
      <c r="S82" s="817"/>
      <c r="T82" s="817"/>
      <c r="U82" s="817"/>
      <c r="V82" s="817">
        <v>132</v>
      </c>
      <c r="W82" s="817"/>
      <c r="X82" s="817"/>
      <c r="Y82" s="817"/>
      <c r="Z82" s="817"/>
      <c r="AA82" s="817">
        <v>9</v>
      </c>
      <c r="AB82" s="817"/>
      <c r="AC82" s="817"/>
      <c r="AD82" s="817"/>
      <c r="AE82" s="817"/>
      <c r="AF82" s="817">
        <v>9</v>
      </c>
      <c r="AG82" s="817"/>
      <c r="AH82" s="817"/>
      <c r="AI82" s="817"/>
      <c r="AJ82" s="817"/>
      <c r="AK82" s="817" t="s">
        <v>551</v>
      </c>
      <c r="AL82" s="817"/>
      <c r="AM82" s="817"/>
      <c r="AN82" s="817"/>
      <c r="AO82" s="817"/>
      <c r="AP82" s="817" t="s">
        <v>551</v>
      </c>
      <c r="AQ82" s="817"/>
      <c r="AR82" s="817"/>
      <c r="AS82" s="817"/>
      <c r="AT82" s="817"/>
      <c r="AU82" s="817" t="s">
        <v>551</v>
      </c>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3347</v>
      </c>
      <c r="AG88" s="831"/>
      <c r="AH88" s="831"/>
      <c r="AI88" s="831"/>
      <c r="AJ88" s="831"/>
      <c r="AK88" s="828"/>
      <c r="AL88" s="828"/>
      <c r="AM88" s="828"/>
      <c r="AN88" s="828"/>
      <c r="AO88" s="828"/>
      <c r="AP88" s="831">
        <v>980</v>
      </c>
      <c r="AQ88" s="831"/>
      <c r="AR88" s="831"/>
      <c r="AS88" s="831"/>
      <c r="AT88" s="831"/>
      <c r="AU88" s="831">
        <v>339</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v>
      </c>
      <c r="CS102" s="839"/>
      <c r="CT102" s="839"/>
      <c r="CU102" s="839"/>
      <c r="CV102" s="878"/>
      <c r="CW102" s="877" t="s">
        <v>551</v>
      </c>
      <c r="CX102" s="839"/>
      <c r="CY102" s="839"/>
      <c r="CZ102" s="839"/>
      <c r="DA102" s="878"/>
      <c r="DB102" s="877" t="s">
        <v>551</v>
      </c>
      <c r="DC102" s="839"/>
      <c r="DD102" s="839"/>
      <c r="DE102" s="839"/>
      <c r="DF102" s="878"/>
      <c r="DG102" s="877" t="s">
        <v>551</v>
      </c>
      <c r="DH102" s="839"/>
      <c r="DI102" s="839"/>
      <c r="DJ102" s="839"/>
      <c r="DK102" s="878"/>
      <c r="DL102" s="877" t="s">
        <v>551</v>
      </c>
      <c r="DM102" s="839"/>
      <c r="DN102" s="839"/>
      <c r="DO102" s="839"/>
      <c r="DP102" s="878"/>
      <c r="DQ102" s="877" t="s">
        <v>551</v>
      </c>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12"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1375605</v>
      </c>
      <c r="AB110" s="887"/>
      <c r="AC110" s="887"/>
      <c r="AD110" s="887"/>
      <c r="AE110" s="888"/>
      <c r="AF110" s="889">
        <v>1347924</v>
      </c>
      <c r="AG110" s="887"/>
      <c r="AH110" s="887"/>
      <c r="AI110" s="887"/>
      <c r="AJ110" s="888"/>
      <c r="AK110" s="889">
        <v>1330356</v>
      </c>
      <c r="AL110" s="887"/>
      <c r="AM110" s="887"/>
      <c r="AN110" s="887"/>
      <c r="AO110" s="888"/>
      <c r="AP110" s="890">
        <v>25.3</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15174394</v>
      </c>
      <c r="BR110" s="918"/>
      <c r="BS110" s="918"/>
      <c r="BT110" s="918"/>
      <c r="BU110" s="918"/>
      <c r="BV110" s="918">
        <v>14959281</v>
      </c>
      <c r="BW110" s="918"/>
      <c r="BX110" s="918"/>
      <c r="BY110" s="918"/>
      <c r="BZ110" s="918"/>
      <c r="CA110" s="918">
        <v>14296737</v>
      </c>
      <c r="CB110" s="918"/>
      <c r="CC110" s="918"/>
      <c r="CD110" s="918"/>
      <c r="CE110" s="918"/>
      <c r="CF110" s="931">
        <v>271.7</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386689</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1425930</v>
      </c>
      <c r="BR112" s="913"/>
      <c r="BS112" s="913"/>
      <c r="BT112" s="913"/>
      <c r="BU112" s="913"/>
      <c r="BV112" s="913">
        <v>1433973</v>
      </c>
      <c r="BW112" s="913"/>
      <c r="BX112" s="913"/>
      <c r="BY112" s="913"/>
      <c r="BZ112" s="913"/>
      <c r="CA112" s="913">
        <v>1276988</v>
      </c>
      <c r="CB112" s="913"/>
      <c r="CC112" s="913"/>
      <c r="CD112" s="913"/>
      <c r="CE112" s="913"/>
      <c r="CF112" s="907">
        <v>24.3</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196182</v>
      </c>
      <c r="AB113" s="925"/>
      <c r="AC113" s="925"/>
      <c r="AD113" s="925"/>
      <c r="AE113" s="926"/>
      <c r="AF113" s="927">
        <v>120222</v>
      </c>
      <c r="AG113" s="925"/>
      <c r="AH113" s="925"/>
      <c r="AI113" s="925"/>
      <c r="AJ113" s="926"/>
      <c r="AK113" s="927">
        <v>102802</v>
      </c>
      <c r="AL113" s="925"/>
      <c r="AM113" s="925"/>
      <c r="AN113" s="925"/>
      <c r="AO113" s="926"/>
      <c r="AP113" s="928">
        <v>2</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499204</v>
      </c>
      <c r="BR113" s="913"/>
      <c r="BS113" s="913"/>
      <c r="BT113" s="913"/>
      <c r="BU113" s="913"/>
      <c r="BV113" s="913">
        <v>417722</v>
      </c>
      <c r="BW113" s="913"/>
      <c r="BX113" s="913"/>
      <c r="BY113" s="913"/>
      <c r="BZ113" s="913"/>
      <c r="CA113" s="913">
        <v>339104</v>
      </c>
      <c r="CB113" s="913"/>
      <c r="CC113" s="913"/>
      <c r="CD113" s="913"/>
      <c r="CE113" s="913"/>
      <c r="CF113" s="907">
        <v>6.4</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73018</v>
      </c>
      <c r="AB114" s="946"/>
      <c r="AC114" s="946"/>
      <c r="AD114" s="946"/>
      <c r="AE114" s="947"/>
      <c r="AF114" s="948">
        <v>82195</v>
      </c>
      <c r="AG114" s="946"/>
      <c r="AH114" s="946"/>
      <c r="AI114" s="946"/>
      <c r="AJ114" s="947"/>
      <c r="AK114" s="948">
        <v>81507</v>
      </c>
      <c r="AL114" s="946"/>
      <c r="AM114" s="946"/>
      <c r="AN114" s="946"/>
      <c r="AO114" s="947"/>
      <c r="AP114" s="949">
        <v>1.5</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1060249</v>
      </c>
      <c r="BR114" s="913"/>
      <c r="BS114" s="913"/>
      <c r="BT114" s="913"/>
      <c r="BU114" s="913"/>
      <c r="BV114" s="913">
        <v>1202925</v>
      </c>
      <c r="BW114" s="913"/>
      <c r="BX114" s="913"/>
      <c r="BY114" s="913"/>
      <c r="BZ114" s="913"/>
      <c r="CA114" s="913">
        <v>1280176</v>
      </c>
      <c r="CB114" s="913"/>
      <c r="CC114" s="913"/>
      <c r="CD114" s="913"/>
      <c r="CE114" s="913"/>
      <c r="CF114" s="907">
        <v>24.3</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386689</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v>140</v>
      </c>
      <c r="AG116" s="946"/>
      <c r="AH116" s="946"/>
      <c r="AI116" s="946"/>
      <c r="AJ116" s="947"/>
      <c r="AK116" s="948">
        <v>108</v>
      </c>
      <c r="AL116" s="946"/>
      <c r="AM116" s="946"/>
      <c r="AN116" s="946"/>
      <c r="AO116" s="947"/>
      <c r="AP116" s="949">
        <v>0</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1644805</v>
      </c>
      <c r="AB117" s="966"/>
      <c r="AC117" s="966"/>
      <c r="AD117" s="966"/>
      <c r="AE117" s="967"/>
      <c r="AF117" s="968">
        <v>1550481</v>
      </c>
      <c r="AG117" s="966"/>
      <c r="AH117" s="966"/>
      <c r="AI117" s="966"/>
      <c r="AJ117" s="967"/>
      <c r="AK117" s="968">
        <v>1514773</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443</v>
      </c>
      <c r="BP119" s="992"/>
      <c r="BQ119" s="986">
        <v>18546466</v>
      </c>
      <c r="BR119" s="987"/>
      <c r="BS119" s="987"/>
      <c r="BT119" s="987"/>
      <c r="BU119" s="987"/>
      <c r="BV119" s="987">
        <v>18013901</v>
      </c>
      <c r="BW119" s="987"/>
      <c r="BX119" s="987"/>
      <c r="BY119" s="987"/>
      <c r="BZ119" s="987"/>
      <c r="CA119" s="987">
        <v>17193005</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3130914</v>
      </c>
      <c r="BR120" s="918"/>
      <c r="BS120" s="918"/>
      <c r="BT120" s="918"/>
      <c r="BU120" s="918"/>
      <c r="BV120" s="918">
        <v>4030573</v>
      </c>
      <c r="BW120" s="918"/>
      <c r="BX120" s="918"/>
      <c r="BY120" s="918"/>
      <c r="BZ120" s="918"/>
      <c r="CA120" s="918">
        <v>4476970</v>
      </c>
      <c r="CB120" s="918"/>
      <c r="CC120" s="918"/>
      <c r="CD120" s="918"/>
      <c r="CE120" s="918"/>
      <c r="CF120" s="931">
        <v>85.1</v>
      </c>
      <c r="CG120" s="932"/>
      <c r="CH120" s="932"/>
      <c r="CI120" s="932"/>
      <c r="CJ120" s="932"/>
      <c r="CK120" s="993" t="s">
        <v>447</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1010671</v>
      </c>
      <c r="DH120" s="918"/>
      <c r="DI120" s="918"/>
      <c r="DJ120" s="918"/>
      <c r="DK120" s="918"/>
      <c r="DL120" s="918">
        <v>1089751</v>
      </c>
      <c r="DM120" s="918"/>
      <c r="DN120" s="918"/>
      <c r="DO120" s="918"/>
      <c r="DP120" s="918"/>
      <c r="DQ120" s="918">
        <v>1034373</v>
      </c>
      <c r="DR120" s="918"/>
      <c r="DS120" s="918"/>
      <c r="DT120" s="918"/>
      <c r="DU120" s="918"/>
      <c r="DV120" s="919">
        <v>19.7</v>
      </c>
      <c r="DW120" s="919"/>
      <c r="DX120" s="919"/>
      <c r="DY120" s="919"/>
      <c r="DZ120" s="920"/>
    </row>
    <row r="121" spans="1:130" s="212"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376797</v>
      </c>
      <c r="DH121" s="913"/>
      <c r="DI121" s="913"/>
      <c r="DJ121" s="913"/>
      <c r="DK121" s="913"/>
      <c r="DL121" s="913">
        <v>303870</v>
      </c>
      <c r="DM121" s="913"/>
      <c r="DN121" s="913"/>
      <c r="DO121" s="913"/>
      <c r="DP121" s="913"/>
      <c r="DQ121" s="913">
        <v>186739</v>
      </c>
      <c r="DR121" s="913"/>
      <c r="DS121" s="913"/>
      <c r="DT121" s="913"/>
      <c r="DU121" s="913"/>
      <c r="DV121" s="914">
        <v>3.5</v>
      </c>
      <c r="DW121" s="914"/>
      <c r="DX121" s="914"/>
      <c r="DY121" s="914"/>
      <c r="DZ121" s="915"/>
    </row>
    <row r="122" spans="1:130" s="212" customFormat="1" ht="26.25" customHeight="1" x14ac:dyDescent="0.1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11758816</v>
      </c>
      <c r="BR122" s="987"/>
      <c r="BS122" s="987"/>
      <c r="BT122" s="987"/>
      <c r="BU122" s="987"/>
      <c r="BV122" s="987">
        <v>11583114</v>
      </c>
      <c r="BW122" s="987"/>
      <c r="BX122" s="987"/>
      <c r="BY122" s="987"/>
      <c r="BZ122" s="987"/>
      <c r="CA122" s="987">
        <v>10943267</v>
      </c>
      <c r="CB122" s="987"/>
      <c r="CC122" s="987"/>
      <c r="CD122" s="987"/>
      <c r="CE122" s="987"/>
      <c r="CF122" s="1004">
        <v>208</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v>55876</v>
      </c>
      <c r="DR122" s="913"/>
      <c r="DS122" s="913"/>
      <c r="DT122" s="913"/>
      <c r="DU122" s="913"/>
      <c r="DV122" s="914">
        <v>1.1000000000000001</v>
      </c>
      <c r="DW122" s="914"/>
      <c r="DX122" s="914"/>
      <c r="DY122" s="914"/>
      <c r="DZ122" s="915"/>
    </row>
    <row r="123" spans="1:130" s="212" customFormat="1" ht="26.25" customHeight="1" x14ac:dyDescent="0.1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451</v>
      </c>
      <c r="BP123" s="992"/>
      <c r="BQ123" s="1050">
        <v>14889730</v>
      </c>
      <c r="BR123" s="1051"/>
      <c r="BS123" s="1051"/>
      <c r="BT123" s="1051"/>
      <c r="BU123" s="1051"/>
      <c r="BV123" s="1051">
        <v>15613687</v>
      </c>
      <c r="BW123" s="1051"/>
      <c r="BX123" s="1051"/>
      <c r="BY123" s="1051"/>
      <c r="BZ123" s="1051"/>
      <c r="CA123" s="1051">
        <v>15420237</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70.7</v>
      </c>
      <c r="BR124" s="1014"/>
      <c r="BS124" s="1014"/>
      <c r="BT124" s="1014"/>
      <c r="BU124" s="1014"/>
      <c r="BV124" s="1014">
        <v>46.2</v>
      </c>
      <c r="BW124" s="1014"/>
      <c r="BX124" s="1014"/>
      <c r="BY124" s="1014"/>
      <c r="BZ124" s="1014"/>
      <c r="CA124" s="1014">
        <v>33.6</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38462</v>
      </c>
      <c r="DH124" s="973"/>
      <c r="DI124" s="973"/>
      <c r="DJ124" s="973"/>
      <c r="DK124" s="974"/>
      <c r="DL124" s="972">
        <v>40352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14.29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6267135</v>
      </c>
      <c r="AB129" s="946"/>
      <c r="AC129" s="946"/>
      <c r="AD129" s="946"/>
      <c r="AE129" s="947"/>
      <c r="AF129" s="948">
        <v>6283432</v>
      </c>
      <c r="AG129" s="946"/>
      <c r="AH129" s="946"/>
      <c r="AI129" s="946"/>
      <c r="AJ129" s="947"/>
      <c r="AK129" s="948">
        <v>6349959</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19.29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1102167</v>
      </c>
      <c r="AB130" s="946"/>
      <c r="AC130" s="946"/>
      <c r="AD130" s="946"/>
      <c r="AE130" s="947"/>
      <c r="AF130" s="948">
        <v>1089950</v>
      </c>
      <c r="AG130" s="946"/>
      <c r="AH130" s="946"/>
      <c r="AI130" s="946"/>
      <c r="AJ130" s="947"/>
      <c r="AK130" s="948">
        <v>1088035</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9.1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5164968</v>
      </c>
      <c r="AB131" s="973"/>
      <c r="AC131" s="973"/>
      <c r="AD131" s="973"/>
      <c r="AE131" s="974"/>
      <c r="AF131" s="972">
        <v>5193482</v>
      </c>
      <c r="AG131" s="973"/>
      <c r="AH131" s="973"/>
      <c r="AI131" s="973"/>
      <c r="AJ131" s="974"/>
      <c r="AK131" s="972">
        <v>5261924</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v>33.6</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10.506125109999999</v>
      </c>
      <c r="AB132" s="1084"/>
      <c r="AC132" s="1084"/>
      <c r="AD132" s="1084"/>
      <c r="AE132" s="1085"/>
      <c r="AF132" s="1086">
        <v>8.8674804300000005</v>
      </c>
      <c r="AG132" s="1084"/>
      <c r="AH132" s="1084"/>
      <c r="AI132" s="1084"/>
      <c r="AJ132" s="1085"/>
      <c r="AK132" s="1086">
        <v>8.1099232899999993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10.9</v>
      </c>
      <c r="AB133" s="1067"/>
      <c r="AC133" s="1067"/>
      <c r="AD133" s="1067"/>
      <c r="AE133" s="1068"/>
      <c r="AF133" s="1066">
        <v>10</v>
      </c>
      <c r="AG133" s="1067"/>
      <c r="AH133" s="1067"/>
      <c r="AI133" s="1067"/>
      <c r="AJ133" s="1068"/>
      <c r="AK133" s="1066">
        <v>9.1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Jo8/kOp0OsWrG2O+U9gyi0f6ksoxnYgTbdatVWbUKA5/esb7RgtE8Q6H2WBXBLMNdNDurAfTIHr/JbmdIPusLw==" saltValue="Vui3v1kwAESESN7pRvm7P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ST6wiVWdPCnNBvAt56wFSoGNi+K2A8tpl/r9outiWXDpyitfVyQs/dsCoGTedT4AAnOPJwrb3fVUHmC7p+5otA==" saltValue="XXAeWdGQKVzGewgj9xARN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R9ihuwtP2cxeHVTNCNYSm/MKFTgdOuSiMuOHV+3nH5jZDJHVz17pb2dorE7xrg/hWjg5VcYju7B8oziQYNIsw==" saltValue="szgl0CCX56UFsk4709v68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2080465</v>
      </c>
      <c r="AP9" s="262">
        <v>149416</v>
      </c>
      <c r="AQ9" s="263">
        <v>120794</v>
      </c>
      <c r="AR9" s="264">
        <v>23.7</v>
      </c>
    </row>
    <row r="10" spans="1:46" ht="13.5" customHeight="1" x14ac:dyDescent="0.15">
      <c r="A10" s="247"/>
      <c r="AK10" s="1103" t="s">
        <v>486</v>
      </c>
      <c r="AL10" s="1104"/>
      <c r="AM10" s="1104"/>
      <c r="AN10" s="1105"/>
      <c r="AO10" s="265">
        <v>36138</v>
      </c>
      <c r="AP10" s="265">
        <v>2595</v>
      </c>
      <c r="AQ10" s="266">
        <v>16294</v>
      </c>
      <c r="AR10" s="267">
        <v>-84.1</v>
      </c>
    </row>
    <row r="11" spans="1:46" ht="13.5" customHeight="1" x14ac:dyDescent="0.15">
      <c r="A11" s="247"/>
      <c r="AK11" s="1103" t="s">
        <v>487</v>
      </c>
      <c r="AL11" s="1104"/>
      <c r="AM11" s="1104"/>
      <c r="AN11" s="1105"/>
      <c r="AO11" s="265">
        <v>71777</v>
      </c>
      <c r="AP11" s="265">
        <v>5155</v>
      </c>
      <c r="AQ11" s="266">
        <v>1928</v>
      </c>
      <c r="AR11" s="267">
        <v>167.4</v>
      </c>
    </row>
    <row r="12" spans="1:46" ht="13.5" customHeight="1" x14ac:dyDescent="0.15">
      <c r="A12" s="247"/>
      <c r="AK12" s="1103" t="s">
        <v>488</v>
      </c>
      <c r="AL12" s="1104"/>
      <c r="AM12" s="1104"/>
      <c r="AN12" s="1105"/>
      <c r="AO12" s="265" t="s">
        <v>489</v>
      </c>
      <c r="AP12" s="265" t="s">
        <v>489</v>
      </c>
      <c r="AQ12" s="266">
        <v>20</v>
      </c>
      <c r="AR12" s="267" t="s">
        <v>489</v>
      </c>
    </row>
    <row r="13" spans="1:46" ht="13.5" customHeight="1" x14ac:dyDescent="0.15">
      <c r="A13" s="247"/>
      <c r="AK13" s="1103" t="s">
        <v>490</v>
      </c>
      <c r="AL13" s="1104"/>
      <c r="AM13" s="1104"/>
      <c r="AN13" s="1105"/>
      <c r="AO13" s="265">
        <v>110329</v>
      </c>
      <c r="AP13" s="265">
        <v>7924</v>
      </c>
      <c r="AQ13" s="266">
        <v>4630</v>
      </c>
      <c r="AR13" s="267">
        <v>71.099999999999994</v>
      </c>
    </row>
    <row r="14" spans="1:46" ht="13.5" customHeight="1" x14ac:dyDescent="0.15">
      <c r="A14" s="247"/>
      <c r="AK14" s="1103" t="s">
        <v>491</v>
      </c>
      <c r="AL14" s="1104"/>
      <c r="AM14" s="1104"/>
      <c r="AN14" s="1105"/>
      <c r="AO14" s="265">
        <v>31083</v>
      </c>
      <c r="AP14" s="265">
        <v>2232</v>
      </c>
      <c r="AQ14" s="266">
        <v>2459</v>
      </c>
      <c r="AR14" s="267">
        <v>-9.1999999999999993</v>
      </c>
    </row>
    <row r="15" spans="1:46" ht="13.5" customHeight="1" x14ac:dyDescent="0.15">
      <c r="A15" s="247"/>
      <c r="AK15" s="1106" t="s">
        <v>492</v>
      </c>
      <c r="AL15" s="1107"/>
      <c r="AM15" s="1107"/>
      <c r="AN15" s="1108"/>
      <c r="AO15" s="265">
        <v>-89564</v>
      </c>
      <c r="AP15" s="265">
        <v>-6432</v>
      </c>
      <c r="AQ15" s="266">
        <v>-7108</v>
      </c>
      <c r="AR15" s="267">
        <v>-9.5</v>
      </c>
    </row>
    <row r="16" spans="1:46" x14ac:dyDescent="0.15">
      <c r="A16" s="247"/>
      <c r="AK16" s="1106" t="s">
        <v>178</v>
      </c>
      <c r="AL16" s="1107"/>
      <c r="AM16" s="1107"/>
      <c r="AN16" s="1108"/>
      <c r="AO16" s="265">
        <v>2240228</v>
      </c>
      <c r="AP16" s="265">
        <v>160890</v>
      </c>
      <c r="AQ16" s="266">
        <v>139017</v>
      </c>
      <c r="AR16" s="267">
        <v>15.7</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16.16</v>
      </c>
      <c r="AP21" s="278">
        <v>11.1</v>
      </c>
      <c r="AQ21" s="279">
        <v>5.0599999999999996</v>
      </c>
      <c r="AS21" s="280"/>
      <c r="AT21" s="276"/>
    </row>
    <row r="22" spans="1:46" s="248" customFormat="1" x14ac:dyDescent="0.15">
      <c r="A22" s="276"/>
      <c r="AK22" s="1109" t="s">
        <v>498</v>
      </c>
      <c r="AL22" s="1110"/>
      <c r="AM22" s="1110"/>
      <c r="AN22" s="1111"/>
      <c r="AO22" s="281">
        <v>92.7</v>
      </c>
      <c r="AP22" s="282">
        <v>96.5</v>
      </c>
      <c r="AQ22" s="283">
        <v>-3.8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1330356</v>
      </c>
      <c r="AP32" s="291">
        <v>95544</v>
      </c>
      <c r="AQ32" s="292">
        <v>62408</v>
      </c>
      <c r="AR32" s="293">
        <v>53.1</v>
      </c>
    </row>
    <row r="33" spans="1:46" ht="13.5" customHeight="1" x14ac:dyDescent="0.15">
      <c r="A33" s="247"/>
      <c r="AK33" s="1117" t="s">
        <v>503</v>
      </c>
      <c r="AL33" s="1118"/>
      <c r="AM33" s="1118"/>
      <c r="AN33" s="1119"/>
      <c r="AO33" s="291" t="s">
        <v>489</v>
      </c>
      <c r="AP33" s="291" t="s">
        <v>489</v>
      </c>
      <c r="AQ33" s="292" t="s">
        <v>489</v>
      </c>
      <c r="AR33" s="293" t="s">
        <v>489</v>
      </c>
    </row>
    <row r="34" spans="1:46" ht="27" customHeight="1" x14ac:dyDescent="0.15">
      <c r="A34" s="247"/>
      <c r="AK34" s="1117" t="s">
        <v>504</v>
      </c>
      <c r="AL34" s="1118"/>
      <c r="AM34" s="1118"/>
      <c r="AN34" s="1119"/>
      <c r="AO34" s="291" t="s">
        <v>489</v>
      </c>
      <c r="AP34" s="291" t="s">
        <v>489</v>
      </c>
      <c r="AQ34" s="292">
        <v>4</v>
      </c>
      <c r="AR34" s="293" t="s">
        <v>489</v>
      </c>
    </row>
    <row r="35" spans="1:46" ht="27" customHeight="1" x14ac:dyDescent="0.15">
      <c r="A35" s="247"/>
      <c r="AK35" s="1117" t="s">
        <v>505</v>
      </c>
      <c r="AL35" s="1118"/>
      <c r="AM35" s="1118"/>
      <c r="AN35" s="1119"/>
      <c r="AO35" s="291">
        <v>102802</v>
      </c>
      <c r="AP35" s="291">
        <v>7383</v>
      </c>
      <c r="AQ35" s="292">
        <v>14219</v>
      </c>
      <c r="AR35" s="293">
        <v>-48.1</v>
      </c>
    </row>
    <row r="36" spans="1:46" ht="27" customHeight="1" x14ac:dyDescent="0.15">
      <c r="A36" s="247"/>
      <c r="AK36" s="1117" t="s">
        <v>506</v>
      </c>
      <c r="AL36" s="1118"/>
      <c r="AM36" s="1118"/>
      <c r="AN36" s="1119"/>
      <c r="AO36" s="291">
        <v>81507</v>
      </c>
      <c r="AP36" s="291">
        <v>5854</v>
      </c>
      <c r="AQ36" s="292">
        <v>4004</v>
      </c>
      <c r="AR36" s="293">
        <v>46.2</v>
      </c>
    </row>
    <row r="37" spans="1:46" ht="13.5" customHeight="1" x14ac:dyDescent="0.15">
      <c r="A37" s="247"/>
      <c r="AK37" s="1117" t="s">
        <v>507</v>
      </c>
      <c r="AL37" s="1118"/>
      <c r="AM37" s="1118"/>
      <c r="AN37" s="1119"/>
      <c r="AO37" s="291" t="s">
        <v>489</v>
      </c>
      <c r="AP37" s="291" t="s">
        <v>489</v>
      </c>
      <c r="AQ37" s="292">
        <v>309</v>
      </c>
      <c r="AR37" s="293" t="s">
        <v>489</v>
      </c>
    </row>
    <row r="38" spans="1:46" ht="27" customHeight="1" x14ac:dyDescent="0.15">
      <c r="A38" s="247"/>
      <c r="AK38" s="1120" t="s">
        <v>508</v>
      </c>
      <c r="AL38" s="1121"/>
      <c r="AM38" s="1121"/>
      <c r="AN38" s="1122"/>
      <c r="AO38" s="294">
        <v>108</v>
      </c>
      <c r="AP38" s="294">
        <v>8</v>
      </c>
      <c r="AQ38" s="295">
        <v>4</v>
      </c>
      <c r="AR38" s="283">
        <v>100</v>
      </c>
      <c r="AS38" s="290"/>
    </row>
    <row r="39" spans="1:46" x14ac:dyDescent="0.15">
      <c r="A39" s="247"/>
      <c r="AK39" s="1120" t="s">
        <v>509</v>
      </c>
      <c r="AL39" s="1121"/>
      <c r="AM39" s="1121"/>
      <c r="AN39" s="1122"/>
      <c r="AO39" s="291" t="s">
        <v>489</v>
      </c>
      <c r="AP39" s="291" t="s">
        <v>489</v>
      </c>
      <c r="AQ39" s="292">
        <v>-2554</v>
      </c>
      <c r="AR39" s="293" t="s">
        <v>489</v>
      </c>
      <c r="AS39" s="290"/>
    </row>
    <row r="40" spans="1:46" ht="27" customHeight="1" x14ac:dyDescent="0.15">
      <c r="A40" s="247"/>
      <c r="AK40" s="1117" t="s">
        <v>510</v>
      </c>
      <c r="AL40" s="1118"/>
      <c r="AM40" s="1118"/>
      <c r="AN40" s="1119"/>
      <c r="AO40" s="291">
        <v>-1088035</v>
      </c>
      <c r="AP40" s="291">
        <v>-78141</v>
      </c>
      <c r="AQ40" s="292">
        <v>-52280</v>
      </c>
      <c r="AR40" s="293">
        <v>49.5</v>
      </c>
      <c r="AS40" s="290"/>
    </row>
    <row r="41" spans="1:46" x14ac:dyDescent="0.15">
      <c r="A41" s="247"/>
      <c r="AK41" s="1123" t="s">
        <v>288</v>
      </c>
      <c r="AL41" s="1124"/>
      <c r="AM41" s="1124"/>
      <c r="AN41" s="1125"/>
      <c r="AO41" s="291">
        <v>426738</v>
      </c>
      <c r="AP41" s="291">
        <v>30648</v>
      </c>
      <c r="AQ41" s="292">
        <v>26115</v>
      </c>
      <c r="AR41" s="293">
        <v>17.399999999999999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3115849</v>
      </c>
      <c r="AN51" s="313">
        <v>201438</v>
      </c>
      <c r="AO51" s="314">
        <v>44.5</v>
      </c>
      <c r="AP51" s="315">
        <v>117234</v>
      </c>
      <c r="AQ51" s="316">
        <v>34</v>
      </c>
      <c r="AR51" s="317">
        <v>10.5</v>
      </c>
    </row>
    <row r="52" spans="1:44" x14ac:dyDescent="0.15">
      <c r="A52" s="247"/>
      <c r="AK52" s="318"/>
      <c r="AL52" s="319" t="s">
        <v>520</v>
      </c>
      <c r="AM52" s="320">
        <v>2626635</v>
      </c>
      <c r="AN52" s="321">
        <v>169811</v>
      </c>
      <c r="AO52" s="322">
        <v>97.7</v>
      </c>
      <c r="AP52" s="323">
        <v>59796</v>
      </c>
      <c r="AQ52" s="324">
        <v>25.9</v>
      </c>
      <c r="AR52" s="325">
        <v>71.8</v>
      </c>
    </row>
    <row r="53" spans="1:44" x14ac:dyDescent="0.15">
      <c r="A53" s="247"/>
      <c r="AK53" s="303" t="s">
        <v>521</v>
      </c>
      <c r="AL53" s="304"/>
      <c r="AM53" s="312">
        <v>1920702</v>
      </c>
      <c r="AN53" s="313">
        <v>126695</v>
      </c>
      <c r="AO53" s="314">
        <v>-37.1</v>
      </c>
      <c r="AP53" s="315">
        <v>97758</v>
      </c>
      <c r="AQ53" s="316">
        <v>-16.600000000000001</v>
      </c>
      <c r="AR53" s="317">
        <v>-20.5</v>
      </c>
    </row>
    <row r="54" spans="1:44" x14ac:dyDescent="0.15">
      <c r="A54" s="247"/>
      <c r="AK54" s="318"/>
      <c r="AL54" s="319" t="s">
        <v>520</v>
      </c>
      <c r="AM54" s="320">
        <v>1531911</v>
      </c>
      <c r="AN54" s="321">
        <v>101050</v>
      </c>
      <c r="AO54" s="322">
        <v>-40.5</v>
      </c>
      <c r="AP54" s="323">
        <v>45946</v>
      </c>
      <c r="AQ54" s="324">
        <v>-23.2</v>
      </c>
      <c r="AR54" s="325">
        <v>-17.3</v>
      </c>
    </row>
    <row r="55" spans="1:44" x14ac:dyDescent="0.15">
      <c r="A55" s="247"/>
      <c r="AK55" s="303" t="s">
        <v>522</v>
      </c>
      <c r="AL55" s="304"/>
      <c r="AM55" s="312">
        <v>1379758</v>
      </c>
      <c r="AN55" s="313">
        <v>93765</v>
      </c>
      <c r="AO55" s="314">
        <v>-26</v>
      </c>
      <c r="AP55" s="315">
        <v>91338</v>
      </c>
      <c r="AQ55" s="316">
        <v>-6.6</v>
      </c>
      <c r="AR55" s="317">
        <v>-19.399999999999999</v>
      </c>
    </row>
    <row r="56" spans="1:44" x14ac:dyDescent="0.15">
      <c r="A56" s="247"/>
      <c r="AK56" s="318"/>
      <c r="AL56" s="319" t="s">
        <v>520</v>
      </c>
      <c r="AM56" s="320">
        <v>985905</v>
      </c>
      <c r="AN56" s="321">
        <v>67000</v>
      </c>
      <c r="AO56" s="322">
        <v>-33.700000000000003</v>
      </c>
      <c r="AP56" s="323">
        <v>43989</v>
      </c>
      <c r="AQ56" s="324">
        <v>-4.3</v>
      </c>
      <c r="AR56" s="325">
        <v>-29.4</v>
      </c>
    </row>
    <row r="57" spans="1:44" x14ac:dyDescent="0.15">
      <c r="A57" s="247"/>
      <c r="AK57" s="303" t="s">
        <v>523</v>
      </c>
      <c r="AL57" s="304"/>
      <c r="AM57" s="312">
        <v>1231389</v>
      </c>
      <c r="AN57" s="313">
        <v>86129</v>
      </c>
      <c r="AO57" s="314">
        <v>-8.1</v>
      </c>
      <c r="AP57" s="315">
        <v>103975</v>
      </c>
      <c r="AQ57" s="316">
        <v>13.8</v>
      </c>
      <c r="AR57" s="317">
        <v>-21.9</v>
      </c>
    </row>
    <row r="58" spans="1:44" x14ac:dyDescent="0.15">
      <c r="A58" s="247"/>
      <c r="AK58" s="318"/>
      <c r="AL58" s="319" t="s">
        <v>520</v>
      </c>
      <c r="AM58" s="320">
        <v>907693</v>
      </c>
      <c r="AN58" s="321">
        <v>63488</v>
      </c>
      <c r="AO58" s="322">
        <v>-5.2</v>
      </c>
      <c r="AP58" s="323">
        <v>52698</v>
      </c>
      <c r="AQ58" s="324">
        <v>19.8</v>
      </c>
      <c r="AR58" s="325">
        <v>-25</v>
      </c>
    </row>
    <row r="59" spans="1:44" x14ac:dyDescent="0.15">
      <c r="A59" s="247"/>
      <c r="AK59" s="303" t="s">
        <v>524</v>
      </c>
      <c r="AL59" s="304"/>
      <c r="AM59" s="312">
        <v>962979</v>
      </c>
      <c r="AN59" s="313">
        <v>69160</v>
      </c>
      <c r="AO59" s="314">
        <v>-19.7</v>
      </c>
      <c r="AP59" s="315">
        <v>112678</v>
      </c>
      <c r="AQ59" s="316">
        <v>8.4</v>
      </c>
      <c r="AR59" s="317">
        <v>-28.1</v>
      </c>
    </row>
    <row r="60" spans="1:44" x14ac:dyDescent="0.15">
      <c r="A60" s="247"/>
      <c r="AK60" s="318"/>
      <c r="AL60" s="319" t="s">
        <v>520</v>
      </c>
      <c r="AM60" s="320">
        <v>756479</v>
      </c>
      <c r="AN60" s="321">
        <v>54329</v>
      </c>
      <c r="AO60" s="322">
        <v>-14.4</v>
      </c>
      <c r="AP60" s="323">
        <v>55165</v>
      </c>
      <c r="AQ60" s="324">
        <v>4.7</v>
      </c>
      <c r="AR60" s="325">
        <v>-19.100000000000001</v>
      </c>
    </row>
    <row r="61" spans="1:44" x14ac:dyDescent="0.15">
      <c r="A61" s="247"/>
      <c r="AK61" s="303" t="s">
        <v>525</v>
      </c>
      <c r="AL61" s="326"/>
      <c r="AM61" s="312">
        <v>1722135</v>
      </c>
      <c r="AN61" s="313">
        <v>115437</v>
      </c>
      <c r="AO61" s="314">
        <v>-9.3000000000000007</v>
      </c>
      <c r="AP61" s="315">
        <v>104597</v>
      </c>
      <c r="AQ61" s="327">
        <v>6.6</v>
      </c>
      <c r="AR61" s="317">
        <v>-15.9</v>
      </c>
    </row>
    <row r="62" spans="1:44" x14ac:dyDescent="0.15">
      <c r="A62" s="247"/>
      <c r="AK62" s="318"/>
      <c r="AL62" s="319" t="s">
        <v>520</v>
      </c>
      <c r="AM62" s="320">
        <v>1361725</v>
      </c>
      <c r="AN62" s="321">
        <v>91136</v>
      </c>
      <c r="AO62" s="322">
        <v>0.8</v>
      </c>
      <c r="AP62" s="323">
        <v>51519</v>
      </c>
      <c r="AQ62" s="324">
        <v>4.5999999999999996</v>
      </c>
      <c r="AR62" s="325">
        <v>-3.8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RbrwCa/JsFH/3PG0uSvYlN0l7cnmukce+UnifTrMQ85LBLD0J5XisaGq19VaYbePzXXGdXIwCKWFrucvc4h+3A==" saltValue="t8ctJDyYXVDa1NUVAGRh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8" zoomScaleNormal="98"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joyUzr80Okz+39BnGhxYkTRI/DtXvX/iOeBCMWzgLrhohpFAjYmd0eJTdDwqgyqdBZRmnWrpyQPqpXLOqs6gnw==" saltValue="FgW0J0Dc2zajzn7ZCB+hZ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106" zoomScaleNormal="106"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fJTnlVo9e+ACcQeKymRG5e2wwFKLeEGM114L8Gj1/m9RRFkx9SH/13Ul2yG0Jy+UJ2LNq0CdhKScqGa2Q7F0HQ==" saltValue="uibM/MbZT/9uQ4GLVBaLM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12.61</v>
      </c>
      <c r="G47" s="12">
        <v>16.899999999999999</v>
      </c>
      <c r="H47" s="12">
        <v>18.93</v>
      </c>
      <c r="I47" s="12">
        <v>23.59</v>
      </c>
      <c r="J47" s="13">
        <v>22.42</v>
      </c>
    </row>
    <row r="48" spans="2:10" ht="57.75" customHeight="1" x14ac:dyDescent="0.15">
      <c r="B48" s="14"/>
      <c r="C48" s="1128" t="s">
        <v>4</v>
      </c>
      <c r="D48" s="1128"/>
      <c r="E48" s="1129"/>
      <c r="F48" s="15">
        <v>3.92</v>
      </c>
      <c r="G48" s="16">
        <v>6.51</v>
      </c>
      <c r="H48" s="16">
        <v>3.69</v>
      </c>
      <c r="I48" s="16">
        <v>5.19</v>
      </c>
      <c r="J48" s="17">
        <v>3.98</v>
      </c>
    </row>
    <row r="49" spans="2:10" ht="57.75" customHeight="1" thickBot="1" x14ac:dyDescent="0.2">
      <c r="B49" s="18"/>
      <c r="C49" s="1130" t="s">
        <v>5</v>
      </c>
      <c r="D49" s="1130"/>
      <c r="E49" s="1131"/>
      <c r="F49" s="19" t="s">
        <v>532</v>
      </c>
      <c r="G49" s="20">
        <v>7.89</v>
      </c>
      <c r="H49" s="20" t="s">
        <v>533</v>
      </c>
      <c r="I49" s="20">
        <v>6.22</v>
      </c>
      <c r="J49" s="21" t="s">
        <v>534</v>
      </c>
    </row>
    <row r="50" spans="2:10" x14ac:dyDescent="0.15"/>
  </sheetData>
  <sheetProtection algorithmName="SHA-512" hashValue="gctTGDVuwUVg86AwXumlSYP8yRp89cFbh7dXSmHG7ZSSOFrsza/JlNNbKOZwAJImEuoeB113nJUpzeBDlwHOuA==" saltValue="ZhCztRl3/0JWndNSXjzc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藤本 奈巳</cp:lastModifiedBy>
  <cp:lastPrinted>2026-03-10T10:27:06Z</cp:lastPrinted>
  <dcterms:created xsi:type="dcterms:W3CDTF">2026-02-23T08:12:04Z</dcterms:created>
  <dcterms:modified xsi:type="dcterms:W3CDTF">2026-03-18T01:05:00Z</dcterms:modified>
  <cp:category/>
</cp:coreProperties>
</file>