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Y:\04財政班\02_決算統計\R7年度\03_各種調査\11_財政状況資料集\03_市町村→県\"/>
    </mc:Choice>
  </mc:AlternateContent>
  <xr:revisionPtr revIDLastSave="0" documentId="13_ncr:1_{25269869-2EE6-4D83-A29D-0B8AFC196CFA}" xr6:coauthVersionLast="47" xr6:coauthVersionMax="47" xr10:uidLastSave="{00000000-0000-0000-0000-000000000000}"/>
  <bookViews>
    <workbookView xWindow="2037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BW34" i="10"/>
  <c r="BW35" i="10" s="1"/>
  <c r="C34" i="10"/>
  <c r="BW36" i="10" l="1"/>
  <c r="BW37" i="10" s="1"/>
  <c r="BW38" i="10" s="1"/>
  <c r="BW39" i="10" s="1"/>
  <c r="BW40" i="10" s="1"/>
  <c r="BW41" i="10" s="1"/>
  <c r="BW42" i="10" s="1"/>
  <c r="BW43" i="10" s="1"/>
  <c r="CO34" i="10"/>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calcChain>
</file>

<file path=xl/sharedStrings.xml><?xml version="1.0" encoding="utf-8"?>
<sst xmlns="http://schemas.openxmlformats.org/spreadsheetml/2006/main" count="1157" uniqueCount="567">
  <si>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</si>
  <si>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</si>
  <si>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</si>
  <si>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</si>
  <si>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</si>
  <si>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</si>
  <si>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</si>
  <si>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</si>
  <si>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</si>
  <si>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</si>
  <si>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</si>
  <si>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</si>
  <si>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</si>
  <si>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</si>
  <si>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</si>
  <si>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</si>
  <si>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</si>
  <si>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</si>
  <si>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</si>
  <si>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</si>
  <si>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</si>
  <si>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</si>
  <si>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</si>
  <si>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</si>
  <si>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</si>
  <si>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</si>
  <si>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</si>
  <si>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</si>
  <si>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</si>
  <si>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</si>
  <si>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</si>
  <si>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</si>
  <si>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</si>
  <si>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</si>
  <si>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</si>
  <si>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</si>
  <si>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</si>
  <si>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</si>
  <si>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</si>
  <si>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</si>
  <si>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</si>
  <si>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</si>
  <si>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</si>
  <si>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</si>
  <si>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</si>
  <si>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</si>
  <si>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</si>
  <si>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</si>
  <si>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</si>
  <si>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</si>
  <si>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</si>
  <si>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</si>
  <si>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</si>
  <si>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</si>
  <si>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</si>
  <si>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</si>
  <si>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</si>
  <si>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</si>
  <si>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</si>
  <si>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</si>
  <si>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</si>
  <si>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</si>
  <si>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</si>
  <si>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</si>
  <si>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</si>
  <si>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</si>
  <si>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</si>
  <si>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</si>
  <si>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</si>
  <si>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</si>
  <si>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</si>
  <si>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</si>
  <si>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</si>
  <si>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</si>
  <si>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</si>
  <si>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</si>
  <si>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</si>
  <si>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</si>
  <si>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</si>
  <si>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</si>
  <si>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</si>
  <si>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</si>
  <si>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</si>
  <si>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</si>
  <si>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</si>
  <si>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</si>
  <si>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</si>
  <si>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</si>
  <si>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</si>
  <si>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</si>
  <si>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</si>
  <si>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</si>
  <si>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</si>
  <si>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</si>
  <si>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太地町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</si>
  <si>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</si>
  <si>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</si>
  <si>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</si>
  <si>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</si>
  <si>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</si>
  <si>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</si>
  <si>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</si>
  <si>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</si>
  <si>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</si>
  <si>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</si>
  <si>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</si>
  <si>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</si>
  <si>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</si>
  <si>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</si>
  <si>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</si>
  <si>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</si>
  <si>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</si>
  <si>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</si>
  <si>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</si>
  <si>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</si>
  <si>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</si>
  <si>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</si>
  <si>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</si>
  <si>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</si>
  <si>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</si>
  <si>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</si>
  <si>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</si>
  <si>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</si>
  <si>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</si>
  <si>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</si>
  <si>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</si>
  <si>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</si>
  <si>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</si>
  <si>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</si>
  <si>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</si>
  <si>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</si>
  <si>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</si>
  <si>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</si>
  <si>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</si>
  <si>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</si>
  <si>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</si>
  <si>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</si>
  <si>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</si>
  <si>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</si>
  <si>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</si>
  <si>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</si>
  <si>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</si>
  <si>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</si>
  <si>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</si>
  <si>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</si>
  <si>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</si>
  <si>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</si>
  <si>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</si>
  <si>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</si>
  <si>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</si>
  <si>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</si>
  <si>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</si>
  <si>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</si>
  <si>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</si>
  <si>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</si>
  <si>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</si>
  <si>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</si>
  <si>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</si>
  <si>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</si>
  <si>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</si>
  <si>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</si>
  <si>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</si>
  <si>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</si>
  <si>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</si>
  <si>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</si>
  <si>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</si>
  <si>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</si>
  <si>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</si>
  <si>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</si>
  <si>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</si>
  <si>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</si>
  <si>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</si>
  <si>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</si>
  <si>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</si>
  <si>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</si>
  <si>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</si>
  <si>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</si>
  <si>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</si>
  <si>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</si>
  <si>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</si>
  <si>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</si>
  <si>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</si>
  <si>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</si>
  <si>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</si>
  <si>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</si>
  <si>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</si>
  <si>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</si>
  <si>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</si>
  <si>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</si>
  <si>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</si>
  <si>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</si>
  <si>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</si>
  <si>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</si>
  <si>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</si>
  <si>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</si>
  <si>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</si>
  <si>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</si>
  <si>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</si>
  <si>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</si>
  <si>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</si>
  <si>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</si>
  <si>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</si>
  <si>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</si>
  <si>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和歌山県太地町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</si>
  <si>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</si>
  <si>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</si>
  <si>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</si>
  <si>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</si>
  <si>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</si>
  <si>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</si>
  <si>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</si>
  <si>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</si>
  <si>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</si>
  <si>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</si>
  <si>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</si>
  <si>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</si>
  <si>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</si>
  <si>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</si>
  <si>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</si>
  <si>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</si>
  <si>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</si>
  <si>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</si>
  <si>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</si>
  <si>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</si>
  <si>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</si>
  <si>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</si>
  <si>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</si>
  <si>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</si>
  <si>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</si>
  <si>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</si>
  <si>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</si>
  <si>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</si>
  <si>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</si>
  <si>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</si>
  <si>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</si>
  <si>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</si>
  <si>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</si>
  <si>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</si>
  <si>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</si>
  <si>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</si>
  <si>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</si>
  <si>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</si>
  <si>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</si>
  <si>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</si>
  <si>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</si>
  <si>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</si>
  <si>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</si>
  <si>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</si>
  <si>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</si>
  <si>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</si>
  <si>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</si>
  <si>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</si>
  <si>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</si>
  <si>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</si>
  <si>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</si>
  <si>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</si>
  <si>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</si>
  <si>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</si>
  <si>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</si>
  <si>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</si>
  <si>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</si>
  <si>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</si>
  <si>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</si>
  <si>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</si>
  <si>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</si>
  <si>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</si>
  <si>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</si>
  <si>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</si>
  <si>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</si>
  <si>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</si>
  <si>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</si>
  <si>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</si>
  <si>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</si>
  <si>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</si>
  <si>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</si>
  <si>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</si>
  <si>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</si>
  <si>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</si>
  <si>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</si>
  <si>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</si>
  <si>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</si>
  <si>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</si>
  <si>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</si>
  <si>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</si>
  <si>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</si>
  <si>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</si>
  <si>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</si>
  <si>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</si>
  <si>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</si>
  <si>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</si>
  <si>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</si>
  <si>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</si>
  <si>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</si>
  <si>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</si>
  <si>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</si>
  <si>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</si>
  <si>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</si>
  <si>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</si>
  <si>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</si>
  <si>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</si>
  <si>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</si>
  <si>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</si>
  <si>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</si>
  <si>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</si>
  <si>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</si>
  <si>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</si>
  <si>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</si>
  <si>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</si>
  <si>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</si>
  <si>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</si>
  <si>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</si>
  <si>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</si>
  <si>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</si>
  <si>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</si>
  <si>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</si>
  <si>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</si>
  <si>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</si>
  <si>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</si>
  <si>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</si>
  <si>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</si>
  <si>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</si>
  <si>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</si>
  <si>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</si>
  <si>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</si>
  <si>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</si>
  <si>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</si>
  <si>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</si>
  <si>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</si>
  <si>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</si>
  <si>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</si>
  <si>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</si>
  <si>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</si>
  <si>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</si>
  <si>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</si>
  <si>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</si>
  <si>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</si>
  <si>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</si>
  <si>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</si>
  <si>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</si>
  <si>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</si>
  <si>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</si>
  <si>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</si>
  <si>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</si>
  <si>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</si>
  <si>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</si>
  <si>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</si>
  <si>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</si>
  <si>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</si>
  <si>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</si>
  <si>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</si>
  <si>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</si>
  <si>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</si>
  <si>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</si>
  <si>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</si>
  <si>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和歌山県太地町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</si>
  <si>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</si>
  <si>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</si>
  <si>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</si>
  <si>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</si>
  <si>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</si>
  <si>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</si>
  <si>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</si>
  <si>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</si>
  <si>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</si>
  <si>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</si>
  <si>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</si>
  <si>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</si>
  <si>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</si>
  <si>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</si>
  <si>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</si>
  <si>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</si>
  <si>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</si>
  <si>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</si>
  <si>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</si>
  <si>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</si>
  <si>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</si>
  <si>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</si>
  <si>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</si>
  <si>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</si>
  <si>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</si>
  <si>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</si>
  <si>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</si>
  <si>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</si>
  <si>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</si>
  <si>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</si>
  <si>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</si>
  <si>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</si>
  <si>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</si>
  <si>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</si>
  <si>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</si>
  <si>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</si>
  <si>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水道事業</t>
    <phoneticPr fontId="5"/>
  </si>
  <si>
    <t>法適用企業</t>
    <phoneticPr fontId="5"/>
  </si>
  <si>
    <t>都市計画公共下水道事業</t>
    <phoneticPr fontId="5"/>
  </si>
  <si>
    <t>くじらの博物館事業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</si>
  <si>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</si>
  <si>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</si>
  <si>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</si>
  <si>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</si>
  <si>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</si>
  <si>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</si>
  <si>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</si>
  <si>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</si>
  <si>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</si>
  <si>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</si>
  <si>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</si>
  <si>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</si>
  <si>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</si>
  <si>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</si>
  <si>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</si>
  <si>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</si>
  <si>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</si>
  <si>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</si>
  <si>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</si>
  <si>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</si>
  <si>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</si>
  <si>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</si>
  <si>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</si>
  <si>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</si>
  <si>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</si>
  <si>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</si>
  <si>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</si>
  <si>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</si>
  <si>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</si>
  <si>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</si>
  <si>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</si>
  <si>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</si>
  <si>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</si>
  <si>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</si>
  <si>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</si>
  <si>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</si>
  <si>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</si>
  <si>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</si>
  <si>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</si>
  <si>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</si>
  <si>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</si>
  <si>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</si>
  <si>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</si>
  <si>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</si>
  <si>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</si>
  <si>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</si>
  <si>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</si>
  <si>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</si>
  <si>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</si>
  <si>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</si>
  <si>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</si>
  <si>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</si>
  <si>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</si>
  <si>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</si>
  <si>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</si>
  <si>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</si>
  <si>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</si>
  <si>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</si>
  <si>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</si>
  <si>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</si>
  <si>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</si>
  <si>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</si>
  <si>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</si>
  <si>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</si>
  <si>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</si>
  <si>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</si>
  <si>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</si>
  <si>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</si>
  <si>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</si>
  <si>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</si>
  <si>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</si>
  <si>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</si>
  <si>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</si>
  <si>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</si>
  <si>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</si>
  <si>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</si>
  <si>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</si>
  <si>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</si>
  <si>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</si>
  <si>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</si>
  <si>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</si>
  <si>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</si>
  <si>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</si>
  <si>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</si>
  <si>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</si>
  <si>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</si>
  <si>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</si>
  <si>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</si>
  <si>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</si>
  <si>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</si>
  <si>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</si>
  <si>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</si>
  <si>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</si>
  <si>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</si>
  <si>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</si>
  <si>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</si>
  <si>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</si>
  <si>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</si>
  <si>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</si>
  <si>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</si>
  <si>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</si>
  <si>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</si>
  <si>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</si>
  <si>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</si>
  <si>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</si>
  <si>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</si>
  <si>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</si>
  <si>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</si>
  <si>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</si>
  <si>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</si>
  <si>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</si>
  <si>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</si>
  <si>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</si>
  <si>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</si>
  <si>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</si>
  <si>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</si>
  <si>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</si>
  <si>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</si>
  <si>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</si>
  <si>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</si>
  <si>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</si>
  <si>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</si>
  <si>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</si>
  <si>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</si>
  <si>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</si>
  <si>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</si>
  <si>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</si>
  <si>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</si>
  <si>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</si>
  <si>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</si>
  <si>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</si>
  <si>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</si>
  <si>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</si>
  <si>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</si>
  <si>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</si>
  <si>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</si>
  <si>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0.04</t>
  </si>
  <si>
    <t>▲ 1.24</t>
  </si>
  <si>
    <t>水道事業</t>
  </si>
  <si>
    <t>一般会計</t>
  </si>
  <si>
    <t>くじらの博物館事業</t>
  </si>
  <si>
    <t>介護保険事業</t>
  </si>
  <si>
    <t>国民健康保険事業</t>
  </si>
  <si>
    <t>都市計画公共下水道事業</t>
  </si>
  <si>
    <t>後期高齢者医療事業</t>
  </si>
  <si>
    <t>その他会計（赤字）</t>
  </si>
  <si>
    <t>その他会計（黒字）</t>
  </si>
  <si>
    <t>R02</t>
    <phoneticPr fontId="5"/>
  </si>
  <si>
    <t>R03</t>
    <phoneticPr fontId="5"/>
  </si>
  <si>
    <t>R04</t>
    <phoneticPr fontId="5"/>
  </si>
  <si>
    <t>R05</t>
    <phoneticPr fontId="5"/>
  </si>
  <si>
    <t>R06</t>
    <phoneticPr fontId="5"/>
  </si>
  <si>
    <t>塵芥処理場建設資金基金</t>
    <rPh sb="0" eb="5">
      <t>ジンカイショリジョウ</t>
    </rPh>
    <rPh sb="5" eb="7">
      <t>ケンセツ</t>
    </rPh>
    <rPh sb="7" eb="9">
      <t>シキン</t>
    </rPh>
    <rPh sb="9" eb="11">
      <t>キキン</t>
    </rPh>
    <phoneticPr fontId="5"/>
  </si>
  <si>
    <t>地域福祉基金</t>
    <rPh sb="0" eb="2">
      <t>チイキ</t>
    </rPh>
    <rPh sb="2" eb="4">
      <t>フクシ</t>
    </rPh>
    <rPh sb="4" eb="6">
      <t>キキン</t>
    </rPh>
    <phoneticPr fontId="5"/>
  </si>
  <si>
    <t>福祉基金</t>
    <rPh sb="0" eb="2">
      <t>フクシ</t>
    </rPh>
    <rPh sb="2" eb="4">
      <t>キキン</t>
    </rPh>
    <phoneticPr fontId="5"/>
  </si>
  <si>
    <t>ふるさと創生基金</t>
    <rPh sb="4" eb="6">
      <t>ソウセイ</t>
    </rPh>
    <rPh sb="6" eb="8">
      <t>キキン</t>
    </rPh>
    <phoneticPr fontId="5"/>
  </si>
  <si>
    <t>石垣記念館運営基金</t>
    <rPh sb="0" eb="2">
      <t>イシガキ</t>
    </rPh>
    <rPh sb="2" eb="5">
      <t>キネンカン</t>
    </rPh>
    <rPh sb="5" eb="7">
      <t>ウンエイ</t>
    </rPh>
    <rPh sb="7" eb="9">
      <t>キキン</t>
    </rPh>
    <phoneticPr fontId="5"/>
  </si>
  <si>
    <t>太地町開発公社</t>
    <rPh sb="0" eb="3">
      <t>タイジチョウ</t>
    </rPh>
    <rPh sb="3" eb="5">
      <t>カイハツ</t>
    </rPh>
    <rPh sb="5" eb="7">
      <t>コウシャ</t>
    </rPh>
    <phoneticPr fontId="38"/>
  </si>
  <si>
    <t>和歌山県市町村総合事務組合</t>
    <rPh sb="0" eb="4">
      <t>ワカヤマケン</t>
    </rPh>
    <rPh sb="4" eb="7">
      <t>シチョウソン</t>
    </rPh>
    <rPh sb="7" eb="9">
      <t>ソウゴウ</t>
    </rPh>
    <rPh sb="9" eb="11">
      <t>ジム</t>
    </rPh>
    <rPh sb="11" eb="12">
      <t>ク</t>
    </rPh>
    <rPh sb="12" eb="13">
      <t>ア</t>
    </rPh>
    <phoneticPr fontId="5"/>
  </si>
  <si>
    <t>紀南学園事務組合</t>
    <rPh sb="0" eb="2">
      <t>キナン</t>
    </rPh>
    <rPh sb="2" eb="4">
      <t>ガクエン</t>
    </rPh>
    <rPh sb="4" eb="6">
      <t>ジム</t>
    </rPh>
    <rPh sb="6" eb="7">
      <t>ク</t>
    </rPh>
    <rPh sb="7" eb="8">
      <t>ア</t>
    </rPh>
    <phoneticPr fontId="5"/>
  </si>
  <si>
    <t>東牟婁郡町村新宮市老人福祉施設事務組合</t>
    <rPh sb="0" eb="3">
      <t>ヒガシムロ</t>
    </rPh>
    <rPh sb="3" eb="4">
      <t>グン</t>
    </rPh>
    <rPh sb="4" eb="6">
      <t>チョウソン</t>
    </rPh>
    <rPh sb="6" eb="8">
      <t>シングウ</t>
    </rPh>
    <rPh sb="8" eb="9">
      <t>シ</t>
    </rPh>
    <rPh sb="9" eb="11">
      <t>ロウジン</t>
    </rPh>
    <rPh sb="11" eb="13">
      <t>フクシ</t>
    </rPh>
    <rPh sb="13" eb="15">
      <t>シセツ</t>
    </rPh>
    <rPh sb="15" eb="17">
      <t>ジム</t>
    </rPh>
    <rPh sb="17" eb="19">
      <t>クミアイ</t>
    </rPh>
    <phoneticPr fontId="5"/>
  </si>
  <si>
    <t>東牟婁郡町村新宮市老人福祉施設事務組合（公営企業会計）</t>
    <rPh sb="0" eb="3">
      <t>ヒガシムロ</t>
    </rPh>
    <rPh sb="3" eb="4">
      <t>グン</t>
    </rPh>
    <rPh sb="4" eb="6">
      <t>チョウソン</t>
    </rPh>
    <rPh sb="6" eb="8">
      <t>シングウ</t>
    </rPh>
    <rPh sb="8" eb="9">
      <t>シ</t>
    </rPh>
    <rPh sb="9" eb="11">
      <t>ロウジン</t>
    </rPh>
    <rPh sb="11" eb="13">
      <t>フクシ</t>
    </rPh>
    <rPh sb="13" eb="15">
      <t>シセツ</t>
    </rPh>
    <rPh sb="15" eb="17">
      <t>ジム</t>
    </rPh>
    <rPh sb="17" eb="19">
      <t>クミアイ</t>
    </rPh>
    <rPh sb="20" eb="22">
      <t>コウエイ</t>
    </rPh>
    <rPh sb="22" eb="24">
      <t>キギョウ</t>
    </rPh>
    <rPh sb="24" eb="26">
      <t>カイケイ</t>
    </rPh>
    <phoneticPr fontId="5"/>
  </si>
  <si>
    <t>那智勝浦町太地町環境衛生施設一部事務組合</t>
    <rPh sb="0" eb="4">
      <t>ナチカツウラ</t>
    </rPh>
    <rPh sb="4" eb="5">
      <t>マチ</t>
    </rPh>
    <rPh sb="5" eb="7">
      <t>タイジ</t>
    </rPh>
    <rPh sb="7" eb="8">
      <t>チョウ</t>
    </rPh>
    <rPh sb="8" eb="10">
      <t>カンキョウ</t>
    </rPh>
    <rPh sb="10" eb="12">
      <t>エイセイ</t>
    </rPh>
    <rPh sb="12" eb="14">
      <t>シセツ</t>
    </rPh>
    <rPh sb="14" eb="16">
      <t>イチブ</t>
    </rPh>
    <rPh sb="16" eb="18">
      <t>ジム</t>
    </rPh>
    <rPh sb="18" eb="20">
      <t>クミアイ</t>
    </rPh>
    <phoneticPr fontId="5"/>
  </si>
  <si>
    <t>新宮周辺広域市町村圏事務組合</t>
    <rPh sb="0" eb="2">
      <t>シングウ</t>
    </rPh>
    <rPh sb="2" eb="4">
      <t>シュウヘン</t>
    </rPh>
    <rPh sb="4" eb="6">
      <t>コウイキ</t>
    </rPh>
    <rPh sb="6" eb="9">
      <t>シチョウソン</t>
    </rPh>
    <rPh sb="9" eb="10">
      <t>ケン</t>
    </rPh>
    <rPh sb="10" eb="12">
      <t>ジム</t>
    </rPh>
    <rPh sb="12" eb="13">
      <t>ク</t>
    </rPh>
    <rPh sb="13" eb="14">
      <t>ア</t>
    </rPh>
    <phoneticPr fontId="5"/>
  </si>
  <si>
    <t>新宮周辺広域市町村圏事務組合（公営企業会計）</t>
    <rPh sb="0" eb="2">
      <t>シングウ</t>
    </rPh>
    <rPh sb="2" eb="4">
      <t>シュウヘン</t>
    </rPh>
    <rPh sb="4" eb="6">
      <t>コウイキ</t>
    </rPh>
    <rPh sb="6" eb="9">
      <t>シチョウソン</t>
    </rPh>
    <rPh sb="9" eb="10">
      <t>ケン</t>
    </rPh>
    <rPh sb="10" eb="12">
      <t>ジム</t>
    </rPh>
    <rPh sb="12" eb="13">
      <t>ク</t>
    </rPh>
    <rPh sb="13" eb="14">
      <t>ア</t>
    </rPh>
    <rPh sb="15" eb="17">
      <t>コウエイ</t>
    </rPh>
    <rPh sb="17" eb="19">
      <t>キギョウ</t>
    </rPh>
    <rPh sb="19" eb="21">
      <t>カイケイ</t>
    </rPh>
    <phoneticPr fontId="5"/>
  </si>
  <si>
    <t>和歌山地方税回収機構</t>
    <rPh sb="0" eb="3">
      <t>ワカヤマ</t>
    </rPh>
    <rPh sb="3" eb="6">
      <t>チホウゼイ</t>
    </rPh>
    <rPh sb="6" eb="8">
      <t>カイシュウ</t>
    </rPh>
    <rPh sb="8" eb="10">
      <t>キコウ</t>
    </rPh>
    <phoneticPr fontId="5"/>
  </si>
  <si>
    <t>和歌山県後期高齢者医療広域連合</t>
    <rPh sb="0" eb="4">
      <t>ワカヤマケン</t>
    </rPh>
    <rPh sb="4" eb="6">
      <t>コウキ</t>
    </rPh>
    <rPh sb="6" eb="9">
      <t>コウレイシャ</t>
    </rPh>
    <rPh sb="9" eb="11">
      <t>イリョウ</t>
    </rPh>
    <rPh sb="11" eb="13">
      <t>コウイキ</t>
    </rPh>
    <rPh sb="13" eb="15">
      <t>レンゴウ</t>
    </rPh>
    <phoneticPr fontId="5"/>
  </si>
  <si>
    <t>和歌山県後期高齢者医療広域連合（特別会計）</t>
    <rPh sb="0" eb="4">
      <t>ワカヤマケン</t>
    </rPh>
    <rPh sb="4" eb="6">
      <t>コウキ</t>
    </rPh>
    <rPh sb="6" eb="9">
      <t>コウレイシャ</t>
    </rPh>
    <rPh sb="9" eb="11">
      <t>イリョウ</t>
    </rPh>
    <rPh sb="11" eb="13">
      <t>コウイキ</t>
    </rPh>
    <rPh sb="13" eb="15">
      <t>レンゴウ</t>
    </rPh>
    <rPh sb="16" eb="18">
      <t>トクベツ</t>
    </rPh>
    <rPh sb="18" eb="20">
      <t>カイケイ</t>
    </rPh>
    <phoneticPr fontId="5"/>
  </si>
  <si>
    <t>紀南環境広域施設組合</t>
    <rPh sb="0" eb="2">
      <t>キナン</t>
    </rPh>
    <rPh sb="2" eb="4">
      <t>カンキョウ</t>
    </rPh>
    <rPh sb="4" eb="6">
      <t>コウイキ</t>
    </rPh>
    <rPh sb="6" eb="8">
      <t>シセツ</t>
    </rPh>
    <rPh sb="8" eb="9">
      <t>ク</t>
    </rPh>
    <rPh sb="9" eb="10">
      <t>ア</t>
    </rPh>
    <phoneticPr fontId="5"/>
  </si>
  <si>
    <t>紀南環境衛生施設事務組合</t>
    <rPh sb="0" eb="2">
      <t>キナン</t>
    </rPh>
    <rPh sb="2" eb="4">
      <t>カンキョウ</t>
    </rPh>
    <rPh sb="4" eb="6">
      <t>エイセイ</t>
    </rPh>
    <rPh sb="6" eb="8">
      <t>シセツ</t>
    </rPh>
    <rPh sb="8" eb="10">
      <t>ジム</t>
    </rPh>
    <rPh sb="10" eb="12">
      <t>クミアイ</t>
    </rPh>
    <phoneticPr fontId="38"/>
  </si>
  <si>
    <t>-</t>
    <phoneticPr fontId="2"/>
  </si>
  <si>
    <t>ー</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</si>
</sst>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extLst>
            <c:ext xmlns:c16="http://schemas.microsoft.com/office/drawing/2014/chart" uri="{C3380CC4-5D6E-409C-BE32-E72D297353CC}">
              <c16:uniqueId val="{00000000-90B3-4311-B228-967EB5555B7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309067</c:v>
                </c:pt>
                <c:pt idx="1">
                  <c:v>272088</c:v>
                </c:pt>
                <c:pt idx="2">
                  <c:v>479838</c:v>
                </c:pt>
                <c:pt idx="3">
                  <c:v>477599</c:v>
                </c:pt>
                <c:pt idx="4">
                  <c:v>222647</c:v>
                </c:pt>
              </c:numCache>
            </c:numRef>
          </c:val>
          <c:smooth val="0"/>
          <c:extLst>
            <c:ext xmlns:c16="http://schemas.microsoft.com/office/drawing/2014/chart" uri="{C3380CC4-5D6E-409C-BE32-E72D297353CC}">
              <c16:uniqueId val="{00000001-90B3-4311-B228-967EB5555B7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8.52</c:v>
                </c:pt>
                <c:pt idx="1">
                  <c:v>7.91</c:v>
                </c:pt>
                <c:pt idx="2">
                  <c:v>7.99</c:v>
                </c:pt>
                <c:pt idx="3">
                  <c:v>7.02</c:v>
                </c:pt>
                <c:pt idx="4">
                  <c:v>7.28</c:v>
                </c:pt>
              </c:numCache>
            </c:numRef>
          </c:val>
          <c:extLst>
            <c:ext xmlns:c16="http://schemas.microsoft.com/office/drawing/2014/chart" uri="{C3380CC4-5D6E-409C-BE32-E72D297353CC}">
              <c16:uniqueId val="{00000000-EDA5-4FE8-99EF-C6AB3C73480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34.950000000000003</c:v>
                </c:pt>
                <c:pt idx="1">
                  <c:v>30.33</c:v>
                </c:pt>
                <c:pt idx="2">
                  <c:v>30.79</c:v>
                </c:pt>
                <c:pt idx="3">
                  <c:v>28.35</c:v>
                </c:pt>
                <c:pt idx="4">
                  <c:v>28.19</c:v>
                </c:pt>
              </c:numCache>
            </c:numRef>
          </c:val>
          <c:extLst>
            <c:ext xmlns:c16="http://schemas.microsoft.com/office/drawing/2014/chart" uri="{C3380CC4-5D6E-409C-BE32-E72D297353CC}">
              <c16:uniqueId val="{00000001-EDA5-4FE8-99EF-C6AB3C73480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2.74</c:v>
                </c:pt>
                <c:pt idx="1">
                  <c:v>0.52</c:v>
                </c:pt>
                <c:pt idx="2">
                  <c:v>-0.04</c:v>
                </c:pt>
                <c:pt idx="3">
                  <c:v>-1.24</c:v>
                </c:pt>
                <c:pt idx="4">
                  <c:v>0.3</c:v>
                </c:pt>
              </c:numCache>
            </c:numRef>
          </c:val>
          <c:smooth val="0"/>
          <c:extLst>
            <c:ext xmlns:c16="http://schemas.microsoft.com/office/drawing/2014/chart" uri="{C3380CC4-5D6E-409C-BE32-E72D297353CC}">
              <c16:uniqueId val="{00000002-EDA5-4FE8-99EF-C6AB3C73480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A4A-47E0-A9B3-3BE43068AE5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A4A-47E0-A9B3-3BE43068AE5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A4A-47E0-A9B3-3BE43068AE5A}"/>
            </c:ext>
          </c:extLst>
        </c:ser>
        <c:ser>
          <c:idx val="3"/>
          <c:order val="3"/>
          <c:tx>
            <c:strRef>
              <c:f>データシート!$A$30</c:f>
              <c:strCache>
                <c:ptCount val="1"/>
                <c:pt idx="0">
                  <c:v>後期高齢者医療事業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0.05</c:v>
                </c:pt>
                <c:pt idx="2">
                  <c:v>#N/A</c:v>
                </c:pt>
                <c:pt idx="3">
                  <c:v>0.06</c:v>
                </c:pt>
                <c:pt idx="4">
                  <c:v>#N/A</c:v>
                </c:pt>
                <c:pt idx="5">
                  <c:v>0.05</c:v>
                </c:pt>
                <c:pt idx="6">
                  <c:v>#N/A</c:v>
                </c:pt>
                <c:pt idx="7">
                  <c:v>0.05</c:v>
                </c:pt>
                <c:pt idx="8">
                  <c:v>#N/A</c:v>
                </c:pt>
                <c:pt idx="9">
                  <c:v>0.09</c:v>
                </c:pt>
              </c:numCache>
            </c:numRef>
          </c:val>
          <c:extLst>
            <c:ext xmlns:c16="http://schemas.microsoft.com/office/drawing/2014/chart" uri="{C3380CC4-5D6E-409C-BE32-E72D297353CC}">
              <c16:uniqueId val="{00000003-DA4A-47E0-A9B3-3BE43068AE5A}"/>
            </c:ext>
          </c:extLst>
        </c:ser>
        <c:ser>
          <c:idx val="4"/>
          <c:order val="4"/>
          <c:tx>
            <c:strRef>
              <c:f>データシート!$A$31</c:f>
              <c:strCache>
                <c:ptCount val="1"/>
                <c:pt idx="0">
                  <c:v>都市計画公共下水道事業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0.14000000000000001</c:v>
                </c:pt>
                <c:pt idx="2">
                  <c:v>#N/A</c:v>
                </c:pt>
                <c:pt idx="3">
                  <c:v>0.25</c:v>
                </c:pt>
                <c:pt idx="4">
                  <c:v>#N/A</c:v>
                </c:pt>
                <c:pt idx="5">
                  <c:v>0.14000000000000001</c:v>
                </c:pt>
                <c:pt idx="6">
                  <c:v>#N/A</c:v>
                </c:pt>
                <c:pt idx="7">
                  <c:v>0.75</c:v>
                </c:pt>
                <c:pt idx="8">
                  <c:v>#N/A</c:v>
                </c:pt>
                <c:pt idx="9">
                  <c:v>0.49</c:v>
                </c:pt>
              </c:numCache>
            </c:numRef>
          </c:val>
          <c:extLst>
            <c:ext xmlns:c16="http://schemas.microsoft.com/office/drawing/2014/chart" uri="{C3380CC4-5D6E-409C-BE32-E72D297353CC}">
              <c16:uniqueId val="{00000004-DA4A-47E0-A9B3-3BE43068AE5A}"/>
            </c:ext>
          </c:extLst>
        </c:ser>
        <c:ser>
          <c:idx val="5"/>
          <c:order val="5"/>
          <c:tx>
            <c:strRef>
              <c:f>データシート!$A$32</c:f>
              <c:strCache>
                <c:ptCount val="1"/>
                <c:pt idx="0">
                  <c:v>国民健康保険事業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0.32</c:v>
                </c:pt>
                <c:pt idx="2">
                  <c:v>#N/A</c:v>
                </c:pt>
                <c:pt idx="3">
                  <c:v>0.52</c:v>
                </c:pt>
                <c:pt idx="4">
                  <c:v>#N/A</c:v>
                </c:pt>
                <c:pt idx="5">
                  <c:v>0.46</c:v>
                </c:pt>
                <c:pt idx="6">
                  <c:v>#N/A</c:v>
                </c:pt>
                <c:pt idx="7">
                  <c:v>0.22</c:v>
                </c:pt>
                <c:pt idx="8">
                  <c:v>#N/A</c:v>
                </c:pt>
                <c:pt idx="9">
                  <c:v>0.56000000000000005</c:v>
                </c:pt>
              </c:numCache>
            </c:numRef>
          </c:val>
          <c:extLst>
            <c:ext xmlns:c16="http://schemas.microsoft.com/office/drawing/2014/chart" uri="{C3380CC4-5D6E-409C-BE32-E72D297353CC}">
              <c16:uniqueId val="{00000005-DA4A-47E0-A9B3-3BE43068AE5A}"/>
            </c:ext>
          </c:extLst>
        </c:ser>
        <c:ser>
          <c:idx val="6"/>
          <c:order val="6"/>
          <c:tx>
            <c:strRef>
              <c:f>データシート!$A$33</c:f>
              <c:strCache>
                <c:ptCount val="1"/>
                <c:pt idx="0">
                  <c:v>介護保険事業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0.37</c:v>
                </c:pt>
                <c:pt idx="2">
                  <c:v>#N/A</c:v>
                </c:pt>
                <c:pt idx="3">
                  <c:v>0.92</c:v>
                </c:pt>
                <c:pt idx="4">
                  <c:v>#N/A</c:v>
                </c:pt>
                <c:pt idx="5">
                  <c:v>1.22</c:v>
                </c:pt>
                <c:pt idx="6">
                  <c:v>#N/A</c:v>
                </c:pt>
                <c:pt idx="7">
                  <c:v>1.96</c:v>
                </c:pt>
                <c:pt idx="8">
                  <c:v>#N/A</c:v>
                </c:pt>
                <c:pt idx="9">
                  <c:v>2.62</c:v>
                </c:pt>
              </c:numCache>
            </c:numRef>
          </c:val>
          <c:extLst>
            <c:ext xmlns:c16="http://schemas.microsoft.com/office/drawing/2014/chart" uri="{C3380CC4-5D6E-409C-BE32-E72D297353CC}">
              <c16:uniqueId val="{00000006-DA4A-47E0-A9B3-3BE43068AE5A}"/>
            </c:ext>
          </c:extLst>
        </c:ser>
        <c:ser>
          <c:idx val="7"/>
          <c:order val="7"/>
          <c:tx>
            <c:strRef>
              <c:f>データシート!$A$34</c:f>
              <c:strCache>
                <c:ptCount val="1"/>
                <c:pt idx="0">
                  <c:v>くじらの博物館事業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9.65</c:v>
                </c:pt>
                <c:pt idx="2">
                  <c:v>#N/A</c:v>
                </c:pt>
                <c:pt idx="3">
                  <c:v>4.72</c:v>
                </c:pt>
                <c:pt idx="4">
                  <c:v>#N/A</c:v>
                </c:pt>
                <c:pt idx="5">
                  <c:v>2.5099999999999998</c:v>
                </c:pt>
                <c:pt idx="6">
                  <c:v>#N/A</c:v>
                </c:pt>
                <c:pt idx="7">
                  <c:v>2.88</c:v>
                </c:pt>
                <c:pt idx="8">
                  <c:v>#N/A</c:v>
                </c:pt>
                <c:pt idx="9">
                  <c:v>3.6</c:v>
                </c:pt>
              </c:numCache>
            </c:numRef>
          </c:val>
          <c:extLst>
            <c:ext xmlns:c16="http://schemas.microsoft.com/office/drawing/2014/chart" uri="{C3380CC4-5D6E-409C-BE32-E72D297353CC}">
              <c16:uniqueId val="{00000007-DA4A-47E0-A9B3-3BE43068AE5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8.51</c:v>
                </c:pt>
                <c:pt idx="2">
                  <c:v>#N/A</c:v>
                </c:pt>
                <c:pt idx="3">
                  <c:v>7.91</c:v>
                </c:pt>
                <c:pt idx="4">
                  <c:v>#N/A</c:v>
                </c:pt>
                <c:pt idx="5">
                  <c:v>7.98</c:v>
                </c:pt>
                <c:pt idx="6">
                  <c:v>#N/A</c:v>
                </c:pt>
                <c:pt idx="7">
                  <c:v>7.01</c:v>
                </c:pt>
                <c:pt idx="8">
                  <c:v>#N/A</c:v>
                </c:pt>
                <c:pt idx="9">
                  <c:v>7.27</c:v>
                </c:pt>
              </c:numCache>
            </c:numRef>
          </c:val>
          <c:extLst>
            <c:ext xmlns:c16="http://schemas.microsoft.com/office/drawing/2014/chart" uri="{C3380CC4-5D6E-409C-BE32-E72D297353CC}">
              <c16:uniqueId val="{00000008-DA4A-47E0-A9B3-3BE43068AE5A}"/>
            </c:ext>
          </c:extLst>
        </c:ser>
        <c:ser>
          <c:idx val="9"/>
          <c:order val="9"/>
          <c:tx>
            <c:strRef>
              <c:f>データシート!$A$36</c:f>
              <c:strCache>
                <c:ptCount val="1"/>
                <c:pt idx="0">
                  <c:v>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8.76</c:v>
                </c:pt>
                <c:pt idx="2">
                  <c:v>#N/A</c:v>
                </c:pt>
                <c:pt idx="3">
                  <c:v>8.34</c:v>
                </c:pt>
                <c:pt idx="4">
                  <c:v>#N/A</c:v>
                </c:pt>
                <c:pt idx="5">
                  <c:v>8.36</c:v>
                </c:pt>
                <c:pt idx="6">
                  <c:v>#N/A</c:v>
                </c:pt>
                <c:pt idx="7">
                  <c:v>8.56</c:v>
                </c:pt>
                <c:pt idx="8">
                  <c:v>#N/A</c:v>
                </c:pt>
                <c:pt idx="9">
                  <c:v>8.82</c:v>
                </c:pt>
              </c:numCache>
            </c:numRef>
          </c:val>
          <c:extLst>
            <c:ext xmlns:c16="http://schemas.microsoft.com/office/drawing/2014/chart" uri="{C3380CC4-5D6E-409C-BE32-E72D297353CC}">
              <c16:uniqueId val="{00000009-DA4A-47E0-A9B3-3BE43068AE5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222</c:v>
                </c:pt>
                <c:pt idx="5">
                  <c:v>272</c:v>
                </c:pt>
                <c:pt idx="8">
                  <c:v>271</c:v>
                </c:pt>
                <c:pt idx="11">
                  <c:v>329</c:v>
                </c:pt>
                <c:pt idx="14">
                  <c:v>353</c:v>
                </c:pt>
              </c:numCache>
            </c:numRef>
          </c:val>
          <c:extLst>
            <c:ext xmlns:c16="http://schemas.microsoft.com/office/drawing/2014/chart" uri="{C3380CC4-5D6E-409C-BE32-E72D297353CC}">
              <c16:uniqueId val="{00000000-20C3-42A9-940D-9C7EA282655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0C3-42A9-940D-9C7EA282655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0C3-42A9-940D-9C7EA282655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0C3-42A9-940D-9C7EA282655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c:v>
                </c:pt>
                <c:pt idx="3">
                  <c:v>12</c:v>
                </c:pt>
                <c:pt idx="6">
                  <c:v>14</c:v>
                </c:pt>
                <c:pt idx="9">
                  <c:v>14</c:v>
                </c:pt>
                <c:pt idx="12">
                  <c:v>27</c:v>
                </c:pt>
              </c:numCache>
            </c:numRef>
          </c:val>
          <c:extLst>
            <c:ext xmlns:c16="http://schemas.microsoft.com/office/drawing/2014/chart" uri="{C3380CC4-5D6E-409C-BE32-E72D297353CC}">
              <c16:uniqueId val="{00000004-20C3-42A9-940D-9C7EA282655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0C3-42A9-940D-9C7EA282655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0C3-42A9-940D-9C7EA282655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275</c:v>
                </c:pt>
                <c:pt idx="3">
                  <c:v>359</c:v>
                </c:pt>
                <c:pt idx="6">
                  <c:v>392</c:v>
                </c:pt>
                <c:pt idx="9">
                  <c:v>474</c:v>
                </c:pt>
                <c:pt idx="12">
                  <c:v>508</c:v>
                </c:pt>
              </c:numCache>
            </c:numRef>
          </c:val>
          <c:extLst>
            <c:ext xmlns:c16="http://schemas.microsoft.com/office/drawing/2014/chart" uri="{C3380CC4-5D6E-409C-BE32-E72D297353CC}">
              <c16:uniqueId val="{00000007-20C3-42A9-940D-9C7EA282655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66</c:v>
                </c:pt>
                <c:pt idx="2">
                  <c:v>#N/A</c:v>
                </c:pt>
                <c:pt idx="3">
                  <c:v>#N/A</c:v>
                </c:pt>
                <c:pt idx="4">
                  <c:v>99</c:v>
                </c:pt>
                <c:pt idx="5">
                  <c:v>#N/A</c:v>
                </c:pt>
                <c:pt idx="6">
                  <c:v>#N/A</c:v>
                </c:pt>
                <c:pt idx="7">
                  <c:v>135</c:v>
                </c:pt>
                <c:pt idx="8">
                  <c:v>#N/A</c:v>
                </c:pt>
                <c:pt idx="9">
                  <c:v>#N/A</c:v>
                </c:pt>
                <c:pt idx="10">
                  <c:v>159</c:v>
                </c:pt>
                <c:pt idx="11">
                  <c:v>#N/A</c:v>
                </c:pt>
                <c:pt idx="12">
                  <c:v>#N/A</c:v>
                </c:pt>
                <c:pt idx="13">
                  <c:v>182</c:v>
                </c:pt>
                <c:pt idx="14">
                  <c:v>#N/A</c:v>
                </c:pt>
              </c:numCache>
            </c:numRef>
          </c:val>
          <c:smooth val="0"/>
          <c:extLst>
            <c:ext xmlns:c16="http://schemas.microsoft.com/office/drawing/2014/chart" uri="{C3380CC4-5D6E-409C-BE32-E72D297353CC}">
              <c16:uniqueId val="{00000008-20C3-42A9-940D-9C7EA282655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3365</c:v>
                </c:pt>
                <c:pt idx="5">
                  <c:v>3534</c:v>
                </c:pt>
                <c:pt idx="8">
                  <c:v>3911</c:v>
                </c:pt>
                <c:pt idx="11">
                  <c:v>4310</c:v>
                </c:pt>
                <c:pt idx="14">
                  <c:v>4355</c:v>
                </c:pt>
              </c:numCache>
            </c:numRef>
          </c:val>
          <c:extLst>
            <c:ext xmlns:c16="http://schemas.microsoft.com/office/drawing/2014/chart" uri="{C3380CC4-5D6E-409C-BE32-E72D297353CC}">
              <c16:uniqueId val="{00000000-3E07-4DD0-95FE-8AA460A8926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3E07-4DD0-95FE-8AA460A8926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1516</c:v>
                </c:pt>
                <c:pt idx="5">
                  <c:v>1654</c:v>
                </c:pt>
                <c:pt idx="8">
                  <c:v>1801</c:v>
                </c:pt>
                <c:pt idx="11">
                  <c:v>1756</c:v>
                </c:pt>
                <c:pt idx="14">
                  <c:v>1890</c:v>
                </c:pt>
              </c:numCache>
            </c:numRef>
          </c:val>
          <c:extLst>
            <c:ext xmlns:c16="http://schemas.microsoft.com/office/drawing/2014/chart" uri="{C3380CC4-5D6E-409C-BE32-E72D297353CC}">
              <c16:uniqueId val="{00000002-3E07-4DD0-95FE-8AA460A8926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E07-4DD0-95FE-8AA460A8926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E07-4DD0-95FE-8AA460A8926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E07-4DD0-95FE-8AA460A8926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512</c:v>
                </c:pt>
                <c:pt idx="3">
                  <c:v>509</c:v>
                </c:pt>
                <c:pt idx="6">
                  <c:v>555</c:v>
                </c:pt>
                <c:pt idx="9">
                  <c:v>468</c:v>
                </c:pt>
                <c:pt idx="12">
                  <c:v>453</c:v>
                </c:pt>
              </c:numCache>
            </c:numRef>
          </c:val>
          <c:extLst>
            <c:ext xmlns:c16="http://schemas.microsoft.com/office/drawing/2014/chart" uri="{C3380CC4-5D6E-409C-BE32-E72D297353CC}">
              <c16:uniqueId val="{00000006-3E07-4DD0-95FE-8AA460A8926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93</c:v>
                </c:pt>
                <c:pt idx="3">
                  <c:v>90</c:v>
                </c:pt>
                <c:pt idx="6">
                  <c:v>86</c:v>
                </c:pt>
                <c:pt idx="9">
                  <c:v>82</c:v>
                </c:pt>
                <c:pt idx="12">
                  <c:v>78</c:v>
                </c:pt>
              </c:numCache>
            </c:numRef>
          </c:val>
          <c:extLst>
            <c:ext xmlns:c16="http://schemas.microsoft.com/office/drawing/2014/chart" uri="{C3380CC4-5D6E-409C-BE32-E72D297353CC}">
              <c16:uniqueId val="{00000007-3E07-4DD0-95FE-8AA460A8926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88</c:v>
                </c:pt>
                <c:pt idx="3">
                  <c:v>89</c:v>
                </c:pt>
                <c:pt idx="6">
                  <c:v>87</c:v>
                </c:pt>
                <c:pt idx="9">
                  <c:v>119</c:v>
                </c:pt>
                <c:pt idx="12">
                  <c:v>220</c:v>
                </c:pt>
              </c:numCache>
            </c:numRef>
          </c:val>
          <c:extLst>
            <c:ext xmlns:c16="http://schemas.microsoft.com/office/drawing/2014/chart" uri="{C3380CC4-5D6E-409C-BE32-E72D297353CC}">
              <c16:uniqueId val="{00000008-3E07-4DD0-95FE-8AA460A8926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E07-4DD0-95FE-8AA460A8926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4358</c:v>
                </c:pt>
                <c:pt idx="3">
                  <c:v>4740</c:v>
                </c:pt>
                <c:pt idx="6">
                  <c:v>5250</c:v>
                </c:pt>
                <c:pt idx="9">
                  <c:v>5786</c:v>
                </c:pt>
                <c:pt idx="12">
                  <c:v>5886</c:v>
                </c:pt>
              </c:numCache>
            </c:numRef>
          </c:val>
          <c:extLst>
            <c:ext xmlns:c16="http://schemas.microsoft.com/office/drawing/2014/chart" uri="{C3380CC4-5D6E-409C-BE32-E72D297353CC}">
              <c16:uniqueId val="{0000000A-3E07-4DD0-95FE-8AA460A8926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170</c:v>
                </c:pt>
                <c:pt idx="2">
                  <c:v>#N/A</c:v>
                </c:pt>
                <c:pt idx="3">
                  <c:v>#N/A</c:v>
                </c:pt>
                <c:pt idx="4">
                  <c:v>239</c:v>
                </c:pt>
                <c:pt idx="5">
                  <c:v>#N/A</c:v>
                </c:pt>
                <c:pt idx="6">
                  <c:v>#N/A</c:v>
                </c:pt>
                <c:pt idx="7">
                  <c:v>266</c:v>
                </c:pt>
                <c:pt idx="8">
                  <c:v>#N/A</c:v>
                </c:pt>
                <c:pt idx="9">
                  <c:v>#N/A</c:v>
                </c:pt>
                <c:pt idx="10">
                  <c:v>388</c:v>
                </c:pt>
                <c:pt idx="11">
                  <c:v>#N/A</c:v>
                </c:pt>
                <c:pt idx="12">
                  <c:v>#N/A</c:v>
                </c:pt>
                <c:pt idx="13">
                  <c:v>391</c:v>
                </c:pt>
                <c:pt idx="14">
                  <c:v>#N/A</c:v>
                </c:pt>
              </c:numCache>
            </c:numRef>
          </c:val>
          <c:smooth val="0"/>
          <c:extLst>
            <c:ext xmlns:c16="http://schemas.microsoft.com/office/drawing/2014/chart" uri="{C3380CC4-5D6E-409C-BE32-E72D297353CC}">
              <c16:uniqueId val="{0000000B-3E07-4DD0-95FE-8AA460A8926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502</c:v>
                </c:pt>
                <c:pt idx="1">
                  <c:v>490</c:v>
                </c:pt>
                <c:pt idx="2">
                  <c:v>490</c:v>
                </c:pt>
              </c:numCache>
            </c:numRef>
          </c:val>
          <c:extLst>
            <c:ext xmlns:c16="http://schemas.microsoft.com/office/drawing/2014/chart" uri="{C3380CC4-5D6E-409C-BE32-E72D297353CC}">
              <c16:uniqueId val="{00000000-714D-44B8-9428-84CB07B1EF2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506</c:v>
                </c:pt>
                <c:pt idx="1">
                  <c:v>516</c:v>
                </c:pt>
                <c:pt idx="2">
                  <c:v>526</c:v>
                </c:pt>
              </c:numCache>
            </c:numRef>
          </c:val>
          <c:extLst>
            <c:ext xmlns:c16="http://schemas.microsoft.com/office/drawing/2014/chart" uri="{C3380CC4-5D6E-409C-BE32-E72D297353CC}">
              <c16:uniqueId val="{00000001-714D-44B8-9428-84CB07B1EF2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616</c:v>
                </c:pt>
                <c:pt idx="1">
                  <c:v>572</c:v>
                </c:pt>
                <c:pt idx="2">
                  <c:v>567</c:v>
                </c:pt>
              </c:numCache>
            </c:numRef>
          </c:val>
          <c:extLst>
            <c:ext xmlns:c16="http://schemas.microsoft.com/office/drawing/2014/chart" uri="{C3380CC4-5D6E-409C-BE32-E72D297353CC}">
              <c16:uniqueId val="{00000002-714D-44B8-9428-84CB07B1EF2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和歌山県太地町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平成</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22</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年度以降、過疎債を活用した投資的事業を実施するとともに、緊急防災・減災事業債を活用した事業を実施しており、元金償還額が増加している。これらの償還金は交付税算入率が高いため、実質公債費比率の急な上昇は避けられてきた。公営企業債の元利償還金は下水道事業会計分の元利償還金であり、一般会計からの繰出金により償還を行っているが、徐々に償還が終了している。一般会計の地方債償還額は、少なくとも令和</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10</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年度まで増加が続くため、今後は実質公債費比率が上昇し過ぎないよう、新規の地方債発行は</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抑制する。</a:t>
          </a:r>
          <a:endParaRPr kumimoji="0" lang="ja-JP"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満期一括償還地方債を発行していない。</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和歌山県太地町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将来負担額は、大半を一般会計等に係る地方債の現在高が占めており、次いで退職手当負担見込額となっている。一般会計の地方債現在高は投資的事業の実施に伴い、平成</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25</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年度以降上昇が続いている。公営企業債繰入見込は、新規の地方債の発行が少ないため、減少傾向にある。ただし、下水道施設の老朽化が進行しており、今後の財政負担が懸念される。また、平成</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25</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年度に新たに計上した組合等負担見込額は、老人福祉施設建設に伴う市町村負担金である。次に、充当可能財源等は、充当可能基金及び基準財政需要額算入見込額によって構成され、令和元年度を境に将来負担額がこれを上回るようになった。今後</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は</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投資的事業の財源として地方債の</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発行を減らし</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、将来負担額における地方債現在高のさらなる増加</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を抑制する</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過疎債の償還は財政措置されるため、現在高の上昇にあわせて交付税算入され、財政需要額が大きくなるが、残りの負担分については基金を充当することになる。今後は将来負担比率に注意し、慎重に地方債を発行す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和歌山県太地町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（増減理由）</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基金現在高について、全体額（土地開発基金を除く）で</a:t>
          </a:r>
          <a:r>
            <a:rPr lang="ja-JP" altLang="ja-JP" sz="1100" b="0" i="0" baseline="0">
              <a:solidFill>
                <a:sysClr val="windowText" lastClr="000000"/>
              </a:solidFill>
              <a:effectLst/>
              <a:latin typeface="+mn-lt"/>
              <a:ea typeface="+mn-ea"/>
              <a:cs typeface="+mn-cs"/>
            </a:rPr>
            <a:t>令和５年度</a:t>
          </a:r>
          <a:r>
            <a:rPr lang="en-US" altLang="ja-JP" sz="1100" b="0" i="0" baseline="0">
              <a:solidFill>
                <a:sysClr val="windowText" lastClr="000000"/>
              </a:solidFill>
              <a:effectLst/>
              <a:latin typeface="+mn-lt"/>
              <a:ea typeface="+mn-ea"/>
              <a:cs typeface="+mn-cs"/>
            </a:rPr>
            <a:t>1,577,225</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千円に対して令和</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6</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年度</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1,582,704</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千円となり</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5,479</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千円</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増加</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した。内訳は、減債基金が</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10</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百万円増額、</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財政調整基金は増減なし、</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特定目的基金のうち、石垣記念館運営積立基金が</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4.5</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百万円減額となった。各分野で投資的事業を積極的に行っており、起債に加え、状況に応じて基金を活用しているため、近年は基金残高の減少が続いて</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いるが、令和６年度は投資的事業の規模が小さくなり基金残高は維持された。。</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 </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（今後の方針）</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基金の積立額について、目標とする対標準財政規模比等はないが、今後まちづくりのために活用していくため、将来的には取り崩していくこととなる。負債（主に地方債）に対応する財源を確保するために基金を積み立て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（基金の使途）</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塵芥処理場建設資金基金積立金」は新たな塵芥処理場の建設を目的としている。「石垣記念館運営積立金」は太地町石垣記念館の運営費用に充てることを目的としている。太地町ふるさと創生事業積立金は太地町の歴史、伝統、文化、産業等を活かし、独創的、個性的な地域づくりを行うふるさと創生事業の財源を積み立てる。「太地町地域福祉基金積立金」は高齢化社会における高齢者の在宅福祉の向上、健康づくり、ボランティア活動の活発化等図るため民間団体が行う高齢者保健福祉推進事業に、この基金から生ずる運用益金でもって助成することを目的とする。「太地町福祉基金」は高齢化社会における地域福祉活動の促進、生活環境の形成等図ることを目的とす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（増減理由）</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石垣記念館運営積立金からは当記念館の運営費に充てるため、毎年度約</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4</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5</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百万円を取り崩している。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（今後の方針）</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　その他特定目的基金については今後積立額を増やしてく予定はなく、地域振興及び地域福祉の充実等を実現するため、これらの限られた財源を最大限有効に運用していく。</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（増減理由）</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令和３年度、令和４年度は普通交付税が増額するなどして、基金残高を維持できた</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が、令和５年度は公債費の大幅な増加等により</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12.4</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百万円の減額となり、令和６年度は公債費が増加したが上がり幅が前年度より小さくなったため、基金残高を維持できた。</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（今後の方針）</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今後も、まちづくりに資する事業費を実施するため、この財源として積み立てる。また事業の実施に伴い、地方債の借り入れが増えているため、将来の償還額の増加に備えて、減債基金への振り替えも想定している。決算状況が許す限り積み立てることが望ましいが、少なくとも基金残高が大きく減少することがないように運用していく方針であ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（増減理由）</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平成</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22</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年度以降、過疎債や緊急防災・減災事業債を活用し、まちづくりに資する事業を実施してきた。これらの地方債償還額が年々増加しており、基本的には減債基金を取り崩すこととなるが、令和３</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４年度は普通交付税が増額するなどして積み立てが可能となった。</a:t>
          </a:r>
          <a:r>
            <a:rPr lang="ja-JP" altLang="ja-JP" sz="1100" b="0" i="0" baseline="0">
              <a:solidFill>
                <a:sysClr val="windowText" lastClr="000000"/>
              </a:solidFill>
              <a:effectLst/>
              <a:latin typeface="+mn-lt"/>
              <a:ea typeface="+mn-ea"/>
              <a:cs typeface="+mn-cs"/>
            </a:rPr>
            <a:t>令和６年度は公債費が増加したが上がり幅が前年度より小さくなったため、</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前年度と同様に</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10</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百万円積み立てた。</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（今後の方針）</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現在の地方債残高が約</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59</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億円で前年度末から</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1</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億円増加した。地方債借入額の約</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75</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％については、地方交付税の収入を見込んでおり、残りの一般財源負担が約</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14.8</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億円となる。現時点では、この一般財源部分の額を積立額のおおよその目標とする。ただし、現在も地方債を財源にして投資的事業を進めており、目標値は事業の実施状況によって変動する。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和歌山県太地町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2,834
2,811
5.81
3,566,773
3,438,456
126,558
1,738,511
5,885,889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財政力指数は低下傾向である。人口減少と高齢化率の上昇が進み、町税をはじめとする自主財源の増収が実現されていない。地域経済の振興を図る施策として、まちづくりに資する事業を推進しているが、その経済効果は即効性が小さいため、財政運営の財源を交付税に頼る状況が続いている。今後は、先述の事業を財政力の向上に結びつけるとともに、税の徴収を強化し、自主財源の確保に努め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20320</xdr:rowOff>
    </xdr:from>
    <xdr:to>
      <xdr:col>23</xdr:col>
      <xdr:colOff>133350</xdr:colOff>
      <xdr:row>44</xdr:row>
      <xdr:rowOff>20320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564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10668</xdr:rowOff>
    </xdr:from>
    <xdr:to>
      <xdr:col>19</xdr:col>
      <xdr:colOff>133350</xdr:colOff>
      <xdr:row>44</xdr:row>
      <xdr:rowOff>20320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55446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42689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43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1016</xdr:rowOff>
    </xdr:from>
    <xdr:to>
      <xdr:col>15</xdr:col>
      <xdr:colOff>82550</xdr:colOff>
      <xdr:row>44</xdr:row>
      <xdr:rowOff>10668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54481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162814</xdr:rowOff>
    </xdr:from>
    <xdr:to>
      <xdr:col>11</xdr:col>
      <xdr:colOff>31750</xdr:colOff>
      <xdr:row>44</xdr:row>
      <xdr:rowOff>1016</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53516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140970</xdr:rowOff>
    </xdr:from>
    <xdr:to>
      <xdr:col>23</xdr:col>
      <xdr:colOff>184150</xdr:colOff>
      <xdr:row>44</xdr:row>
      <xdr:rowOff>71120</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42435</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1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140970</xdr:rowOff>
    </xdr:from>
    <xdr:to>
      <xdr:col>19</xdr:col>
      <xdr:colOff>184150</xdr:colOff>
      <xdr:row>44</xdr:row>
      <xdr:rowOff>71120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55897</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59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131318</xdr:rowOff>
    </xdr:from>
    <xdr:to>
      <xdr:col>15</xdr:col>
      <xdr:colOff>133350</xdr:colOff>
      <xdr:row>44</xdr:row>
      <xdr:rowOff>61468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46245</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121666</xdr:rowOff>
    </xdr:from>
    <xdr:to>
      <xdr:col>11</xdr:col>
      <xdr:colOff>82550</xdr:colOff>
      <xdr:row>44</xdr:row>
      <xdr:rowOff>51816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36593</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58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112014</xdr:rowOff>
    </xdr:from>
    <xdr:to>
      <xdr:col>7</xdr:col>
      <xdr:colOff>31750</xdr:colOff>
      <xdr:row>44</xdr:row>
      <xdr:rowOff>42164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4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26941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57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平成</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27</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年度までは</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86</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台前半で推移していたが、以降は年々上昇しており、類似団体の平均値を上回る状況が続いている。令和３年度も公債費が増加しているが、歳入面では普通交付税が増額したため、一時的に比率が改善した。令和４年度は公債費、人件費が増加するとともに、電気料の高騰等により物件費も増加した。</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令和６年度は令和５年度と同様に、過疎債の元金償還が始まるなどしてさらに公債費が増加し、比率が上昇した。</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今後も引き続き、歳入面では税徴収率の向上をはじめとする財源の確保、歳出面では事業の精査、効率化により経常経費の抑制に努める。</a:t>
          </a:r>
          <a:endParaRPr kumimoji="0" lang="ja-JP"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32808</xdr:rowOff>
    </xdr:from>
    <xdr:to>
      <xdr:col>23</xdr:col>
      <xdr:colOff>133350</xdr:colOff>
      <xdr:row>65</xdr:row>
      <xdr:rowOff>48895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177058"/>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166053</xdr:rowOff>
    </xdr:from>
    <xdr:to>
      <xdr:col>19</xdr:col>
      <xdr:colOff>133350</xdr:colOff>
      <xdr:row>65</xdr:row>
      <xdr:rowOff>32808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1138853"/>
          <a:ext cx="889000" cy="3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37359</xdr:rowOff>
    </xdr:from>
    <xdr:to>
      <xdr:col>15</xdr:col>
      <xdr:colOff>82550</xdr:colOff>
      <xdr:row>64</xdr:row>
      <xdr:rowOff>166053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1010159"/>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112941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37359</xdr:rowOff>
    </xdr:from>
    <xdr:to>
      <xdr:col>11</xdr:col>
      <xdr:colOff>31750</xdr:colOff>
      <xdr:row>64</xdr:row>
      <xdr:rowOff>119804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1010159"/>
          <a:ext cx="889000" cy="8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48595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169545</xdr:rowOff>
    </xdr:from>
    <xdr:to>
      <xdr:col>23</xdr:col>
      <xdr:colOff>184150</xdr:colOff>
      <xdr:row>65</xdr:row>
      <xdr:rowOff>99695</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1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141622</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114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153458</xdr:rowOff>
    </xdr:from>
    <xdr:to>
      <xdr:col>19</xdr:col>
      <xdr:colOff>184150</xdr:colOff>
      <xdr:row>65</xdr:row>
      <xdr:rowOff>83608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12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68385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21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115253</xdr:rowOff>
    </xdr:from>
    <xdr:to>
      <xdr:col>15</xdr:col>
      <xdr:colOff>133350</xdr:colOff>
      <xdr:row>65</xdr:row>
      <xdr:rowOff>45403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08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30180</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17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158009</xdr:rowOff>
    </xdr:from>
    <xdr:to>
      <xdr:col>11</xdr:col>
      <xdr:colOff>82550</xdr:colOff>
      <xdr:row>64</xdr:row>
      <xdr:rowOff>88159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95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72936</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045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69004</xdr:rowOff>
    </xdr:from>
    <xdr:to>
      <xdr:col>7</xdr:col>
      <xdr:colOff>31750</xdr:colOff>
      <xdr:row>64</xdr:row>
      <xdr:rowOff>170604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155381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[435,911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令和</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４年度</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の可燃物搬送処理委託料の計上、電気料の高騰等により物件費が大きく増加し、</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新規職員採用により人件費も増加した。</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令和</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6</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年度は平見地区高台造成計画策定委託料を計上したためさらに物件費が増額したがこれは臨時的経費である。</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人口が減少していることを考えあわせると、適正な水準を保っており、今後も適正な定員・事業管理のもと、行政コストの縮減に努める。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79237</xdr:rowOff>
    </xdr:from>
    <xdr:to>
      <xdr:col>23</xdr:col>
      <xdr:colOff>133350</xdr:colOff>
      <xdr:row>81</xdr:row>
      <xdr:rowOff>88525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3966687"/>
          <a:ext cx="838200" cy="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94575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82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79237</xdr:rowOff>
    </xdr:from>
    <xdr:to>
      <xdr:col>19</xdr:col>
      <xdr:colOff>133350</xdr:colOff>
      <xdr:row>81</xdr:row>
      <xdr:rowOff>80809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3966687"/>
          <a:ext cx="889000" cy="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15454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7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64917</xdr:rowOff>
    </xdr:from>
    <xdr:to>
      <xdr:col>15</xdr:col>
      <xdr:colOff>82550</xdr:colOff>
      <xdr:row>81</xdr:row>
      <xdr:rowOff>80809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52367"/>
          <a:ext cx="889000" cy="1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59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53648</xdr:rowOff>
    </xdr:from>
    <xdr:to>
      <xdr:col>11</xdr:col>
      <xdr:colOff>31750</xdr:colOff>
      <xdr:row>81</xdr:row>
      <xdr:rowOff>64917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41098"/>
          <a:ext cx="889000" cy="1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152001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69692</xdr:rowOff>
    </xdr:from>
    <xdr:to>
      <xdr:col>7</xdr:col>
      <xdr:colOff>31750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156069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4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37725</xdr:rowOff>
    </xdr:from>
    <xdr:to>
      <xdr:col>23</xdr:col>
      <xdr:colOff>184150</xdr:colOff>
      <xdr:row>81</xdr:row>
      <xdr:rowOff>139325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130452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4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28437</xdr:rowOff>
    </xdr:from>
    <xdr:to>
      <xdr:col>19</xdr:col>
      <xdr:colOff>184150</xdr:colOff>
      <xdr:row>81</xdr:row>
      <xdr:rowOff>130037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1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140214</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684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30009</xdr:rowOff>
    </xdr:from>
    <xdr:to>
      <xdr:col>15</xdr:col>
      <xdr:colOff>133350</xdr:colOff>
      <xdr:row>81</xdr:row>
      <xdr:rowOff>131609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1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141786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686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14117</xdr:rowOff>
    </xdr:from>
    <xdr:to>
      <xdr:col>11</xdr:col>
      <xdr:colOff>82550</xdr:colOff>
      <xdr:row>81</xdr:row>
      <xdr:rowOff>115717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0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125894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7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2848</xdr:rowOff>
    </xdr:from>
    <xdr:to>
      <xdr:col>7</xdr:col>
      <xdr:colOff>31750</xdr:colOff>
      <xdr:row>81</xdr:row>
      <xdr:rowOff>104448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9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114625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59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令和２年度に職員の経験年数の階層分布に変動があり、団体規模が小さいことも要因となり指数が上昇した。その後、職員の経験年数の分布は低い方に推移しているが、給料表上の引き上げ率が高いことで指数は上昇傾向である。</a:t>
          </a:r>
          <a:endParaRPr kumimoji="0" lang="ja-JP"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50800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96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97490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670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14605</xdr:rowOff>
    </xdr:from>
    <xdr:to>
      <xdr:col>77</xdr:col>
      <xdr:colOff>44450</xdr:colOff>
      <xdr:row>87</xdr:row>
      <xdr:rowOff>50800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9307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156545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558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149861</xdr:rowOff>
    </xdr:from>
    <xdr:to>
      <xdr:col>72</xdr:col>
      <xdr:colOff>203200</xdr:colOff>
      <xdr:row>87</xdr:row>
      <xdr:rowOff>14605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89456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21290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83502</xdr:rowOff>
    </xdr:from>
    <xdr:to>
      <xdr:col>68</xdr:col>
      <xdr:colOff>152400</xdr:colOff>
      <xdr:row>86</xdr:row>
      <xdr:rowOff>149861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828202"/>
          <a:ext cx="889000" cy="6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27322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32702</xdr:rowOff>
    </xdr:from>
    <xdr:to>
      <xdr:col>64</xdr:col>
      <xdr:colOff>152400</xdr:colOff>
      <xdr:row>86</xdr:row>
      <xdr:rowOff>134302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144479</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135255</xdr:rowOff>
    </xdr:from>
    <xdr:to>
      <xdr:col>73</xdr:col>
      <xdr:colOff>44450</xdr:colOff>
      <xdr:row>87</xdr:row>
      <xdr:rowOff>65405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87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50182</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96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99061</xdr:rowOff>
    </xdr:from>
    <xdr:to>
      <xdr:col>68</xdr:col>
      <xdr:colOff>203200</xdr:colOff>
      <xdr:row>87</xdr:row>
      <xdr:rowOff>29211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13988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930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32702</xdr:rowOff>
    </xdr:from>
    <xdr:to>
      <xdr:col>64</xdr:col>
      <xdr:colOff>152400</xdr:colOff>
      <xdr:row>86</xdr:row>
      <xdr:rowOff>134302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77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119079</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平成</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25</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年度以降増加傾向にある。</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人口減少が続いているなか、</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令和</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5</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年度は</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定年退職者の再任用及び</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職員</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の</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新規採用</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により</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指標が上昇した</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が、令和</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6</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年度は再任用職職員の退職があった</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。類似団体平均と比べる</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と</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7.56</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人下回っており低い水準である。退職者数とのバランスを考慮して新規職員採用人数を調整してきたが、現時点で職員数に余裕はないため、今後は人口の減少が進むに従い、当該指標はさらに上昇すると思われる。各種業務に必要な人員を見極め、適正な人員確保及び定員管理に努めていく。</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32536</xdr:rowOff>
    </xdr:from>
    <xdr:to>
      <xdr:col>81</xdr:col>
      <xdr:colOff>44450</xdr:colOff>
      <xdr:row>59</xdr:row>
      <xdr:rowOff>39890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6179800" y="10148086"/>
          <a:ext cx="838200" cy="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40681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1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28285</xdr:rowOff>
    </xdr:from>
    <xdr:to>
      <xdr:col>77</xdr:col>
      <xdr:colOff>44450</xdr:colOff>
      <xdr:row>59</xdr:row>
      <xdr:rowOff>39890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143835"/>
          <a:ext cx="889000" cy="1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158198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1027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13117</xdr:rowOff>
    </xdr:from>
    <xdr:to>
      <xdr:col>72</xdr:col>
      <xdr:colOff>203200</xdr:colOff>
      <xdr:row>59</xdr:row>
      <xdr:rowOff>28285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128667"/>
          <a:ext cx="889000" cy="15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141308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1025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8866</xdr:rowOff>
    </xdr:from>
    <xdr:to>
      <xdr:col>68</xdr:col>
      <xdr:colOff>152400</xdr:colOff>
      <xdr:row>59</xdr:row>
      <xdr:rowOff>13117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124416"/>
          <a:ext cx="889000" cy="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129817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49071</xdr:rowOff>
    </xdr:from>
    <xdr:to>
      <xdr:col>64</xdr:col>
      <xdr:colOff>152400</xdr:colOff>
      <xdr:row>59</xdr:row>
      <xdr:rowOff>150671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135448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10250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153186</xdr:rowOff>
    </xdr:from>
    <xdr:to>
      <xdr:col>81</xdr:col>
      <xdr:colOff>95250</xdr:colOff>
      <xdr:row>59</xdr:row>
      <xdr:rowOff>83336</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0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74463</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01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160540</xdr:rowOff>
    </xdr:from>
    <xdr:to>
      <xdr:col>77</xdr:col>
      <xdr:colOff>95250</xdr:colOff>
      <xdr:row>59</xdr:row>
      <xdr:rowOff>90690</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10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100867</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987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148935</xdr:rowOff>
    </xdr:from>
    <xdr:to>
      <xdr:col>73</xdr:col>
      <xdr:colOff>44450</xdr:colOff>
      <xdr:row>59</xdr:row>
      <xdr:rowOff>79085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09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89262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9861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133767</xdr:rowOff>
    </xdr:from>
    <xdr:to>
      <xdr:col>68</xdr:col>
      <xdr:colOff>203200</xdr:colOff>
      <xdr:row>59</xdr:row>
      <xdr:rowOff>63917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07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74094</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9846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129516</xdr:rowOff>
    </xdr:from>
    <xdr:to>
      <xdr:col>64</xdr:col>
      <xdr:colOff>152400</xdr:colOff>
      <xdr:row>59</xdr:row>
      <xdr:rowOff>59666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07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69843</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9842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前年度より</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2.0</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ポイント上昇し、類似団体平均</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との差が広がった</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。平成</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22</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年度以降、主に過疎債を活用し、大型公共工事を実施してきた。これらの償還額が年々増加しており、少なくとも令和</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10</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年度までこの傾向は続く見込みである。今後は、これまで以上に元金償還額が増加する時期を迎え、実質公債比率が上昇することになる。よって今後の起債を充当する事業については、補助金の活用、実施時期の調整等により、数値の抑制に努め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138006</xdr:rowOff>
    </xdr:from>
    <xdr:to>
      <xdr:col>81</xdr:col>
      <xdr:colOff>44450</xdr:colOff>
      <xdr:row>43</xdr:row>
      <xdr:rowOff>127423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7338906"/>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156633</xdr:rowOff>
    </xdr:from>
    <xdr:to>
      <xdr:col>77</xdr:col>
      <xdr:colOff>44450</xdr:colOff>
      <xdr:row>42</xdr:row>
      <xdr:rowOff>138006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7186083"/>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27940</xdr:rowOff>
    </xdr:from>
    <xdr:to>
      <xdr:col>72</xdr:col>
      <xdr:colOff>203200</xdr:colOff>
      <xdr:row>41</xdr:row>
      <xdr:rowOff>156633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7057390"/>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135044</xdr:rowOff>
    </xdr:from>
    <xdr:to>
      <xdr:col>68</xdr:col>
      <xdr:colOff>152400</xdr:colOff>
      <xdr:row>41</xdr:row>
      <xdr:rowOff>27940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699304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76623</xdr:rowOff>
    </xdr:from>
    <xdr:to>
      <xdr:col>81</xdr:col>
      <xdr:colOff>95250</xdr:colOff>
      <xdr:row>44</xdr:row>
      <xdr:rowOff>6773</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48700</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742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87206</xdr:rowOff>
    </xdr:from>
    <xdr:to>
      <xdr:col>77</xdr:col>
      <xdr:colOff>95250</xdr:colOff>
      <xdr:row>43</xdr:row>
      <xdr:rowOff>17356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2133</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37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105833</xdr:rowOff>
    </xdr:from>
    <xdr:to>
      <xdr:col>73</xdr:col>
      <xdr:colOff>44450</xdr:colOff>
      <xdr:row>42</xdr:row>
      <xdr:rowOff>35983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148590</xdr:rowOff>
    </xdr:from>
    <xdr:to>
      <xdr:col>68</xdr:col>
      <xdr:colOff>203200</xdr:colOff>
      <xdr:row>41</xdr:row>
      <xdr:rowOff>78740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88917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84244</xdr:rowOff>
    </xdr:from>
    <xdr:to>
      <xdr:col>64</xdr:col>
      <xdr:colOff>152400</xdr:colOff>
      <xdr:row>41</xdr:row>
      <xdr:rowOff>14394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24571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主に過疎対策事業債を財源にした投資的事業の実施等により、さらに指標が上昇した。償還額の増加に伴い、少なくとも令和</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10</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年度までは上昇が続く見込みである。将来の償還額を適正に把握し、後世の負担を軽減するよう財源措置のない地方債の発行は抑制していく。また、新規事業の内容ついては精査を行い、実施時期を見極め、財政の健全性を保つ。</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20913</xdr:rowOff>
    </xdr:from>
    <xdr:to>
      <xdr:col>81</xdr:col>
      <xdr:colOff>44450</xdr:colOff>
      <xdr:row>15</xdr:row>
      <xdr:rowOff>24934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179800" y="2592663"/>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127212</xdr:rowOff>
    </xdr:from>
    <xdr:to>
      <xdr:col>77</xdr:col>
      <xdr:colOff>44450</xdr:colOff>
      <xdr:row>15</xdr:row>
      <xdr:rowOff>20913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5290800" y="2527512"/>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108712</xdr:rowOff>
    </xdr:from>
    <xdr:to>
      <xdr:col>72</xdr:col>
      <xdr:colOff>203200</xdr:colOff>
      <xdr:row>14</xdr:row>
      <xdr:rowOff>127212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4401800" y="2509012"/>
          <a:ext cx="8890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82169</xdr:rowOff>
    </xdr:from>
    <xdr:to>
      <xdr:col>68</xdr:col>
      <xdr:colOff>152400</xdr:colOff>
      <xdr:row>14</xdr:row>
      <xdr:rowOff>108712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3512800" y="2482469"/>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145584</xdr:rowOff>
    </xdr:from>
    <xdr:to>
      <xdr:col>81</xdr:col>
      <xdr:colOff>95250</xdr:colOff>
      <xdr:row>15</xdr:row>
      <xdr:rowOff>75734</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6967200" y="254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117661</xdr:rowOff>
    </xdr:from>
    <xdr:ext cx="762000" cy="259045"/>
    <xdr:sp macro="" textlink="">
      <xdr:nvSpPr>
        <xdr:cNvPr id="456" name="将来負担の状況該当値テキスト">
          <a:extLst>
            <a:ext uri="{FF2B5EF4-FFF2-40B4-BE49-F238E27FC236}">
              <a16:creationId xmlns:a16="http://schemas.microsoft.com/office/drawing/2014/main" id="{00000000-0008-0000-0300-0000C8010000}"/>
            </a:ext>
          </a:extLst>
        </xdr:cNvPr>
        <xdr:cNvSpPr txBox="1"/>
      </xdr:nvSpPr>
      <xdr:spPr>
        <a:xfrm>
          <a:off x="17106900" y="251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141563</xdr:rowOff>
    </xdr:from>
    <xdr:to>
      <xdr:col>77</xdr:col>
      <xdr:colOff>95250</xdr:colOff>
      <xdr:row>15</xdr:row>
      <xdr:rowOff>71713</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129000" y="254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56490</xdr:rowOff>
    </xdr:from>
    <xdr:ext cx="7366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798800" y="2628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76412</xdr:rowOff>
    </xdr:from>
    <xdr:to>
      <xdr:col>73</xdr:col>
      <xdr:colOff>44450</xdr:colOff>
      <xdr:row>15</xdr:row>
      <xdr:rowOff>6562</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5240000" y="247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162789</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09800" y="256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57912</xdr:rowOff>
    </xdr:from>
    <xdr:to>
      <xdr:col>68</xdr:col>
      <xdr:colOff>203200</xdr:colOff>
      <xdr:row>14</xdr:row>
      <xdr:rowOff>159512</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351000" y="24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144289</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54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31369</xdr:rowOff>
    </xdr:from>
    <xdr:to>
      <xdr:col>64</xdr:col>
      <xdr:colOff>152400</xdr:colOff>
      <xdr:row>14</xdr:row>
      <xdr:rowOff>132969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243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117746</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5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和歌山県太地町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2,834
2,811
5.81
3,566,773
3,438,456
126,558
1,738,511
5,885,889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特別職の給与改定、会計年度任用職員制度の導入などにより令和２年度は経常的な人件費が増加したが、令和３年度は前年度の管理職の退職の影響により再び比率が低下し、令和４年度は職員の新規採用（８人）等により増加に転じた。</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令和５年度は会計年度任用職員の増員及び給与引き上げを行ったが、一方で定年退職者の再任用により人件費は減少し、令和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6</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年度は大きな変動がなかった。</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また、人員の補充が必要であるため今後は</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やや</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上昇する見込みである。</a:t>
          </a:r>
          <a:endParaRPr kumimoji="0" lang="ja-JP"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161290</xdr:rowOff>
    </xdr:from>
    <xdr:to>
      <xdr:col>24</xdr:col>
      <xdr:colOff>25400</xdr:colOff>
      <xdr:row>37</xdr:row>
      <xdr:rowOff>168910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049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104157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161290</xdr:rowOff>
    </xdr:from>
    <xdr:to>
      <xdr:col>19</xdr:col>
      <xdr:colOff>187325</xdr:colOff>
      <xdr:row>38</xdr:row>
      <xdr:rowOff>20320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049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168927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138430</xdr:rowOff>
    </xdr:from>
    <xdr:to>
      <xdr:col>15</xdr:col>
      <xdr:colOff>98425</xdr:colOff>
      <xdr:row>38</xdr:row>
      <xdr:rowOff>20320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820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138430</xdr:rowOff>
    </xdr:from>
    <xdr:to>
      <xdr:col>11</xdr:col>
      <xdr:colOff>9525</xdr:colOff>
      <xdr:row>38</xdr:row>
      <xdr:rowOff>130810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82080"/>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118110</xdr:rowOff>
    </xdr:from>
    <xdr:to>
      <xdr:col>24</xdr:col>
      <xdr:colOff>76200</xdr:colOff>
      <xdr:row>38</xdr:row>
      <xdr:rowOff>48260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90187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110490</xdr:rowOff>
    </xdr:from>
    <xdr:to>
      <xdr:col>20</xdr:col>
      <xdr:colOff>38100</xdr:colOff>
      <xdr:row>38</xdr:row>
      <xdr:rowOff>40640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140970</xdr:rowOff>
    </xdr:from>
    <xdr:to>
      <xdr:col>15</xdr:col>
      <xdr:colOff>149225</xdr:colOff>
      <xdr:row>38</xdr:row>
      <xdr:rowOff>71120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55897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87630</xdr:rowOff>
    </xdr:from>
    <xdr:to>
      <xdr:col>11</xdr:col>
      <xdr:colOff>60325</xdr:colOff>
      <xdr:row>38</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80010</xdr:rowOff>
    </xdr:from>
    <xdr:to>
      <xdr:col>6</xdr:col>
      <xdr:colOff>171450</xdr:colOff>
      <xdr:row>39</xdr:row>
      <xdr:rowOff>10160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9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166387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8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主な物件費は、町内じゅんかんバスの運行経費、電子計算関連経費、施設の管理経費等である。令和２年度は会計年度任用職員制度を導入したため、賃金が人件費として計上される等して物件費が減少し、令和３年度も目立った変化はなかった。令和４年度は、可燃物搬送処理委託料の計上、電気料の高騰等により指標が上昇し</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、令和５年度は太地町多目的センター指定管理委託料が減少した</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令和</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6</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年度は大きな変動がなかった。</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類似団体と比べて、従来は人員のうち賃金支弁者の割合が大きかったが、令和２年度に解消され差が縮小している。物件費については、日々の行政運営を行うなかで経費の点検を行い、歳出削減に努める。</a:t>
          </a:r>
          <a:endParaRPr kumimoji="0" lang="ja-JP" altLang="ja-JP" sz="1050" b="0" i="0" u="none" strike="noStrike" kern="0" cap="none" spc="0" normalizeH="0" baseline="0" noProof="0">
            <a:ln>
              <a:noFill/>
            </a:ln>
            <a:solidFill>
              <a:sysClr val="windowText" lastClr="000000"/>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90424</xdr:rowOff>
    </xdr:from>
    <xdr:to>
      <xdr:col>82</xdr:col>
      <xdr:colOff>107950</xdr:colOff>
      <xdr:row>18</xdr:row>
      <xdr:rowOff>122428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17652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90424</xdr:rowOff>
    </xdr:from>
    <xdr:to>
      <xdr:col>78</xdr:col>
      <xdr:colOff>69850</xdr:colOff>
      <xdr:row>18</xdr:row>
      <xdr:rowOff>136144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1765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112539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84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xdr:rowOff>
    </xdr:from>
    <xdr:to>
      <xdr:col>73</xdr:col>
      <xdr:colOff>180975</xdr:colOff>
      <xdr:row>18</xdr:row>
      <xdr:rowOff>136144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098800"/>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xdr:rowOff>
    </xdr:from>
    <xdr:to>
      <xdr:col>69</xdr:col>
      <xdr:colOff>92075</xdr:colOff>
      <xdr:row>18</xdr:row>
      <xdr:rowOff>30988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0988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43959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71391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71628</xdr:rowOff>
    </xdr:from>
    <xdr:to>
      <xdr:col>82</xdr:col>
      <xdr:colOff>158750</xdr:colOff>
      <xdr:row>19</xdr:row>
      <xdr:rowOff>1778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15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43705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12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39624</xdr:rowOff>
    </xdr:from>
    <xdr:to>
      <xdr:col>78</xdr:col>
      <xdr:colOff>120650</xdr:colOff>
      <xdr:row>18</xdr:row>
      <xdr:rowOff>141224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12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126001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212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85344</xdr:rowOff>
    </xdr:from>
    <xdr:to>
      <xdr:col>74</xdr:col>
      <xdr:colOff>31750</xdr:colOff>
      <xdr:row>19</xdr:row>
      <xdr:rowOff>15494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17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271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25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133350</xdr:rowOff>
    </xdr:from>
    <xdr:to>
      <xdr:col>69</xdr:col>
      <xdr:colOff>142875</xdr:colOff>
      <xdr:row>18</xdr:row>
      <xdr:rowOff>63500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48277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151638</xdr:rowOff>
    </xdr:from>
    <xdr:to>
      <xdr:col>65</xdr:col>
      <xdr:colOff>53975</xdr:colOff>
      <xdr:row>18</xdr:row>
      <xdr:rowOff>81788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6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66565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5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令和３年度は引き続き、就学児医療費助成事業を町単独で実施する等しながらも、一方で、前年度より障害福祉サービス費、老人福祉施設入所措置費、児童手当が減少した。令和４年度</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から</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5</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年度にかけて</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障害福祉サービス費が増加し</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ている。</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扶助費を占める事業の構成は、障害福祉サービス費等、児童手当及び老人福祉施設入所措置費が主なものである。高齢者人口の増加等により今後の扶助費は増加する見込みである。</a:t>
          </a:r>
          <a:endParaRPr kumimoji="0" lang="ja-JP"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151493</xdr:rowOff>
    </xdr:from>
    <xdr:to>
      <xdr:col>24</xdr:col>
      <xdr:colOff>25400</xdr:colOff>
      <xdr:row>56</xdr:row>
      <xdr:rowOff>45357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5812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151493</xdr:rowOff>
    </xdr:from>
    <xdr:to>
      <xdr:col>19</xdr:col>
      <xdr:colOff>187325</xdr:colOff>
      <xdr:row>55</xdr:row>
      <xdr:rowOff>151493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581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55</xdr:row>
      <xdr:rowOff>151493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5485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118835</xdr:rowOff>
    </xdr:from>
    <xdr:to>
      <xdr:col>11</xdr:col>
      <xdr:colOff>9525</xdr:colOff>
      <xdr:row>56</xdr:row>
      <xdr:rowOff>45357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5485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138084</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100693</xdr:rowOff>
    </xdr:from>
    <xdr:to>
      <xdr:col>20</xdr:col>
      <xdr:colOff>38100</xdr:colOff>
      <xdr:row>56</xdr:row>
      <xdr:rowOff>30843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15620</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616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100693</xdr:rowOff>
    </xdr:from>
    <xdr:to>
      <xdr:col>15</xdr:col>
      <xdr:colOff>149225</xdr:colOff>
      <xdr:row>56</xdr:row>
      <xdr:rowOff>30843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15620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68035</xdr:rowOff>
    </xdr:from>
    <xdr:to>
      <xdr:col>11</xdr:col>
      <xdr:colOff>60325</xdr:colOff>
      <xdr:row>55</xdr:row>
      <xdr:rowOff>169635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154412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166007</xdr:rowOff>
    </xdr:from>
    <xdr:to>
      <xdr:col>6</xdr:col>
      <xdr:colOff>171450</xdr:colOff>
      <xdr:row>56</xdr:row>
      <xdr:rowOff>96157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80934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令和２年度は、後期高齢者医療保険事業、介護保険事業への繰出金が増加したが、一方で塵芥処理施設の修理費等が減少し比率が改善した。令和３年度は、介護保険料の改定を行った結果、繰出金を減らすことができ、国民健康保険料も段階的に改定しているため、こちらの繰出金も削減できた。また、塵芥処理施の改修が完了し、ごみの処理方法を変更したことにより経常的にかかっていた維持修繕費を削減</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している。令和５年度は各保険事業会計に対する繰出金が全体的に減少した。令和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6</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年度は下水道事業会計が公営企業会計に移行したことにより、従来の繰出金を負担金として計上している。</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8128</xdr:rowOff>
    </xdr:from>
    <xdr:to>
      <xdr:col>82</xdr:col>
      <xdr:colOff>107950</xdr:colOff>
      <xdr:row>58</xdr:row>
      <xdr:rowOff>99568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95222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90441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91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99568</xdr:rowOff>
    </xdr:from>
    <xdr:to>
      <xdr:col>78</xdr:col>
      <xdr:colOff>69850</xdr:colOff>
      <xdr:row>58</xdr:row>
      <xdr:rowOff>145288</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100436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151401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752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145288</xdr:rowOff>
    </xdr:from>
    <xdr:to>
      <xdr:col>73</xdr:col>
      <xdr:colOff>180975</xdr:colOff>
      <xdr:row>59</xdr:row>
      <xdr:rowOff>10414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100893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10414</xdr:rowOff>
    </xdr:from>
    <xdr:to>
      <xdr:col>69</xdr:col>
      <xdr:colOff>92075</xdr:colOff>
      <xdr:row>60</xdr:row>
      <xdr:rowOff>12700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1012596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43959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81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25671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79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128778</xdr:rowOff>
    </xdr:from>
    <xdr:to>
      <xdr:col>82</xdr:col>
      <xdr:colOff>158750</xdr:colOff>
      <xdr:row>58</xdr:row>
      <xdr:rowOff>58928</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9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100855</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87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48768</xdr:rowOff>
    </xdr:from>
    <xdr:to>
      <xdr:col>78</xdr:col>
      <xdr:colOff>120650</xdr:colOff>
      <xdr:row>58</xdr:row>
      <xdr:rowOff>150368</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99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135145</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079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94488</xdr:rowOff>
    </xdr:from>
    <xdr:to>
      <xdr:col>74</xdr:col>
      <xdr:colOff>31750</xdr:colOff>
      <xdr:row>59</xdr:row>
      <xdr:rowOff>24638</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03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9415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12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131064</xdr:rowOff>
    </xdr:from>
    <xdr:to>
      <xdr:col>69</xdr:col>
      <xdr:colOff>142875</xdr:colOff>
      <xdr:row>59</xdr:row>
      <xdr:rowOff>61214</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07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45991</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16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133350</xdr:rowOff>
    </xdr:from>
    <xdr:to>
      <xdr:col>65</xdr:col>
      <xdr:colOff>53975</xdr:colOff>
      <xdr:row>60</xdr:row>
      <xdr:rowOff>63500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48277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主な補助費等は、社会福祉協議会への助成金、清掃費における一部事務組合負担金等である。令和２年度は保育の措置費用、し尿処理に係る負担金等が減少した。令和３年度は太地町社会福祉協議会に対する助成金、保育措置委託料等が増額した。令和４年度は水道事業会計負担金</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を</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計上</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し、令和５年度は姉妹都市交流に係る旅費助成金が一時的に増額したが令和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6</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年度に元の水準に戻った。</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今後も各種団体への補助金等を毎年見直すなど、その適正化に努める。</a:t>
          </a:r>
          <a:endParaRPr kumimoji="0" lang="ja-JP" altLang="ja-JP" sz="1100" b="0" i="0" u="none" strike="noStrike" kern="0" cap="none" spc="0" normalizeH="0" baseline="0" noProof="0">
            <a:ln>
              <a:noFill/>
            </a:ln>
            <a:solidFill>
              <a:sysClr val="windowText" lastClr="000000"/>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14986</xdr:rowOff>
    </xdr:from>
    <xdr:to>
      <xdr:col>82</xdr:col>
      <xdr:colOff>107950</xdr:colOff>
      <xdr:row>35</xdr:row>
      <xdr:rowOff>56134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01573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24130</xdr:rowOff>
    </xdr:from>
    <xdr:to>
      <xdr:col>78</xdr:col>
      <xdr:colOff>69850</xdr:colOff>
      <xdr:row>35</xdr:row>
      <xdr:rowOff>56134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0248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14986</xdr:rowOff>
    </xdr:from>
    <xdr:to>
      <xdr:col>73</xdr:col>
      <xdr:colOff>180975</xdr:colOff>
      <xdr:row>35</xdr:row>
      <xdr:rowOff>24130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0157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163576</xdr:rowOff>
    </xdr:from>
    <xdr:to>
      <xdr:col>69</xdr:col>
      <xdr:colOff>92075</xdr:colOff>
      <xdr:row>35</xdr:row>
      <xdr:rowOff>14986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599287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153433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135636</xdr:rowOff>
    </xdr:from>
    <xdr:to>
      <xdr:col>82</xdr:col>
      <xdr:colOff>158750</xdr:colOff>
      <xdr:row>35</xdr:row>
      <xdr:rowOff>65786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152163</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81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5334</xdr:rowOff>
    </xdr:from>
    <xdr:to>
      <xdr:col>78</xdr:col>
      <xdr:colOff>120650</xdr:colOff>
      <xdr:row>35</xdr:row>
      <xdr:rowOff>106934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117111</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77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144780</xdr:rowOff>
    </xdr:from>
    <xdr:to>
      <xdr:col>74</xdr:col>
      <xdr:colOff>31750</xdr:colOff>
      <xdr:row>35</xdr:row>
      <xdr:rowOff>74930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85107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135636</xdr:rowOff>
    </xdr:from>
    <xdr:to>
      <xdr:col>69</xdr:col>
      <xdr:colOff>142875</xdr:colOff>
      <xdr:row>35</xdr:row>
      <xdr:rowOff>65786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75963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112776</xdr:rowOff>
    </xdr:from>
    <xdr:to>
      <xdr:col>65</xdr:col>
      <xdr:colOff>53975</xdr:colOff>
      <xdr:row>35</xdr:row>
      <xdr:rowOff>42926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53103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上昇が続いており、類似団体平均を</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上回り、その差が大きくなった</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。過疎債を財源とする投資的事業を継続しながら、緊急防災・減災事業債を活用した防災対策事業を実施してきたことが</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主な</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要因である。前年度との比較では、利子分が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5,198</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千円増加、各種大型事業に係る元金償還の開始により元金償還が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29,088</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千円増額（前年度は</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79,005</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千円の増額）した。地方債の借り入れが集中して財政を窮迫することのないよう、事業の実施時期を調整する等して、慎重に財政運営を行っていく。</a:t>
          </a:r>
          <a:endParaRPr kumimoji="0" lang="ja-JP"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168911</xdr:rowOff>
    </xdr:from>
    <xdr:to>
      <xdr:col>24</xdr:col>
      <xdr:colOff>25400</xdr:colOff>
      <xdr:row>79</xdr:row>
      <xdr:rowOff>50800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542011"/>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35561</xdr:rowOff>
    </xdr:from>
    <xdr:to>
      <xdr:col>19</xdr:col>
      <xdr:colOff>187325</xdr:colOff>
      <xdr:row>78</xdr:row>
      <xdr:rowOff>168911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408661"/>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119380</xdr:rowOff>
    </xdr:from>
    <xdr:to>
      <xdr:col>15</xdr:col>
      <xdr:colOff>98425</xdr:colOff>
      <xdr:row>78</xdr:row>
      <xdr:rowOff>35561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321030"/>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43197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20320</xdr:rowOff>
    </xdr:from>
    <xdr:to>
      <xdr:col>11</xdr:col>
      <xdr:colOff>9525</xdr:colOff>
      <xdr:row>77</xdr:row>
      <xdr:rowOff>119380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322197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0</xdr:rowOff>
    </xdr:from>
    <xdr:to>
      <xdr:col>24</xdr:col>
      <xdr:colOff>76200</xdr:colOff>
      <xdr:row>79</xdr:row>
      <xdr:rowOff>101600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5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143527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51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118111</xdr:rowOff>
    </xdr:from>
    <xdr:to>
      <xdr:col>20</xdr:col>
      <xdr:colOff>38100</xdr:colOff>
      <xdr:row>79</xdr:row>
      <xdr:rowOff>48261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49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33038</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577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156211</xdr:rowOff>
    </xdr:from>
    <xdr:to>
      <xdr:col>15</xdr:col>
      <xdr:colOff>149225</xdr:colOff>
      <xdr:row>78</xdr:row>
      <xdr:rowOff>86361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71138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68580</xdr:rowOff>
    </xdr:from>
    <xdr:to>
      <xdr:col>11</xdr:col>
      <xdr:colOff>60325</xdr:colOff>
      <xdr:row>77</xdr:row>
      <xdr:rowOff>170180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154957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令和２年度は普通交付税の増額や、固定資産税の滞納整理により比率が下がった。令和３年度はさらに普通交付税が増額したことに加え、介護保険に係る繰出金の削減等により大きく比率が低下した。令和４年度は人件費、物件費が増加し、再び上昇した</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が、令和５年度は当該費用が若干減少し、令和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6</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年度も同様の状況である</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。類似団体内との比較では、公債費以外では、人件費、物件費等の比率が高くなっている。今後も各費目において数値の変動に注意し、財政の硬直化を抑制していく。</a:t>
          </a:r>
          <a:endParaRPr kumimoji="0" lang="ja-JP" altLang="ja-JP" sz="1100" b="0" i="0" u="none" strike="noStrike" kern="0" cap="none" spc="0" normalizeH="0" baseline="0" noProof="0">
            <a:ln>
              <a:noFill/>
            </a:ln>
            <a:solidFill>
              <a:sysClr val="windowText" lastClr="000000"/>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119380</xdr:rowOff>
    </xdr:from>
    <xdr:to>
      <xdr:col>82</xdr:col>
      <xdr:colOff>107950</xdr:colOff>
      <xdr:row>77</xdr:row>
      <xdr:rowOff>142239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32103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142239</xdr:rowOff>
    </xdr:from>
    <xdr:to>
      <xdr:col>78</xdr:col>
      <xdr:colOff>69850</xdr:colOff>
      <xdr:row>78</xdr:row>
      <xdr:rowOff>31750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34388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46989</xdr:rowOff>
    </xdr:from>
    <xdr:to>
      <xdr:col>73</xdr:col>
      <xdr:colOff>180975</xdr:colOff>
      <xdr:row>78</xdr:row>
      <xdr:rowOff>31750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248639"/>
          <a:ext cx="889000" cy="15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46989</xdr:rowOff>
    </xdr:from>
    <xdr:to>
      <xdr:col>69</xdr:col>
      <xdr:colOff>92075</xdr:colOff>
      <xdr:row>78</xdr:row>
      <xdr:rowOff>130811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248639"/>
          <a:ext cx="889000" cy="25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168927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68580</xdr:rowOff>
    </xdr:from>
    <xdr:to>
      <xdr:col>82</xdr:col>
      <xdr:colOff>158750</xdr:colOff>
      <xdr:row>77</xdr:row>
      <xdr:rowOff>170180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40657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91439</xdr:rowOff>
    </xdr:from>
    <xdr:to>
      <xdr:col>78</xdr:col>
      <xdr:colOff>120650</xdr:colOff>
      <xdr:row>78</xdr:row>
      <xdr:rowOff>21589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6366</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379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152400</xdr:rowOff>
    </xdr:from>
    <xdr:to>
      <xdr:col>74</xdr:col>
      <xdr:colOff>31750</xdr:colOff>
      <xdr:row>78</xdr:row>
      <xdr:rowOff>82550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67327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44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167639</xdr:rowOff>
    </xdr:from>
    <xdr:to>
      <xdr:col>69</xdr:col>
      <xdr:colOff>142875</xdr:colOff>
      <xdr:row>77</xdr:row>
      <xdr:rowOff>97789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80011</xdr:rowOff>
    </xdr:from>
    <xdr:to>
      <xdr:col>65</xdr:col>
      <xdr:colOff>53975</xdr:colOff>
      <xdr:row>79</xdr:row>
      <xdr:rowOff>10161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45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166388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53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和歌山県太地町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145619</xdr:rowOff>
    </xdr:from>
    <xdr:to>
      <xdr:col>29</xdr:col>
      <xdr:colOff>127000</xdr:colOff>
      <xdr:row>18</xdr:row>
      <xdr:rowOff>163107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279344"/>
          <a:ext cx="647700" cy="17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148602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3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163107</xdr:rowOff>
    </xdr:from>
    <xdr:to>
      <xdr:col>26</xdr:col>
      <xdr:colOff>50800</xdr:colOff>
      <xdr:row>19</xdr:row>
      <xdr:rowOff>2396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296832"/>
          <a:ext cx="698500" cy="107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94945</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85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2396</xdr:rowOff>
    </xdr:from>
    <xdr:to>
      <xdr:col>22</xdr:col>
      <xdr:colOff>114300</xdr:colOff>
      <xdr:row>19</xdr:row>
      <xdr:rowOff>19940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307571"/>
          <a:ext cx="698500" cy="17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121813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9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16945</xdr:rowOff>
    </xdr:from>
    <xdr:to>
      <xdr:col>18</xdr:col>
      <xdr:colOff>177800</xdr:colOff>
      <xdr:row>19</xdr:row>
      <xdr:rowOff>19940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3322120"/>
          <a:ext cx="698500" cy="29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141465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932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37114</xdr:rowOff>
    </xdr:from>
    <xdr:to>
      <xdr:col>15</xdr:col>
      <xdr:colOff>101600</xdr:colOff>
      <xdr:row>18</xdr:row>
      <xdr:rowOff>138714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0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148891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93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94819</xdr:rowOff>
    </xdr:from>
    <xdr:to>
      <xdr:col>29</xdr:col>
      <xdr:colOff>177800</xdr:colOff>
      <xdr:row>19</xdr:row>
      <xdr:rowOff>24969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228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3396</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13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112307</xdr:rowOff>
    </xdr:from>
    <xdr:to>
      <xdr:col>26</xdr:col>
      <xdr:colOff>101600</xdr:colOff>
      <xdr:row>19</xdr:row>
      <xdr:rowOff>42457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246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27234</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332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123046</xdr:rowOff>
    </xdr:from>
    <xdr:to>
      <xdr:col>22</xdr:col>
      <xdr:colOff>165100</xdr:colOff>
      <xdr:row>19</xdr:row>
      <xdr:rowOff>53196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256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37973</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343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140590</xdr:rowOff>
    </xdr:from>
    <xdr:to>
      <xdr:col>19</xdr:col>
      <xdr:colOff>38100</xdr:colOff>
      <xdr:row>19</xdr:row>
      <xdr:rowOff>70740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274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55517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360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137595</xdr:rowOff>
    </xdr:from>
    <xdr:to>
      <xdr:col>15</xdr:col>
      <xdr:colOff>101600</xdr:colOff>
      <xdr:row>19</xdr:row>
      <xdr:rowOff>67745</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271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52522</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35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319756</xdr:rowOff>
    </xdr:from>
    <xdr:to>
      <xdr:col>29</xdr:col>
      <xdr:colOff>127000</xdr:colOff>
      <xdr:row>36</xdr:row>
      <xdr:rowOff>9591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930106"/>
          <a:ext cx="647700" cy="327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304532</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914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9591</xdr:rowOff>
    </xdr:from>
    <xdr:to>
      <xdr:col>26</xdr:col>
      <xdr:colOff>50800</xdr:colOff>
      <xdr:row>36</xdr:row>
      <xdr:rowOff>44438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962841"/>
          <a:ext cx="698500" cy="34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66099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76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44438</xdr:rowOff>
    </xdr:from>
    <xdr:to>
      <xdr:col>22</xdr:col>
      <xdr:colOff>114300</xdr:colOff>
      <xdr:row>36</xdr:row>
      <xdr:rowOff>92638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997688"/>
          <a:ext cx="698500" cy="482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91790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0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92638</xdr:rowOff>
    </xdr:from>
    <xdr:to>
      <xdr:col>18</xdr:col>
      <xdr:colOff>177800</xdr:colOff>
      <xdr:row>36</xdr:row>
      <xdr:rowOff>137809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045888"/>
          <a:ext cx="698500" cy="45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115568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2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329478</xdr:rowOff>
    </xdr:from>
    <xdr:to>
      <xdr:col>15</xdr:col>
      <xdr:colOff>101600</xdr:colOff>
      <xdr:row>36</xdr:row>
      <xdr:rowOff>88178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39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98355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268956</xdr:rowOff>
    </xdr:from>
    <xdr:to>
      <xdr:col>29</xdr:col>
      <xdr:colOff>177800</xdr:colOff>
      <xdr:row>36</xdr:row>
      <xdr:rowOff>27656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879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114033</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72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301691</xdr:rowOff>
    </xdr:from>
    <xdr:to>
      <xdr:col>26</xdr:col>
      <xdr:colOff>101600</xdr:colOff>
      <xdr:row>36</xdr:row>
      <xdr:rowOff>60391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120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45168</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998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336538</xdr:rowOff>
    </xdr:from>
    <xdr:to>
      <xdr:col>22</xdr:col>
      <xdr:colOff>165100</xdr:colOff>
      <xdr:row>36</xdr:row>
      <xdr:rowOff>95238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46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80015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033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41838</xdr:rowOff>
    </xdr:from>
    <xdr:to>
      <xdr:col>19</xdr:col>
      <xdr:colOff>38100</xdr:colOff>
      <xdr:row>36</xdr:row>
      <xdr:rowOff>143438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95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128215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081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87009</xdr:rowOff>
    </xdr:from>
    <xdr:to>
      <xdr:col>15</xdr:col>
      <xdr:colOff>101600</xdr:colOff>
      <xdr:row>37</xdr:row>
      <xdr:rowOff>17159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040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1936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126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和歌山県太地町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2,834
2,811
5.81
3,566,773
3,438,456
126,558
1,738,511
5,885,889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105472</xdr:rowOff>
    </xdr:from>
    <xdr:to>
      <xdr:col>24</xdr:col>
      <xdr:colOff>63500</xdr:colOff>
      <xdr:row>37</xdr:row>
      <xdr:rowOff>123606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49122"/>
          <a:ext cx="838200" cy="1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163138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63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123606</xdr:rowOff>
    </xdr:from>
    <xdr:to>
      <xdr:col>19</xdr:col>
      <xdr:colOff>177800</xdr:colOff>
      <xdr:row>37</xdr:row>
      <xdr:rowOff>129291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67256"/>
          <a:ext cx="889000" cy="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107036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10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129291</xdr:rowOff>
    </xdr:from>
    <xdr:to>
      <xdr:col>15</xdr:col>
      <xdr:colOff>50800</xdr:colOff>
      <xdr:row>37</xdr:row>
      <xdr:rowOff>150435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72941"/>
          <a:ext cx="889000" cy="2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130234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13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144568</xdr:rowOff>
    </xdr:from>
    <xdr:to>
      <xdr:col>10</xdr:col>
      <xdr:colOff>114300</xdr:colOff>
      <xdr:row>37</xdr:row>
      <xdr:rowOff>150435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6488218"/>
          <a:ext cx="889000" cy="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146458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14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31769</xdr:rowOff>
    </xdr:from>
    <xdr:to>
      <xdr:col>6</xdr:col>
      <xdr:colOff>38100</xdr:colOff>
      <xdr:row>37</xdr:row>
      <xdr:rowOff>133369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149896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15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54672</xdr:rowOff>
    </xdr:from>
    <xdr:to>
      <xdr:col>24</xdr:col>
      <xdr:colOff>114300</xdr:colOff>
      <xdr:row>37</xdr:row>
      <xdr:rowOff>156272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9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33099</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76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72806</xdr:rowOff>
    </xdr:from>
    <xdr:to>
      <xdr:col>20</xdr:col>
      <xdr:colOff>38100</xdr:colOff>
      <xdr:row>38</xdr:row>
      <xdr:rowOff>2956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41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165533</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509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78491</xdr:rowOff>
    </xdr:from>
    <xdr:to>
      <xdr:col>15</xdr:col>
      <xdr:colOff>101600</xdr:colOff>
      <xdr:row>38</xdr:row>
      <xdr:rowOff>8641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2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171218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514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99635</xdr:rowOff>
    </xdr:from>
    <xdr:to>
      <xdr:col>10</xdr:col>
      <xdr:colOff>165100</xdr:colOff>
      <xdr:row>38</xdr:row>
      <xdr:rowOff>29786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432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20912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53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93768</xdr:rowOff>
    </xdr:from>
    <xdr:to>
      <xdr:col>6</xdr:col>
      <xdr:colOff>38100</xdr:colOff>
      <xdr:row>38</xdr:row>
      <xdr:rowOff>23918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3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15045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53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38536</xdr:rowOff>
    </xdr:from>
    <xdr:to>
      <xdr:col>24</xdr:col>
      <xdr:colOff>63500</xdr:colOff>
      <xdr:row>58</xdr:row>
      <xdr:rowOff>42963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982636"/>
          <a:ext cx="838200" cy="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131329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32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36518</xdr:rowOff>
    </xdr:from>
    <xdr:to>
      <xdr:col>19</xdr:col>
      <xdr:colOff>177800</xdr:colOff>
      <xdr:row>58</xdr:row>
      <xdr:rowOff>42963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980618"/>
          <a:ext cx="889000" cy="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69070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7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36518</xdr:rowOff>
    </xdr:from>
    <xdr:to>
      <xdr:col>15</xdr:col>
      <xdr:colOff>50800</xdr:colOff>
      <xdr:row>58</xdr:row>
      <xdr:rowOff>50988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980618"/>
          <a:ext cx="889000" cy="1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76897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7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50988</xdr:rowOff>
    </xdr:from>
    <xdr:to>
      <xdr:col>10</xdr:col>
      <xdr:colOff>114300</xdr:colOff>
      <xdr:row>58</xdr:row>
      <xdr:rowOff>64457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995088"/>
          <a:ext cx="889000" cy="13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93013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9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139177</xdr:rowOff>
    </xdr:from>
    <xdr:to>
      <xdr:col>6</xdr:col>
      <xdr:colOff>38100</xdr:colOff>
      <xdr:row>58</xdr:row>
      <xdr:rowOff>69327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85854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687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159186</xdr:rowOff>
    </xdr:from>
    <xdr:to>
      <xdr:col>24</xdr:col>
      <xdr:colOff>114300</xdr:colOff>
      <xdr:row>58</xdr:row>
      <xdr:rowOff>89336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93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86878</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859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163613</xdr:rowOff>
    </xdr:from>
    <xdr:to>
      <xdr:col>20</xdr:col>
      <xdr:colOff>38100</xdr:colOff>
      <xdr:row>58</xdr:row>
      <xdr:rowOff>93763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3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84890</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10028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157168</xdr:rowOff>
    </xdr:from>
    <xdr:to>
      <xdr:col>15</xdr:col>
      <xdr:colOff>101600</xdr:colOff>
      <xdr:row>58</xdr:row>
      <xdr:rowOff>87318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2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78445</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10022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188</xdr:rowOff>
    </xdr:from>
    <xdr:to>
      <xdr:col>10</xdr:col>
      <xdr:colOff>165100</xdr:colOff>
      <xdr:row>58</xdr:row>
      <xdr:rowOff>101788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4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92915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10037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13657</xdr:rowOff>
    </xdr:from>
    <xdr:to>
      <xdr:col>6</xdr:col>
      <xdr:colOff>38100</xdr:colOff>
      <xdr:row>58</xdr:row>
      <xdr:rowOff>115257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5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106384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10050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19479</xdr:rowOff>
    </xdr:from>
    <xdr:to>
      <xdr:col>24</xdr:col>
      <xdr:colOff>63500</xdr:colOff>
      <xdr:row>79</xdr:row>
      <xdr:rowOff>19971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564029"/>
          <a:ext cx="838200" cy="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49666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19479</xdr:rowOff>
    </xdr:from>
    <xdr:to>
      <xdr:col>19</xdr:col>
      <xdr:colOff>177800</xdr:colOff>
      <xdr:row>79</xdr:row>
      <xdr:rowOff>23865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564029"/>
          <a:ext cx="889000" cy="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2967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5793</xdr:rowOff>
    </xdr:from>
    <xdr:to>
      <xdr:col>15</xdr:col>
      <xdr:colOff>50800</xdr:colOff>
      <xdr:row>79</xdr:row>
      <xdr:rowOff>23865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550343"/>
          <a:ext cx="889000" cy="1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3732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5793</xdr:rowOff>
    </xdr:from>
    <xdr:to>
      <xdr:col>10</xdr:col>
      <xdr:colOff>114300</xdr:colOff>
      <xdr:row>79</xdr:row>
      <xdr:rowOff>8023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550343"/>
          <a:ext cx="889000" cy="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9219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77733</xdr:rowOff>
    </xdr:from>
    <xdr:to>
      <xdr:col>6</xdr:col>
      <xdr:colOff>38100</xdr:colOff>
      <xdr:row>79</xdr:row>
      <xdr:rowOff>7883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24410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22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140621</xdr:rowOff>
    </xdr:from>
    <xdr:to>
      <xdr:col>24</xdr:col>
      <xdr:colOff>114300</xdr:colOff>
      <xdr:row>79</xdr:row>
      <xdr:rowOff>70771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51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55548</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42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140129</xdr:rowOff>
    </xdr:from>
    <xdr:to>
      <xdr:col>20</xdr:col>
      <xdr:colOff>38100</xdr:colOff>
      <xdr:row>79</xdr:row>
      <xdr:rowOff>70279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51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61406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60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144515</xdr:rowOff>
    </xdr:from>
    <xdr:to>
      <xdr:col>15</xdr:col>
      <xdr:colOff>101600</xdr:colOff>
      <xdr:row>79</xdr:row>
      <xdr:rowOff>74665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5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65792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61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126443</xdr:rowOff>
    </xdr:from>
    <xdr:to>
      <xdr:col>10</xdr:col>
      <xdr:colOff>165100</xdr:colOff>
      <xdr:row>79</xdr:row>
      <xdr:rowOff>56593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9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47720</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59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128673</xdr:rowOff>
    </xdr:from>
    <xdr:to>
      <xdr:col>6</xdr:col>
      <xdr:colOff>38100</xdr:colOff>
      <xdr:row>79</xdr:row>
      <xdr:rowOff>58823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50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49950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94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24378</xdr:rowOff>
    </xdr:from>
    <xdr:to>
      <xdr:col>24</xdr:col>
      <xdr:colOff>63500</xdr:colOff>
      <xdr:row>96</xdr:row>
      <xdr:rowOff>71135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312128"/>
          <a:ext cx="838200" cy="21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09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71135</xdr:rowOff>
    </xdr:from>
    <xdr:to>
      <xdr:col>19</xdr:col>
      <xdr:colOff>177800</xdr:colOff>
      <xdr:row>96</xdr:row>
      <xdr:rowOff>91398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530335"/>
          <a:ext cx="889000" cy="20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100812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67912</xdr:rowOff>
    </xdr:from>
    <xdr:to>
      <xdr:col>15</xdr:col>
      <xdr:colOff>50800</xdr:colOff>
      <xdr:row>96</xdr:row>
      <xdr:rowOff>91398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527112"/>
          <a:ext cx="889000" cy="2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149671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67912</xdr:rowOff>
    </xdr:from>
    <xdr:to>
      <xdr:col>10</xdr:col>
      <xdr:colOff>114300</xdr:colOff>
      <xdr:row>96</xdr:row>
      <xdr:rowOff>127051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527112"/>
          <a:ext cx="889000" cy="5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90105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99507</xdr:rowOff>
    </xdr:from>
    <xdr:to>
      <xdr:col>6</xdr:col>
      <xdr:colOff>38100</xdr:colOff>
      <xdr:row>96</xdr:row>
      <xdr:rowOff>29657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46184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145028</xdr:rowOff>
    </xdr:from>
    <xdr:to>
      <xdr:col>24</xdr:col>
      <xdr:colOff>114300</xdr:colOff>
      <xdr:row>95</xdr:row>
      <xdr:rowOff>75178</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26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123455</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23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20335</xdr:rowOff>
    </xdr:from>
    <xdr:to>
      <xdr:col>20</xdr:col>
      <xdr:colOff>38100</xdr:colOff>
      <xdr:row>96</xdr:row>
      <xdr:rowOff>121935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47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113062</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57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40598</xdr:rowOff>
    </xdr:from>
    <xdr:to>
      <xdr:col>15</xdr:col>
      <xdr:colOff>101600</xdr:colOff>
      <xdr:row>96</xdr:row>
      <xdr:rowOff>142198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49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133325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59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17112</xdr:rowOff>
    </xdr:from>
    <xdr:to>
      <xdr:col>10</xdr:col>
      <xdr:colOff>165100</xdr:colOff>
      <xdr:row>96</xdr:row>
      <xdr:rowOff>118712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47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109839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56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76251</xdr:rowOff>
    </xdr:from>
    <xdr:to>
      <xdr:col>6</xdr:col>
      <xdr:colOff>38100</xdr:colOff>
      <xdr:row>97</xdr:row>
      <xdr:rowOff>6401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3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168978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6776</xdr:rowOff>
    </xdr:from>
    <xdr:to>
      <xdr:col>55</xdr:col>
      <xdr:colOff>0</xdr:colOff>
      <xdr:row>39</xdr:row>
      <xdr:rowOff>10112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693326"/>
          <a:ext cx="838200" cy="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97567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269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6776</xdr:rowOff>
    </xdr:from>
    <xdr:to>
      <xdr:col>50</xdr:col>
      <xdr:colOff>114300</xdr:colOff>
      <xdr:row>39</xdr:row>
      <xdr:rowOff>11051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693326"/>
          <a:ext cx="889000" cy="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74080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24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11051</xdr:rowOff>
    </xdr:from>
    <xdr:to>
      <xdr:col>45</xdr:col>
      <xdr:colOff>177800</xdr:colOff>
      <xdr:row>39</xdr:row>
      <xdr:rowOff>12149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697601"/>
          <a:ext cx="889000" cy="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85529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25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99662</xdr:rowOff>
    </xdr:from>
    <xdr:to>
      <xdr:col>41</xdr:col>
      <xdr:colOff>50800</xdr:colOff>
      <xdr:row>39</xdr:row>
      <xdr:rowOff>12149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614762"/>
          <a:ext cx="889000" cy="8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102793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27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35578</xdr:rowOff>
    </xdr:from>
    <xdr:to>
      <xdr:col>36</xdr:col>
      <xdr:colOff>165100</xdr:colOff>
      <xdr:row>37</xdr:row>
      <xdr:rowOff>137178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153705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154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130762</xdr:rowOff>
    </xdr:from>
    <xdr:to>
      <xdr:col>55</xdr:col>
      <xdr:colOff>50800</xdr:colOff>
      <xdr:row>39</xdr:row>
      <xdr:rowOff>60912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64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45689</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56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127426</xdr:rowOff>
    </xdr:from>
    <xdr:to>
      <xdr:col>50</xdr:col>
      <xdr:colOff>165100</xdr:colOff>
      <xdr:row>39</xdr:row>
      <xdr:rowOff>57576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64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48703</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673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131701</xdr:rowOff>
    </xdr:from>
    <xdr:to>
      <xdr:col>46</xdr:col>
      <xdr:colOff>38100</xdr:colOff>
      <xdr:row>39</xdr:row>
      <xdr:rowOff>61851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64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52978</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73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132799</xdr:rowOff>
    </xdr:from>
    <xdr:to>
      <xdr:col>41</xdr:col>
      <xdr:colOff>101600</xdr:colOff>
      <xdr:row>39</xdr:row>
      <xdr:rowOff>62949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64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54076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674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48862</xdr:rowOff>
    </xdr:from>
    <xdr:to>
      <xdr:col>36</xdr:col>
      <xdr:colOff>165100</xdr:colOff>
      <xdr:row>38</xdr:row>
      <xdr:rowOff>150462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56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141589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656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114358</xdr:rowOff>
    </xdr:from>
    <xdr:to>
      <xdr:col>55</xdr:col>
      <xdr:colOff>0</xdr:colOff>
      <xdr:row>59</xdr:row>
      <xdr:rowOff>26168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058458"/>
          <a:ext cx="838200" cy="8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136114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08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113627</xdr:rowOff>
    </xdr:from>
    <xdr:to>
      <xdr:col>50</xdr:col>
      <xdr:colOff>114300</xdr:colOff>
      <xdr:row>58</xdr:row>
      <xdr:rowOff>114358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057727"/>
          <a:ext cx="8890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40008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15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113627</xdr:rowOff>
    </xdr:from>
    <xdr:to>
      <xdr:col>45</xdr:col>
      <xdr:colOff>177800</xdr:colOff>
      <xdr:row>59</xdr:row>
      <xdr:rowOff>10023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057727"/>
          <a:ext cx="889000" cy="6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44110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15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169396</xdr:rowOff>
    </xdr:from>
    <xdr:to>
      <xdr:col>41</xdr:col>
      <xdr:colOff>50800</xdr:colOff>
      <xdr:row>59</xdr:row>
      <xdr:rowOff>10023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113496"/>
          <a:ext cx="889000" cy="1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47762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82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110992</xdr:rowOff>
    </xdr:from>
    <xdr:to>
      <xdr:col>36</xdr:col>
      <xdr:colOff>165100</xdr:colOff>
      <xdr:row>59</xdr:row>
      <xdr:rowOff>41142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57669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83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146818</xdr:rowOff>
    </xdr:from>
    <xdr:to>
      <xdr:col>55</xdr:col>
      <xdr:colOff>50800</xdr:colOff>
      <xdr:row>59</xdr:row>
      <xdr:rowOff>76968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9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91664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1003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63558</xdr:rowOff>
    </xdr:from>
    <xdr:to>
      <xdr:col>50</xdr:col>
      <xdr:colOff>165100</xdr:colOff>
      <xdr:row>58</xdr:row>
      <xdr:rowOff>165158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0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10235</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782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62827</xdr:rowOff>
    </xdr:from>
    <xdr:to>
      <xdr:col>46</xdr:col>
      <xdr:colOff>38100</xdr:colOff>
      <xdr:row>58</xdr:row>
      <xdr:rowOff>164427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0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9504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78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130673</xdr:rowOff>
    </xdr:from>
    <xdr:to>
      <xdr:col>41</xdr:col>
      <xdr:colOff>101600</xdr:colOff>
      <xdr:row>59</xdr:row>
      <xdr:rowOff>60823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7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51950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167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118596</xdr:rowOff>
    </xdr:from>
    <xdr:to>
      <xdr:col>36</xdr:col>
      <xdr:colOff>165100</xdr:colOff>
      <xdr:row>59</xdr:row>
      <xdr:rowOff>48746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6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39873</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15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103598</xdr:rowOff>
    </xdr:from>
    <xdr:to>
      <xdr:col>55</xdr:col>
      <xdr:colOff>0</xdr:colOff>
      <xdr:row>78</xdr:row>
      <xdr:rowOff>168301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133798"/>
          <a:ext cx="838200" cy="40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32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23289</xdr:rowOff>
    </xdr:from>
    <xdr:to>
      <xdr:col>50</xdr:col>
      <xdr:colOff>114300</xdr:colOff>
      <xdr:row>76</xdr:row>
      <xdr:rowOff>103598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053489"/>
          <a:ext cx="889000" cy="8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108853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481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23289</xdr:rowOff>
    </xdr:from>
    <xdr:to>
      <xdr:col>45</xdr:col>
      <xdr:colOff>177800</xdr:colOff>
      <xdr:row>78</xdr:row>
      <xdr:rowOff>30863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053489"/>
          <a:ext cx="889000" cy="350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133269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0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161855</xdr:rowOff>
    </xdr:from>
    <xdr:to>
      <xdr:col>41</xdr:col>
      <xdr:colOff>50800</xdr:colOff>
      <xdr:row>78</xdr:row>
      <xdr:rowOff>30863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363505"/>
          <a:ext cx="889000" cy="4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81627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45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109281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482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117501</xdr:rowOff>
    </xdr:from>
    <xdr:to>
      <xdr:col>55</xdr:col>
      <xdr:colOff>50800</xdr:colOff>
      <xdr:row>79</xdr:row>
      <xdr:rowOff>47651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9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32428</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05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52798</xdr:rowOff>
    </xdr:from>
    <xdr:to>
      <xdr:col>50</xdr:col>
      <xdr:colOff>165100</xdr:colOff>
      <xdr:row>76</xdr:row>
      <xdr:rowOff>154398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08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170925</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2858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143939</xdr:rowOff>
    </xdr:from>
    <xdr:to>
      <xdr:col>46</xdr:col>
      <xdr:colOff>38100</xdr:colOff>
      <xdr:row>76</xdr:row>
      <xdr:rowOff>74089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00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90616</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2777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151513</xdr:rowOff>
    </xdr:from>
    <xdr:to>
      <xdr:col>41</xdr:col>
      <xdr:colOff>101600</xdr:colOff>
      <xdr:row>78</xdr:row>
      <xdr:rowOff>81663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5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98190</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3128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111055</xdr:rowOff>
    </xdr:from>
    <xdr:to>
      <xdr:col>36</xdr:col>
      <xdr:colOff>165100</xdr:colOff>
      <xdr:row>78</xdr:row>
      <xdr:rowOff>41205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1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57732</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3087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67385</xdr:rowOff>
    </xdr:from>
    <xdr:to>
      <xdr:col>55</xdr:col>
      <xdr:colOff>0</xdr:colOff>
      <xdr:row>98</xdr:row>
      <xdr:rowOff>101457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69485"/>
          <a:ext cx="838200" cy="3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32946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63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101457</xdr:rowOff>
    </xdr:from>
    <xdr:to>
      <xdr:col>50</xdr:col>
      <xdr:colOff>114300</xdr:colOff>
      <xdr:row>98</xdr:row>
      <xdr:rowOff>116098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903557"/>
          <a:ext cx="889000" cy="1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128967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8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91999</xdr:rowOff>
    </xdr:from>
    <xdr:to>
      <xdr:col>45</xdr:col>
      <xdr:colOff>177800</xdr:colOff>
      <xdr:row>98</xdr:row>
      <xdr:rowOff>116098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94099"/>
          <a:ext cx="889000" cy="2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123590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582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91999</xdr:rowOff>
    </xdr:from>
    <xdr:to>
      <xdr:col>41</xdr:col>
      <xdr:colOff>50800</xdr:colOff>
      <xdr:row>98</xdr:row>
      <xdr:rowOff>121634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94099"/>
          <a:ext cx="889000" cy="2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121240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xdr:rowOff>
    </xdr:from>
    <xdr:to>
      <xdr:col>36</xdr:col>
      <xdr:colOff>165100</xdr:colOff>
      <xdr:row>98</xdr:row>
      <xdr:rowOff>101837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118364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5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16585</xdr:rowOff>
    </xdr:from>
    <xdr:to>
      <xdr:col>55</xdr:col>
      <xdr:colOff>50800</xdr:colOff>
      <xdr:row>98</xdr:row>
      <xdr:rowOff>118185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1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159946</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90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50657</xdr:rowOff>
    </xdr:from>
    <xdr:to>
      <xdr:col>50</xdr:col>
      <xdr:colOff>165100</xdr:colOff>
      <xdr:row>98</xdr:row>
      <xdr:rowOff>152257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5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143384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4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65298</xdr:rowOff>
    </xdr:from>
    <xdr:to>
      <xdr:col>46</xdr:col>
      <xdr:colOff>38100</xdr:colOff>
      <xdr:row>98</xdr:row>
      <xdr:rowOff>166898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6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158025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41199</xdr:rowOff>
    </xdr:from>
    <xdr:to>
      <xdr:col>41</xdr:col>
      <xdr:colOff>101600</xdr:colOff>
      <xdr:row>98</xdr:row>
      <xdr:rowOff>142799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4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133926</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936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70834</xdr:rowOff>
    </xdr:from>
    <xdr:to>
      <xdr:col>36</xdr:col>
      <xdr:colOff>165100</xdr:colOff>
      <xdr:row>99</xdr:row>
      <xdr:rowOff>984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7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163561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6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36194</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22744"/>
          <a:ext cx="838200" cy="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36194</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722744"/>
          <a:ext cx="889000" cy="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13304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80216</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156844</xdr:rowOff>
    </xdr:from>
    <xdr:to>
      <xdr:col>81</xdr:col>
      <xdr:colOff>101600</xdr:colOff>
      <xdr:row>39</xdr:row>
      <xdr:rowOff>86994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7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78121</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6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45865</xdr:rowOff>
    </xdr:from>
    <xdr:to>
      <xdr:col>85</xdr:col>
      <xdr:colOff>127000</xdr:colOff>
      <xdr:row>77</xdr:row>
      <xdr:rowOff>69768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247515"/>
          <a:ext cx="838200" cy="2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152584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82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69768</xdr:rowOff>
    </xdr:from>
    <xdr:to>
      <xdr:col>81</xdr:col>
      <xdr:colOff>50800</xdr:colOff>
      <xdr:row>77</xdr:row>
      <xdr:rowOff>129329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71418"/>
          <a:ext cx="889000" cy="5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109619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296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129329</xdr:rowOff>
    </xdr:from>
    <xdr:to>
      <xdr:col>76</xdr:col>
      <xdr:colOff>114300</xdr:colOff>
      <xdr:row>77</xdr:row>
      <xdr:rowOff>154530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30979"/>
          <a:ext cx="889000" cy="2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142332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154530</xdr:rowOff>
    </xdr:from>
    <xdr:to>
      <xdr:col>71</xdr:col>
      <xdr:colOff>177800</xdr:colOff>
      <xdr:row>78</xdr:row>
      <xdr:rowOff>41726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56180"/>
          <a:ext cx="889000" cy="58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169333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46146</xdr:rowOff>
    </xdr:from>
    <xdr:to>
      <xdr:col>67</xdr:col>
      <xdr:colOff>101600</xdr:colOff>
      <xdr:row>77</xdr:row>
      <xdr:rowOff>147746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164273</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166515</xdr:rowOff>
    </xdr:from>
    <xdr:to>
      <xdr:col>85</xdr:col>
      <xdr:colOff>177800</xdr:colOff>
      <xdr:row>77</xdr:row>
      <xdr:rowOff>96665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9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17942</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48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18968</xdr:rowOff>
    </xdr:from>
    <xdr:to>
      <xdr:col>81</xdr:col>
      <xdr:colOff>101600</xdr:colOff>
      <xdr:row>77</xdr:row>
      <xdr:rowOff>120568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2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111695</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3313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78529</xdr:rowOff>
    </xdr:from>
    <xdr:to>
      <xdr:col>76</xdr:col>
      <xdr:colOff>165100</xdr:colOff>
      <xdr:row>78</xdr:row>
      <xdr:rowOff>8679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8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171256</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337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103730</xdr:rowOff>
    </xdr:from>
    <xdr:to>
      <xdr:col>72</xdr:col>
      <xdr:colOff>38100</xdr:colOff>
      <xdr:row>78</xdr:row>
      <xdr:rowOff>33880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0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25007</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339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162376</xdr:rowOff>
    </xdr:from>
    <xdr:to>
      <xdr:col>67</xdr:col>
      <xdr:colOff>101600</xdr:colOff>
      <xdr:row>78</xdr:row>
      <xdr:rowOff>92526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6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83653</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5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23840</xdr:rowOff>
    </xdr:from>
    <xdr:to>
      <xdr:col>85</xdr:col>
      <xdr:colOff>127000</xdr:colOff>
      <xdr:row>98</xdr:row>
      <xdr:rowOff>29997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25940"/>
          <a:ext cx="838200" cy="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133951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4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13184</xdr:rowOff>
    </xdr:from>
    <xdr:to>
      <xdr:col>81</xdr:col>
      <xdr:colOff>50800</xdr:colOff>
      <xdr:row>98</xdr:row>
      <xdr:rowOff>23840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15284"/>
          <a:ext cx="889000" cy="10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81943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88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149365</xdr:rowOff>
    </xdr:from>
    <xdr:to>
      <xdr:col>76</xdr:col>
      <xdr:colOff>114300</xdr:colOff>
      <xdr:row>98</xdr:row>
      <xdr:rowOff>13184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780015"/>
          <a:ext cx="889000" cy="3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64577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52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149365</xdr:rowOff>
    </xdr:from>
    <xdr:to>
      <xdr:col>71</xdr:col>
      <xdr:colOff>177800</xdr:colOff>
      <xdr:row>98</xdr:row>
      <xdr:rowOff>30153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780015"/>
          <a:ext cx="889000" cy="5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19740</xdr:rowOff>
    </xdr:from>
    <xdr:to>
      <xdr:col>67</xdr:col>
      <xdr:colOff>101600</xdr:colOff>
      <xdr:row>98</xdr:row>
      <xdr:rowOff>121340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112467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1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150647</xdr:rowOff>
    </xdr:from>
    <xdr:to>
      <xdr:col>85</xdr:col>
      <xdr:colOff>177800</xdr:colOff>
      <xdr:row>98</xdr:row>
      <xdr:rowOff>80797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78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110024</xdr:rowOff>
    </xdr:from>
    <xdr:ext cx="599010"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56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144490</xdr:rowOff>
    </xdr:from>
    <xdr:to>
      <xdr:col>81</xdr:col>
      <xdr:colOff>101600</xdr:colOff>
      <xdr:row>98</xdr:row>
      <xdr:rowOff>74640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7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91167</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550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133834</xdr:rowOff>
    </xdr:from>
    <xdr:to>
      <xdr:col>76</xdr:col>
      <xdr:colOff>165100</xdr:colOff>
      <xdr:row>98</xdr:row>
      <xdr:rowOff>63984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6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55111</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85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98565</xdr:rowOff>
    </xdr:from>
    <xdr:to>
      <xdr:col>72</xdr:col>
      <xdr:colOff>38100</xdr:colOff>
      <xdr:row>98</xdr:row>
      <xdr:rowOff>28715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2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19842</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821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150803</xdr:rowOff>
    </xdr:from>
    <xdr:to>
      <xdr:col>67</xdr:col>
      <xdr:colOff>101600</xdr:colOff>
      <xdr:row>98</xdr:row>
      <xdr:rowOff>80953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78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97480</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14795" y="16556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100499</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15599"/>
          <a:ext cx="889000" cy="3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79267</xdr:rowOff>
    </xdr:from>
    <xdr:to>
      <xdr:col>102</xdr:col>
      <xdr:colOff>114300</xdr:colOff>
      <xdr:row>38</xdr:row>
      <xdr:rowOff>100499</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422917"/>
          <a:ext cx="889000" cy="19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168972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8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72953</xdr:rowOff>
    </xdr:from>
    <xdr:to>
      <xdr:col>98</xdr:col>
      <xdr:colOff>38100</xdr:colOff>
      <xdr:row>39</xdr:row>
      <xdr:rowOff>3103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165680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68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49699</xdr:rowOff>
    </xdr:from>
    <xdr:to>
      <xdr:col>102</xdr:col>
      <xdr:colOff>165100</xdr:colOff>
      <xdr:row>38</xdr:row>
      <xdr:rowOff>151299</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56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167827</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3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28467</xdr:rowOff>
    </xdr:from>
    <xdr:to>
      <xdr:col>98</xdr:col>
      <xdr:colOff>38100</xdr:colOff>
      <xdr:row>37</xdr:row>
      <xdr:rowOff>130067</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37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146594</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389111" y="614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111401</xdr:rowOff>
    </xdr:from>
    <xdr:to>
      <xdr:col>98</xdr:col>
      <xdr:colOff>38100</xdr:colOff>
      <xdr:row>59</xdr:row>
      <xdr:rowOff>41551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58078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3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147418</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91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84813</xdr:rowOff>
    </xdr:from>
    <xdr:to>
      <xdr:col>116</xdr:col>
      <xdr:colOff>63500</xdr:colOff>
      <xdr:row>77</xdr:row>
      <xdr:rowOff>129832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3286463"/>
          <a:ext cx="838200" cy="4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24609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054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71603</xdr:rowOff>
    </xdr:from>
    <xdr:to>
      <xdr:col>111</xdr:col>
      <xdr:colOff>177800</xdr:colOff>
      <xdr:row>77</xdr:row>
      <xdr:rowOff>84813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3273253"/>
          <a:ext cx="889000" cy="1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125485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281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61309</xdr:rowOff>
    </xdr:from>
    <xdr:to>
      <xdr:col>107</xdr:col>
      <xdr:colOff>50800</xdr:colOff>
      <xdr:row>77</xdr:row>
      <xdr:rowOff>71603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3262959"/>
          <a:ext cx="889000" cy="1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97249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2784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147061</xdr:rowOff>
    </xdr:from>
    <xdr:to>
      <xdr:col>102</xdr:col>
      <xdr:colOff>114300</xdr:colOff>
      <xdr:row>77</xdr:row>
      <xdr:rowOff>61309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3177261"/>
          <a:ext cx="889000" cy="8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124510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281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36029</xdr:rowOff>
    </xdr:from>
    <xdr:to>
      <xdr:col>98</xdr:col>
      <xdr:colOff>38100</xdr:colOff>
      <xdr:row>76</xdr:row>
      <xdr:rowOff>137629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154156</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284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79032</xdr:rowOff>
    </xdr:from>
    <xdr:to>
      <xdr:col>116</xdr:col>
      <xdr:colOff>114300</xdr:colOff>
      <xdr:row>78</xdr:row>
      <xdr:rowOff>9182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28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57459</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25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34013</xdr:rowOff>
    </xdr:from>
    <xdr:to>
      <xdr:col>112</xdr:col>
      <xdr:colOff>38100</xdr:colOff>
      <xdr:row>77</xdr:row>
      <xdr:rowOff>135613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23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126740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32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20803</xdr:rowOff>
    </xdr:from>
    <xdr:to>
      <xdr:col>107</xdr:col>
      <xdr:colOff>101600</xdr:colOff>
      <xdr:row>77</xdr:row>
      <xdr:rowOff>122403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22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113530</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315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10509</xdr:rowOff>
    </xdr:from>
    <xdr:to>
      <xdr:col>102</xdr:col>
      <xdr:colOff>165100</xdr:colOff>
      <xdr:row>77</xdr:row>
      <xdr:rowOff>112109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21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103236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30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96261</xdr:rowOff>
    </xdr:from>
    <xdr:to>
      <xdr:col>98</xdr:col>
      <xdr:colOff>38100</xdr:colOff>
      <xdr:row>77</xdr:row>
      <xdr:rowOff>26411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12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17538</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3219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歳出合計は令和</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5</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年度</a:t>
          </a:r>
          <a:r>
            <a:rPr lang="en-US" altLang="ja-JP" sz="1100" b="0" i="0" baseline="0">
              <a:solidFill>
                <a:sysClr val="windowText" lastClr="000000"/>
              </a:solidFill>
              <a:effectLst/>
              <a:latin typeface="+mn-lt"/>
              <a:ea typeface="+mn-ea"/>
              <a:cs typeface="+mn-cs"/>
            </a:rPr>
            <a:t>4,085,407</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千円に対して、令和</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５</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年度は</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3,438,456</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千円となり、</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619,951</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千円</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減少</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した。</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令和４年度に</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「国際鯨類施設整備事業」（新規普通建設費）を約</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10</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億円を計上、令和５年度も約</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8</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億円を計上し</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完成したため、この分が減少した</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。人件費は、</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令和４年度に</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職員の新規採用（８人）及び、議員の期末手当の支給開始により増加</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、令和５年度・６年度は会計年度任用職員の増員及び給与の引き上げ等により増加</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した。物件費は、</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令和５年度・６年度に「平見地区高台造成計画策定業務委託料」を支出したことにより増加した</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。補助費等は、</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令和５年度に</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住民税非課税世帯等臨時特別</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給付金を支出したため令和６年度は減少した。</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投資的経費では、先述の「国際鯨類施設整備事業」</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が完了したことにより、今年度は大幅に減少している。</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公債費における長期債元利償還金が</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34,286</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千円</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の大幅な</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増額となり、前年度と合わせると、</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1.2</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億円超の増加である。積立金については、</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財政調整基金積立額は増減なし、減債基金積立額が</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9,976</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千円増額、基金の残高は全体で</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5,479</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千円増加した</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。繰出金は、かつて介護保険会計に対するものが多かったが、令和３年度に保険料を引き上げ、繰出金を抑制することができている。</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繰出金については、令和</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6</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年度に公共下水道事業が公営企業会計に移行したことに伴い、従来の繰出金が負担金に振り替わっている。</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ここ数年にわたる特徴としては、公公債費の増加は</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少なくとも</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令和</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10</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年まで続く見込みである。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和歌山県太地町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2,834
2,811
5.81
3,566,773
3,438,456
126,558
1,738,511
5,885,889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10598</xdr:rowOff>
    </xdr:from>
    <xdr:to>
      <xdr:col>24</xdr:col>
      <xdr:colOff>63500</xdr:colOff>
      <xdr:row>38</xdr:row>
      <xdr:rowOff>12227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525698"/>
          <a:ext cx="838200" cy="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146081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318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142958</xdr:rowOff>
    </xdr:from>
    <xdr:to>
      <xdr:col>19</xdr:col>
      <xdr:colOff>177800</xdr:colOff>
      <xdr:row>38</xdr:row>
      <xdr:rowOff>12227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908300" y="6486608"/>
          <a:ext cx="889000" cy="4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65867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23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142958</xdr:rowOff>
    </xdr:from>
    <xdr:to>
      <xdr:col>15</xdr:col>
      <xdr:colOff>50800</xdr:colOff>
      <xdr:row>38</xdr:row>
      <xdr:rowOff>41187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486608"/>
          <a:ext cx="889000" cy="6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57097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41187</xdr:rowOff>
    </xdr:from>
    <xdr:to>
      <xdr:col>10</xdr:col>
      <xdr:colOff>114300</xdr:colOff>
      <xdr:row>38</xdr:row>
      <xdr:rowOff>49917</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556287"/>
          <a:ext cx="889000" cy="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104057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27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157109</xdr:rowOff>
    </xdr:from>
    <xdr:to>
      <xdr:col>6</xdr:col>
      <xdr:colOff>38100</xdr:colOff>
      <xdr:row>38</xdr:row>
      <xdr:rowOff>87258</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103786</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27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131248</xdr:rowOff>
    </xdr:from>
    <xdr:to>
      <xdr:col>24</xdr:col>
      <xdr:colOff>114300</xdr:colOff>
      <xdr:row>38</xdr:row>
      <xdr:rowOff>61398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47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109675</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45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132877</xdr:rowOff>
    </xdr:from>
    <xdr:to>
      <xdr:col>20</xdr:col>
      <xdr:colOff>38100</xdr:colOff>
      <xdr:row>38</xdr:row>
      <xdr:rowOff>63027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47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54154</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56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92158</xdr:rowOff>
    </xdr:from>
    <xdr:to>
      <xdr:col>15</xdr:col>
      <xdr:colOff>101600</xdr:colOff>
      <xdr:row>38</xdr:row>
      <xdr:rowOff>22307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4358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38835</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21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161837</xdr:rowOff>
    </xdr:from>
    <xdr:to>
      <xdr:col>10</xdr:col>
      <xdr:colOff>165100</xdr:colOff>
      <xdr:row>38</xdr:row>
      <xdr:rowOff>91987</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50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83114</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59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170567</xdr:rowOff>
    </xdr:from>
    <xdr:to>
      <xdr:col>6</xdr:col>
      <xdr:colOff>38100</xdr:colOff>
      <xdr:row>38</xdr:row>
      <xdr:rowOff>100717</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51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91844</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60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4794</xdr:rowOff>
    </xdr:from>
    <xdr:to>
      <xdr:col>24</xdr:col>
      <xdr:colOff>63500</xdr:colOff>
      <xdr:row>57</xdr:row>
      <xdr:rowOff>148065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777444"/>
          <a:ext cx="838200" cy="14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71087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72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140660</xdr:rowOff>
    </xdr:from>
    <xdr:to>
      <xdr:col>19</xdr:col>
      <xdr:colOff>177800</xdr:colOff>
      <xdr:row>57</xdr:row>
      <xdr:rowOff>4794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741860"/>
          <a:ext cx="889000" cy="3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153593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2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140660</xdr:rowOff>
    </xdr:from>
    <xdr:to>
      <xdr:col>15</xdr:col>
      <xdr:colOff>50800</xdr:colOff>
      <xdr:row>57</xdr:row>
      <xdr:rowOff>143180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741860"/>
          <a:ext cx="889000" cy="17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142754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91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117036</xdr:rowOff>
    </xdr:from>
    <xdr:to>
      <xdr:col>10</xdr:col>
      <xdr:colOff>114300</xdr:colOff>
      <xdr:row>57</xdr:row>
      <xdr:rowOff>143180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889686"/>
          <a:ext cx="889000" cy="2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135634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49406</xdr:rowOff>
    </xdr:from>
    <xdr:to>
      <xdr:col>6</xdr:col>
      <xdr:colOff>38100</xdr:colOff>
      <xdr:row>57</xdr:row>
      <xdr:rowOff>151006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167533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59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97265</xdr:rowOff>
    </xdr:from>
    <xdr:to>
      <xdr:col>24</xdr:col>
      <xdr:colOff>114300</xdr:colOff>
      <xdr:row>58</xdr:row>
      <xdr:rowOff>27415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6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26638</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9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125444</xdr:rowOff>
    </xdr:from>
    <xdr:to>
      <xdr:col>20</xdr:col>
      <xdr:colOff>38100</xdr:colOff>
      <xdr:row>57</xdr:row>
      <xdr:rowOff>55594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2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72121</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501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89860</xdr:rowOff>
    </xdr:from>
    <xdr:to>
      <xdr:col>15</xdr:col>
      <xdr:colOff>101600</xdr:colOff>
      <xdr:row>57</xdr:row>
      <xdr:rowOff>20010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69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36537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466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92380</xdr:rowOff>
    </xdr:from>
    <xdr:to>
      <xdr:col>10</xdr:col>
      <xdr:colOff>165100</xdr:colOff>
      <xdr:row>58</xdr:row>
      <xdr:rowOff>22530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6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13657</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957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66236</xdr:rowOff>
    </xdr:from>
    <xdr:to>
      <xdr:col>6</xdr:col>
      <xdr:colOff>38100</xdr:colOff>
      <xdr:row>57</xdr:row>
      <xdr:rowOff>167836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3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158963</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931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155018</xdr:rowOff>
    </xdr:from>
    <xdr:to>
      <xdr:col>24</xdr:col>
      <xdr:colOff>63500</xdr:colOff>
      <xdr:row>78</xdr:row>
      <xdr:rowOff>49857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356668"/>
          <a:ext cx="838200" cy="6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102037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132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49857</xdr:rowOff>
    </xdr:from>
    <xdr:to>
      <xdr:col>19</xdr:col>
      <xdr:colOff>177800</xdr:colOff>
      <xdr:row>78</xdr:row>
      <xdr:rowOff>71867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422957"/>
          <a:ext cx="889000" cy="2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23530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05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19028</xdr:rowOff>
    </xdr:from>
    <xdr:to>
      <xdr:col>15</xdr:col>
      <xdr:colOff>50800</xdr:colOff>
      <xdr:row>78</xdr:row>
      <xdr:rowOff>71867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392128"/>
          <a:ext cx="889000" cy="5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74060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0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19028</xdr:rowOff>
    </xdr:from>
    <xdr:to>
      <xdr:col>10</xdr:col>
      <xdr:colOff>114300</xdr:colOff>
      <xdr:row>78</xdr:row>
      <xdr:rowOff>125600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392128"/>
          <a:ext cx="889000" cy="10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75959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0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151957</xdr:rowOff>
    </xdr:from>
    <xdr:to>
      <xdr:col>6</xdr:col>
      <xdr:colOff>38100</xdr:colOff>
      <xdr:row>78</xdr:row>
      <xdr:rowOff>82107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98634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128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104218</xdr:rowOff>
    </xdr:from>
    <xdr:to>
      <xdr:col>24</xdr:col>
      <xdr:colOff>114300</xdr:colOff>
      <xdr:row>78</xdr:row>
      <xdr:rowOff>34368</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30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82645</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28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170507</xdr:rowOff>
    </xdr:from>
    <xdr:to>
      <xdr:col>20</xdr:col>
      <xdr:colOff>38100</xdr:colOff>
      <xdr:row>78</xdr:row>
      <xdr:rowOff>100657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37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91784</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46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21067</xdr:rowOff>
    </xdr:from>
    <xdr:to>
      <xdr:col>15</xdr:col>
      <xdr:colOff>101600</xdr:colOff>
      <xdr:row>78</xdr:row>
      <xdr:rowOff>122667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39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113794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48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139678</xdr:rowOff>
    </xdr:from>
    <xdr:to>
      <xdr:col>10</xdr:col>
      <xdr:colOff>165100</xdr:colOff>
      <xdr:row>78</xdr:row>
      <xdr:rowOff>69828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3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60955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434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74800</xdr:rowOff>
    </xdr:from>
    <xdr:to>
      <xdr:col>6</xdr:col>
      <xdr:colOff>38100</xdr:colOff>
      <xdr:row>79</xdr:row>
      <xdr:rowOff>4950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4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167527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540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170371</xdr:rowOff>
    </xdr:from>
    <xdr:to>
      <xdr:col>24</xdr:col>
      <xdr:colOff>63500</xdr:colOff>
      <xdr:row>98</xdr:row>
      <xdr:rowOff>61961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801021"/>
          <a:ext cx="838200" cy="6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69714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28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61961</xdr:rowOff>
    </xdr:from>
    <xdr:to>
      <xdr:col>19</xdr:col>
      <xdr:colOff>177800</xdr:colOff>
      <xdr:row>98</xdr:row>
      <xdr:rowOff>83959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64061"/>
          <a:ext cx="889000" cy="21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157077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4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124986</xdr:rowOff>
    </xdr:from>
    <xdr:to>
      <xdr:col>15</xdr:col>
      <xdr:colOff>50800</xdr:colOff>
      <xdr:row>98</xdr:row>
      <xdr:rowOff>83959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755636"/>
          <a:ext cx="889000" cy="130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169279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5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124986</xdr:rowOff>
    </xdr:from>
    <xdr:to>
      <xdr:col>10</xdr:col>
      <xdr:colOff>114300</xdr:colOff>
      <xdr:row>98</xdr:row>
      <xdr:rowOff>36933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55636"/>
          <a:ext cx="889000" cy="8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6507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6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79149</xdr:rowOff>
    </xdr:from>
    <xdr:to>
      <xdr:col>6</xdr:col>
      <xdr:colOff>38100</xdr:colOff>
      <xdr:row>98</xdr:row>
      <xdr:rowOff>9299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25826</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48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119571</xdr:rowOff>
    </xdr:from>
    <xdr:to>
      <xdr:col>24</xdr:col>
      <xdr:colOff>114300</xdr:colOff>
      <xdr:row>98</xdr:row>
      <xdr:rowOff>49721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5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97998</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28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11161</xdr:rowOff>
    </xdr:from>
    <xdr:to>
      <xdr:col>20</xdr:col>
      <xdr:colOff>38100</xdr:colOff>
      <xdr:row>98</xdr:row>
      <xdr:rowOff>112761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1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103888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0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33159</xdr:rowOff>
    </xdr:from>
    <xdr:to>
      <xdr:col>15</xdr:col>
      <xdr:colOff>101600</xdr:colOff>
      <xdr:row>98</xdr:row>
      <xdr:rowOff>134759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3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125886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2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74186</xdr:rowOff>
    </xdr:from>
    <xdr:to>
      <xdr:col>10</xdr:col>
      <xdr:colOff>165100</xdr:colOff>
      <xdr:row>98</xdr:row>
      <xdr:rowOff>4336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0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166913</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797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157583</xdr:rowOff>
    </xdr:from>
    <xdr:to>
      <xdr:col>6</xdr:col>
      <xdr:colOff>38100</xdr:colOff>
      <xdr:row>98</xdr:row>
      <xdr:rowOff>87733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8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78860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8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44221</xdr:rowOff>
    </xdr:from>
    <xdr:to>
      <xdr:col>55</xdr:col>
      <xdr:colOff>0</xdr:colOff>
      <xdr:row>39</xdr:row>
      <xdr:rowOff>44221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07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44221</xdr:rowOff>
    </xdr:from>
    <xdr:to>
      <xdr:col>50</xdr:col>
      <xdr:colOff>114300</xdr:colOff>
      <xdr:row>39</xdr:row>
      <xdr:rowOff>44221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07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44221</xdr:rowOff>
    </xdr:from>
    <xdr:to>
      <xdr:col>45</xdr:col>
      <xdr:colOff>177800</xdr:colOff>
      <xdr:row>39</xdr:row>
      <xdr:rowOff>44221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07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44221</xdr:rowOff>
    </xdr:from>
    <xdr:to>
      <xdr:col>41</xdr:col>
      <xdr:colOff>50800</xdr:colOff>
      <xdr:row>39</xdr:row>
      <xdr:rowOff>44259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730771"/>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104425</xdr:rowOff>
    </xdr:from>
    <xdr:to>
      <xdr:col>36</xdr:col>
      <xdr:colOff>165100</xdr:colOff>
      <xdr:row>39</xdr:row>
      <xdr:rowOff>34575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51103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164871</xdr:rowOff>
    </xdr:from>
    <xdr:to>
      <xdr:col>55</xdr:col>
      <xdr:colOff>50800</xdr:colOff>
      <xdr:row>39</xdr:row>
      <xdr:rowOff>95021</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7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95082</xdr:rowOff>
    </xdr:from>
    <xdr:ext cx="313932"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164871</xdr:rowOff>
    </xdr:from>
    <xdr:to>
      <xdr:col>50</xdr:col>
      <xdr:colOff>165100</xdr:colOff>
      <xdr:row>39</xdr:row>
      <xdr:rowOff>95021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7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86148</xdr:rowOff>
    </xdr:from>
    <xdr:ext cx="313932"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82333" y="6772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164871</xdr:rowOff>
    </xdr:from>
    <xdr:to>
      <xdr:col>46</xdr:col>
      <xdr:colOff>38100</xdr:colOff>
      <xdr:row>39</xdr:row>
      <xdr:rowOff>95021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7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86148</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93333" y="6772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164871</xdr:rowOff>
    </xdr:from>
    <xdr:to>
      <xdr:col>41</xdr:col>
      <xdr:colOff>101600</xdr:colOff>
      <xdr:row>39</xdr:row>
      <xdr:rowOff>95021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7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86148</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04333" y="6772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164909</xdr:rowOff>
    </xdr:from>
    <xdr:to>
      <xdr:col>36</xdr:col>
      <xdr:colOff>165100</xdr:colOff>
      <xdr:row>39</xdr:row>
      <xdr:rowOff>95059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86186</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15333" y="6772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144141</xdr:rowOff>
    </xdr:from>
    <xdr:to>
      <xdr:col>55</xdr:col>
      <xdr:colOff>0</xdr:colOff>
      <xdr:row>58</xdr:row>
      <xdr:rowOff>164486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088241"/>
          <a:ext cx="838200" cy="2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134104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35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144141</xdr:rowOff>
    </xdr:from>
    <xdr:to>
      <xdr:col>50</xdr:col>
      <xdr:colOff>114300</xdr:colOff>
      <xdr:row>58</xdr:row>
      <xdr:rowOff>156732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88241"/>
          <a:ext cx="889000" cy="1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70128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7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156732</xdr:rowOff>
    </xdr:from>
    <xdr:to>
      <xdr:col>45</xdr:col>
      <xdr:colOff>177800</xdr:colOff>
      <xdr:row>58</xdr:row>
      <xdr:rowOff>170639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100832"/>
          <a:ext cx="889000" cy="1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77319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7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83138</xdr:rowOff>
    </xdr:from>
    <xdr:to>
      <xdr:col>41</xdr:col>
      <xdr:colOff>50800</xdr:colOff>
      <xdr:row>58</xdr:row>
      <xdr:rowOff>170639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855788"/>
          <a:ext cx="889000" cy="25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73574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7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90618</xdr:rowOff>
    </xdr:from>
    <xdr:to>
      <xdr:col>36</xdr:col>
      <xdr:colOff>165100</xdr:colOff>
      <xdr:row>58</xdr:row>
      <xdr:rowOff>20768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11895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113686</xdr:rowOff>
    </xdr:from>
    <xdr:to>
      <xdr:col>55</xdr:col>
      <xdr:colOff>50800</xdr:colOff>
      <xdr:row>59</xdr:row>
      <xdr:rowOff>43836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5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28613</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72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93341</xdr:rowOff>
    </xdr:from>
    <xdr:to>
      <xdr:col>50</xdr:col>
      <xdr:colOff>165100</xdr:colOff>
      <xdr:row>59</xdr:row>
      <xdr:rowOff>23491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3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14618</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3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105932</xdr:rowOff>
    </xdr:from>
    <xdr:to>
      <xdr:col>46</xdr:col>
      <xdr:colOff>38100</xdr:colOff>
      <xdr:row>59</xdr:row>
      <xdr:rowOff>36082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5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27209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14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119839</xdr:rowOff>
    </xdr:from>
    <xdr:to>
      <xdr:col>41</xdr:col>
      <xdr:colOff>101600</xdr:colOff>
      <xdr:row>59</xdr:row>
      <xdr:rowOff>49989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6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41116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5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32338</xdr:rowOff>
    </xdr:from>
    <xdr:to>
      <xdr:col>36</xdr:col>
      <xdr:colOff>165100</xdr:colOff>
      <xdr:row>57</xdr:row>
      <xdr:rowOff>133938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0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150465</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58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44439</xdr:rowOff>
    </xdr:from>
    <xdr:to>
      <xdr:col>55</xdr:col>
      <xdr:colOff>0</xdr:colOff>
      <xdr:row>79</xdr:row>
      <xdr:rowOff>45918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588989"/>
          <a:ext cx="838200" cy="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143025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44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45918</xdr:rowOff>
    </xdr:from>
    <xdr:to>
      <xdr:col>50</xdr:col>
      <xdr:colOff>114300</xdr:colOff>
      <xdr:row>79</xdr:row>
      <xdr:rowOff>47282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590468"/>
          <a:ext cx="889000" cy="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68829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7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15701</xdr:rowOff>
    </xdr:from>
    <xdr:to>
      <xdr:col>45</xdr:col>
      <xdr:colOff>177800</xdr:colOff>
      <xdr:row>79</xdr:row>
      <xdr:rowOff>47282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560251"/>
          <a:ext cx="889000" cy="3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67491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6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15701</xdr:rowOff>
    </xdr:from>
    <xdr:to>
      <xdr:col>41</xdr:col>
      <xdr:colOff>50800</xdr:colOff>
      <xdr:row>79</xdr:row>
      <xdr:rowOff>58220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60251"/>
          <a:ext cx="889000" cy="4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68294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6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106184</xdr:rowOff>
    </xdr:from>
    <xdr:to>
      <xdr:col>36</xdr:col>
      <xdr:colOff>165100</xdr:colOff>
      <xdr:row>79</xdr:row>
      <xdr:rowOff>36334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52861</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672795" y="13254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165089</xdr:rowOff>
    </xdr:from>
    <xdr:to>
      <xdr:col>55</xdr:col>
      <xdr:colOff>50800</xdr:colOff>
      <xdr:row>79</xdr:row>
      <xdr:rowOff>95239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3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98574</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7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166568</xdr:rowOff>
    </xdr:from>
    <xdr:to>
      <xdr:col>50</xdr:col>
      <xdr:colOff>165100</xdr:colOff>
      <xdr:row>79</xdr:row>
      <xdr:rowOff>96718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3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87845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63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167932</xdr:rowOff>
    </xdr:from>
    <xdr:to>
      <xdr:col>46</xdr:col>
      <xdr:colOff>38100</xdr:colOff>
      <xdr:row>79</xdr:row>
      <xdr:rowOff>98082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4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89209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136351</xdr:rowOff>
    </xdr:from>
    <xdr:to>
      <xdr:col>41</xdr:col>
      <xdr:colOff>101600</xdr:colOff>
      <xdr:row>79</xdr:row>
      <xdr:rowOff>66501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0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57628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602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7420</xdr:rowOff>
    </xdr:from>
    <xdr:to>
      <xdr:col>36</xdr:col>
      <xdr:colOff>165100</xdr:colOff>
      <xdr:row>79</xdr:row>
      <xdr:rowOff>109020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5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100147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64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93647</xdr:rowOff>
    </xdr:from>
    <xdr:to>
      <xdr:col>55</xdr:col>
      <xdr:colOff>0</xdr:colOff>
      <xdr:row>98</xdr:row>
      <xdr:rowOff>103924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95747"/>
          <a:ext cx="838200" cy="1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651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103924</xdr:rowOff>
    </xdr:from>
    <xdr:to>
      <xdr:col>50</xdr:col>
      <xdr:colOff>114300</xdr:colOff>
      <xdr:row>98</xdr:row>
      <xdr:rowOff>118892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906024"/>
          <a:ext cx="889000" cy="1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131615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59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115179</xdr:rowOff>
    </xdr:from>
    <xdr:to>
      <xdr:col>45</xdr:col>
      <xdr:colOff>177800</xdr:colOff>
      <xdr:row>98</xdr:row>
      <xdr:rowOff>118892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917279"/>
          <a:ext cx="889000" cy="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129010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58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115179</xdr:rowOff>
    </xdr:from>
    <xdr:to>
      <xdr:col>41</xdr:col>
      <xdr:colOff>50800</xdr:colOff>
      <xdr:row>98</xdr:row>
      <xdr:rowOff>117308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917279"/>
          <a:ext cx="889000" cy="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14436</xdr:rowOff>
    </xdr:from>
    <xdr:to>
      <xdr:col>36</xdr:col>
      <xdr:colOff>165100</xdr:colOff>
      <xdr:row>98</xdr:row>
      <xdr:rowOff>116036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132563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59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42847</xdr:rowOff>
    </xdr:from>
    <xdr:to>
      <xdr:col>55</xdr:col>
      <xdr:colOff>50800</xdr:colOff>
      <xdr:row>98</xdr:row>
      <xdr:rowOff>144447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4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147795</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7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53124</xdr:rowOff>
    </xdr:from>
    <xdr:to>
      <xdr:col>50</xdr:col>
      <xdr:colOff>165100</xdr:colOff>
      <xdr:row>98</xdr:row>
      <xdr:rowOff>154724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5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145851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94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68092</xdr:rowOff>
    </xdr:from>
    <xdr:to>
      <xdr:col>46</xdr:col>
      <xdr:colOff>38100</xdr:colOff>
      <xdr:row>98</xdr:row>
      <xdr:rowOff>169692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7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160819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6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64379</xdr:rowOff>
    </xdr:from>
    <xdr:to>
      <xdr:col>41</xdr:col>
      <xdr:colOff>101600</xdr:colOff>
      <xdr:row>98</xdr:row>
      <xdr:rowOff>165979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6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157106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95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66508</xdr:rowOff>
    </xdr:from>
    <xdr:to>
      <xdr:col>36</xdr:col>
      <xdr:colOff>165100</xdr:colOff>
      <xdr:row>98</xdr:row>
      <xdr:rowOff>168108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6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159235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96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104515</xdr:rowOff>
    </xdr:from>
    <xdr:to>
      <xdr:col>85</xdr:col>
      <xdr:colOff>127000</xdr:colOff>
      <xdr:row>38</xdr:row>
      <xdr:rowOff>163874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619615"/>
          <a:ext cx="838200" cy="59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72233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4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162594</xdr:rowOff>
    </xdr:from>
    <xdr:to>
      <xdr:col>81</xdr:col>
      <xdr:colOff>50800</xdr:colOff>
      <xdr:row>38</xdr:row>
      <xdr:rowOff>163874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677694"/>
          <a:ext cx="8890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31839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20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66194</xdr:rowOff>
    </xdr:from>
    <xdr:to>
      <xdr:col>76</xdr:col>
      <xdr:colOff>114300</xdr:colOff>
      <xdr:row>38</xdr:row>
      <xdr:rowOff>162594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409844"/>
          <a:ext cx="889000" cy="26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51865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2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48843</xdr:rowOff>
    </xdr:from>
    <xdr:to>
      <xdr:col>71</xdr:col>
      <xdr:colOff>177800</xdr:colOff>
      <xdr:row>37</xdr:row>
      <xdr:rowOff>66194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392493"/>
          <a:ext cx="889000" cy="17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9213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52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48655</xdr:rowOff>
    </xdr:from>
    <xdr:to>
      <xdr:col>67</xdr:col>
      <xdr:colOff>101600</xdr:colOff>
      <xdr:row>37</xdr:row>
      <xdr:rowOff>150255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141382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8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53715</xdr:rowOff>
    </xdr:from>
    <xdr:to>
      <xdr:col>85</xdr:col>
      <xdr:colOff>177800</xdr:colOff>
      <xdr:row>38</xdr:row>
      <xdr:rowOff>155315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56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140092</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8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113074</xdr:rowOff>
    </xdr:from>
    <xdr:to>
      <xdr:col>81</xdr:col>
      <xdr:colOff>101600</xdr:colOff>
      <xdr:row>39</xdr:row>
      <xdr:rowOff>43224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62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34351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72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111794</xdr:rowOff>
    </xdr:from>
    <xdr:to>
      <xdr:col>76</xdr:col>
      <xdr:colOff>165100</xdr:colOff>
      <xdr:row>39</xdr:row>
      <xdr:rowOff>41944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62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33071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71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15394</xdr:rowOff>
    </xdr:from>
    <xdr:to>
      <xdr:col>72</xdr:col>
      <xdr:colOff>38100</xdr:colOff>
      <xdr:row>37</xdr:row>
      <xdr:rowOff>116994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5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133521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13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169493</xdr:rowOff>
    </xdr:from>
    <xdr:to>
      <xdr:col>67</xdr:col>
      <xdr:colOff>101600</xdr:colOff>
      <xdr:row>37</xdr:row>
      <xdr:rowOff>99643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4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116170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11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84857</xdr:rowOff>
    </xdr:from>
    <xdr:to>
      <xdr:col>85</xdr:col>
      <xdr:colOff>127000</xdr:colOff>
      <xdr:row>58</xdr:row>
      <xdr:rowOff>88038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10028957"/>
          <a:ext cx="838200" cy="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8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84840</xdr:rowOff>
    </xdr:from>
    <xdr:to>
      <xdr:col>81</xdr:col>
      <xdr:colOff>50800</xdr:colOff>
      <xdr:row>58</xdr:row>
      <xdr:rowOff>84857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10028940"/>
          <a:ext cx="8890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141838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57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84840</xdr:rowOff>
    </xdr:from>
    <xdr:to>
      <xdr:col>76</xdr:col>
      <xdr:colOff>114300</xdr:colOff>
      <xdr:row>58</xdr:row>
      <xdr:rowOff>103886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10028940"/>
          <a:ext cx="889000" cy="1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153658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95527</xdr:rowOff>
    </xdr:from>
    <xdr:to>
      <xdr:col>71</xdr:col>
      <xdr:colOff>177800</xdr:colOff>
      <xdr:row>58</xdr:row>
      <xdr:rowOff>103886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10039627"/>
          <a:ext cx="889000" cy="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15374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61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85899</xdr:rowOff>
    </xdr:from>
    <xdr:to>
      <xdr:col>67</xdr:col>
      <xdr:colOff>101600</xdr:colOff>
      <xdr:row>58</xdr:row>
      <xdr:rowOff>16049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32576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63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37238</xdr:rowOff>
    </xdr:from>
    <xdr:to>
      <xdr:col>85</xdr:col>
      <xdr:colOff>177800</xdr:colOff>
      <xdr:row>58</xdr:row>
      <xdr:rowOff>138838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98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123615</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9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34057</xdr:rowOff>
    </xdr:from>
    <xdr:to>
      <xdr:col>81</xdr:col>
      <xdr:colOff>101600</xdr:colOff>
      <xdr:row>58</xdr:row>
      <xdr:rowOff>135657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7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126784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1007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34040</xdr:rowOff>
    </xdr:from>
    <xdr:to>
      <xdr:col>76</xdr:col>
      <xdr:colOff>165100</xdr:colOff>
      <xdr:row>58</xdr:row>
      <xdr:rowOff>135640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7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126767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1007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53086</xdr:rowOff>
    </xdr:from>
    <xdr:to>
      <xdr:col>72</xdr:col>
      <xdr:colOff>38100</xdr:colOff>
      <xdr:row>58</xdr:row>
      <xdr:rowOff>154686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9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145813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08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44727</xdr:rowOff>
    </xdr:from>
    <xdr:to>
      <xdr:col>67</xdr:col>
      <xdr:colOff>101600</xdr:colOff>
      <xdr:row>58</xdr:row>
      <xdr:rowOff>146327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8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137454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08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36193</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80743"/>
          <a:ext cx="838200" cy="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36193</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580743"/>
          <a:ext cx="889000" cy="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13216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80216</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156843</xdr:rowOff>
    </xdr:from>
    <xdr:to>
      <xdr:col>81</xdr:col>
      <xdr:colOff>101600</xdr:colOff>
      <xdr:row>79</xdr:row>
      <xdr:rowOff>86993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2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78120</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62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45865</xdr:rowOff>
    </xdr:from>
    <xdr:to>
      <xdr:col>85</xdr:col>
      <xdr:colOff>127000</xdr:colOff>
      <xdr:row>97</xdr:row>
      <xdr:rowOff>69768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676515"/>
          <a:ext cx="838200" cy="2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11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69768</xdr:rowOff>
    </xdr:from>
    <xdr:to>
      <xdr:col>81</xdr:col>
      <xdr:colOff>50800</xdr:colOff>
      <xdr:row>97</xdr:row>
      <xdr:rowOff>129329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700418"/>
          <a:ext cx="889000" cy="5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109579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39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129329</xdr:rowOff>
    </xdr:from>
    <xdr:to>
      <xdr:col>76</xdr:col>
      <xdr:colOff>114300</xdr:colOff>
      <xdr:row>97</xdr:row>
      <xdr:rowOff>154530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759979"/>
          <a:ext cx="889000" cy="2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142332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154530</xdr:rowOff>
    </xdr:from>
    <xdr:to>
      <xdr:col>71</xdr:col>
      <xdr:colOff>177800</xdr:colOff>
      <xdr:row>98</xdr:row>
      <xdr:rowOff>41720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785180"/>
          <a:ext cx="889000" cy="5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169332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46146</xdr:rowOff>
    </xdr:from>
    <xdr:to>
      <xdr:col>67</xdr:col>
      <xdr:colOff>101600</xdr:colOff>
      <xdr:row>97</xdr:row>
      <xdr:rowOff>147746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164273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166515</xdr:rowOff>
    </xdr:from>
    <xdr:to>
      <xdr:col>85</xdr:col>
      <xdr:colOff>177800</xdr:colOff>
      <xdr:row>97</xdr:row>
      <xdr:rowOff>96665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62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17942</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477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18968</xdr:rowOff>
    </xdr:from>
    <xdr:to>
      <xdr:col>81</xdr:col>
      <xdr:colOff>101600</xdr:colOff>
      <xdr:row>97</xdr:row>
      <xdr:rowOff>120568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64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111695</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74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78529</xdr:rowOff>
    </xdr:from>
    <xdr:to>
      <xdr:col>76</xdr:col>
      <xdr:colOff>165100</xdr:colOff>
      <xdr:row>98</xdr:row>
      <xdr:rowOff>8679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70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171256</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801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103730</xdr:rowOff>
    </xdr:from>
    <xdr:to>
      <xdr:col>72</xdr:col>
      <xdr:colOff>38100</xdr:colOff>
      <xdr:row>98</xdr:row>
      <xdr:rowOff>33880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7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25007</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827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162370</xdr:rowOff>
    </xdr:from>
    <xdr:to>
      <xdr:col>67</xdr:col>
      <xdr:colOff>101600</xdr:colOff>
      <xdr:row>98</xdr:row>
      <xdr:rowOff>92520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79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83647</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88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139249</xdr:rowOff>
    </xdr:from>
    <xdr:to>
      <xdr:col>98</xdr:col>
      <xdr:colOff>38100</xdr:colOff>
      <xdr:row>38</xdr:row>
      <xdr:rowOff>69399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85926</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25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ysClr val="windowText" lastClr="000000"/>
              </a:solidFill>
              <a:effectLst/>
              <a:uLnTx/>
              <a:uFillTx/>
              <a:latin typeface="+mn-lt"/>
              <a:ea typeface="+mn-ea"/>
              <a:cs typeface="+mn-cs"/>
            </a:rPr>
            <a:t>過去５年間において増減が目立つ費目は、総務費、民生費、衛生費、農林水産業費、</a:t>
          </a:r>
          <a:r>
            <a:rPr kumimoji="0" lang="ja-JP" altLang="en-US" sz="1050" b="0" i="0" u="none" strike="noStrike" kern="0" cap="none" spc="0" normalizeH="0" baseline="0" noProof="0">
              <a:ln>
                <a:noFill/>
              </a:ln>
              <a:solidFill>
                <a:sysClr val="windowText" lastClr="000000"/>
              </a:solidFill>
              <a:effectLst/>
              <a:uLnTx/>
              <a:uFillTx/>
              <a:latin typeface="+mn-lt"/>
              <a:ea typeface="+mn-ea"/>
              <a:cs typeface="+mn-cs"/>
            </a:rPr>
            <a:t>土木</a:t>
          </a:r>
          <a:r>
            <a:rPr kumimoji="0" lang="ja-JP" altLang="ja-JP" sz="1050" b="0" i="0" u="none" strike="noStrike" kern="0" cap="none" spc="0" normalizeH="0" baseline="0" noProof="0">
              <a:ln>
                <a:noFill/>
              </a:ln>
              <a:solidFill>
                <a:sysClr val="windowText" lastClr="000000"/>
              </a:solidFill>
              <a:effectLst/>
              <a:uLnTx/>
              <a:uFillTx/>
              <a:latin typeface="+mn-lt"/>
              <a:ea typeface="+mn-ea"/>
              <a:cs typeface="+mn-cs"/>
            </a:rPr>
            <a:t>費、消防費、公債費、積立金である。総務費</a:t>
          </a:r>
          <a:r>
            <a:rPr kumimoji="0" lang="ja-JP" altLang="en-US" sz="1050" b="0" i="0" u="none" strike="noStrike" kern="0" cap="none" spc="0" normalizeH="0" baseline="0" noProof="0">
              <a:ln>
                <a:noFill/>
              </a:ln>
              <a:solidFill>
                <a:sysClr val="windowText" lastClr="000000"/>
              </a:solidFill>
              <a:effectLst/>
              <a:uLnTx/>
              <a:uFillTx/>
              <a:latin typeface="+mn-lt"/>
              <a:ea typeface="+mn-ea"/>
              <a:cs typeface="+mn-cs"/>
            </a:rPr>
            <a:t>について、令和４年度に</a:t>
          </a:r>
          <a:r>
            <a:rPr kumimoji="0" lang="ja-JP" altLang="ja-JP" sz="1050" b="0" i="0" u="none" strike="noStrike" kern="0" cap="none" spc="0" normalizeH="0" baseline="0" noProof="0">
              <a:ln>
                <a:noFill/>
              </a:ln>
              <a:solidFill>
                <a:sysClr val="windowText" lastClr="000000"/>
              </a:solidFill>
              <a:effectLst/>
              <a:uLnTx/>
              <a:uFillTx/>
              <a:latin typeface="+mn-lt"/>
              <a:ea typeface="+mn-ea"/>
              <a:cs typeface="+mn-cs"/>
            </a:rPr>
            <a:t>国際鯨類施設整備事業</a:t>
          </a:r>
          <a:r>
            <a:rPr kumimoji="0" lang="ja-JP" altLang="en-US" sz="1050" b="0" i="0" u="none" strike="noStrike" kern="0" cap="none" spc="0" normalizeH="0" baseline="0" noProof="0">
              <a:ln>
                <a:noFill/>
              </a:ln>
              <a:solidFill>
                <a:sysClr val="windowText" lastClr="000000"/>
              </a:solidFill>
              <a:effectLst/>
              <a:uLnTx/>
              <a:uFillTx/>
              <a:latin typeface="+mn-lt"/>
              <a:ea typeface="+mn-ea"/>
              <a:cs typeface="+mn-cs"/>
            </a:rPr>
            <a:t>費を約</a:t>
          </a:r>
          <a:r>
            <a:rPr kumimoji="0" lang="en-US" altLang="ja-JP" sz="1050" b="0" i="0" u="none" strike="noStrike" kern="0" cap="none" spc="0" normalizeH="0" baseline="0" noProof="0">
              <a:ln>
                <a:noFill/>
              </a:ln>
              <a:solidFill>
                <a:sysClr val="windowText" lastClr="000000"/>
              </a:solidFill>
              <a:effectLst/>
              <a:uLnTx/>
              <a:uFillTx/>
              <a:latin typeface="+mn-lt"/>
              <a:ea typeface="+mn-ea"/>
              <a:cs typeface="+mn-cs"/>
            </a:rPr>
            <a:t>10</a:t>
          </a:r>
          <a:r>
            <a:rPr kumimoji="0" lang="ja-JP" altLang="en-US" sz="1050" b="0" i="0" u="none" strike="noStrike" kern="0" cap="none" spc="0" normalizeH="0" baseline="0" noProof="0">
              <a:ln>
                <a:noFill/>
              </a:ln>
              <a:solidFill>
                <a:sysClr val="windowText" lastClr="000000"/>
              </a:solidFill>
              <a:effectLst/>
              <a:uLnTx/>
              <a:uFillTx/>
              <a:latin typeface="+mn-lt"/>
              <a:ea typeface="+mn-ea"/>
              <a:cs typeface="+mn-cs"/>
            </a:rPr>
            <a:t>億円を計上、令和５年度も約８億円を計上した。</a:t>
          </a:r>
          <a:r>
            <a:rPr kumimoji="0" lang="ja-JP" altLang="ja-JP" sz="1050" b="0" i="0" u="none" strike="noStrike" kern="0" cap="none" spc="0" normalizeH="0" baseline="0" noProof="0">
              <a:ln>
                <a:noFill/>
              </a:ln>
              <a:solidFill>
                <a:sysClr val="windowText" lastClr="000000"/>
              </a:solidFill>
              <a:effectLst/>
              <a:uLnTx/>
              <a:uFillTx/>
              <a:latin typeface="+mn-lt"/>
              <a:ea typeface="+mn-ea"/>
              <a:cs typeface="+mn-cs"/>
            </a:rPr>
            <a:t>また、ふるさと納税事業委託料は令和３年度、４年度ともに委託料を増額した（寄附額の増加に委託料を決定する）</a:t>
          </a:r>
          <a:r>
            <a:rPr kumimoji="0" lang="ja-JP" altLang="en-US" sz="1050" b="0" i="0" u="none" strike="noStrike" kern="0" cap="none" spc="0" normalizeH="0" baseline="0" noProof="0">
              <a:ln>
                <a:noFill/>
              </a:ln>
              <a:solidFill>
                <a:sysClr val="windowText" lastClr="000000"/>
              </a:solidFill>
              <a:effectLst/>
              <a:uLnTx/>
              <a:uFillTx/>
              <a:latin typeface="+mn-lt"/>
              <a:ea typeface="+mn-ea"/>
              <a:cs typeface="+mn-cs"/>
            </a:rPr>
            <a:t>が令和５年度・６年度は減少が続いている</a:t>
          </a:r>
          <a:r>
            <a:rPr kumimoji="0" lang="ja-JP" altLang="ja-JP" sz="1050" b="0" i="0" u="none" strike="noStrike" kern="0" cap="none" spc="0" normalizeH="0" baseline="0" noProof="0">
              <a:ln>
                <a:noFill/>
              </a:ln>
              <a:solidFill>
                <a:sysClr val="windowText" lastClr="000000"/>
              </a:solidFill>
              <a:effectLst/>
              <a:uLnTx/>
              <a:uFillTx/>
              <a:latin typeface="+mn-lt"/>
              <a:ea typeface="+mn-ea"/>
              <a:cs typeface="+mn-cs"/>
            </a:rPr>
            <a:t>。民生費</a:t>
          </a:r>
          <a:r>
            <a:rPr kumimoji="0" lang="ja-JP" altLang="en-US" sz="1050" b="0" i="0" u="none" strike="noStrike" kern="0" cap="none" spc="0" normalizeH="0" baseline="0" noProof="0">
              <a:ln>
                <a:noFill/>
              </a:ln>
              <a:solidFill>
                <a:sysClr val="windowText" lastClr="000000"/>
              </a:solidFill>
              <a:effectLst/>
              <a:uLnTx/>
              <a:uFillTx/>
              <a:latin typeface="+mn-lt"/>
              <a:ea typeface="+mn-ea"/>
              <a:cs typeface="+mn-cs"/>
            </a:rPr>
            <a:t>で</a:t>
          </a:r>
          <a:r>
            <a:rPr kumimoji="0" lang="ja-JP" altLang="ja-JP" sz="1050" b="0" i="0" u="none" strike="noStrike" kern="0" cap="none" spc="0" normalizeH="0" baseline="0" noProof="0">
              <a:ln>
                <a:noFill/>
              </a:ln>
              <a:solidFill>
                <a:sysClr val="windowText" lastClr="000000"/>
              </a:solidFill>
              <a:effectLst/>
              <a:uLnTx/>
              <a:uFillTx/>
              <a:latin typeface="+mn-lt"/>
              <a:ea typeface="+mn-ea"/>
              <a:cs typeface="+mn-cs"/>
            </a:rPr>
            <a:t>は、</a:t>
          </a:r>
          <a:r>
            <a:rPr kumimoji="0" lang="ja-JP" altLang="en-US" sz="1050" b="0" i="0" u="none" strike="noStrike" kern="0" cap="none" spc="0" normalizeH="0" baseline="0" noProof="0">
              <a:ln>
                <a:noFill/>
              </a:ln>
              <a:solidFill>
                <a:sysClr val="windowText" lastClr="000000"/>
              </a:solidFill>
              <a:effectLst/>
              <a:uLnTx/>
              <a:uFillTx/>
              <a:latin typeface="+mn-lt"/>
              <a:ea typeface="+mn-ea"/>
              <a:cs typeface="+mn-cs"/>
            </a:rPr>
            <a:t>障害福祉サービス等の増加が続いている。</a:t>
          </a:r>
          <a:r>
            <a:rPr kumimoji="0" lang="ja-JP" altLang="ja-JP" sz="1050" b="0" i="0" u="none" strike="noStrike" kern="0" cap="none" spc="0" normalizeH="0" baseline="0" noProof="0">
              <a:ln>
                <a:noFill/>
              </a:ln>
              <a:solidFill>
                <a:sysClr val="windowText" lastClr="000000"/>
              </a:solidFill>
              <a:effectLst/>
              <a:uLnTx/>
              <a:uFillTx/>
              <a:latin typeface="+mn-lt"/>
              <a:ea typeface="+mn-ea"/>
              <a:cs typeface="+mn-cs"/>
            </a:rPr>
            <a:t>衛生費では、清掃センターの施設改修を行い令和３年度に完成、またワクチン接種に関連した費用がかかったこともあり、平成</a:t>
          </a:r>
          <a:r>
            <a:rPr kumimoji="0" lang="en-US" altLang="ja-JP" sz="1050" b="0" i="0" u="none" strike="noStrike" kern="0" cap="none" spc="0" normalizeH="0" baseline="0" noProof="0">
              <a:ln>
                <a:noFill/>
              </a:ln>
              <a:solidFill>
                <a:sysClr val="windowText" lastClr="000000"/>
              </a:solidFill>
              <a:effectLst/>
              <a:uLnTx/>
              <a:uFillTx/>
              <a:latin typeface="+mn-lt"/>
              <a:ea typeface="+mn-ea"/>
              <a:cs typeface="+mn-cs"/>
            </a:rPr>
            <a:t>30</a:t>
          </a:r>
          <a:r>
            <a:rPr kumimoji="0" lang="ja-JP" altLang="ja-JP" sz="1050" b="0" i="0" u="none" strike="noStrike" kern="0" cap="none" spc="0" normalizeH="0" baseline="0" noProof="0">
              <a:ln>
                <a:noFill/>
              </a:ln>
              <a:solidFill>
                <a:sysClr val="windowText" lastClr="000000"/>
              </a:solidFill>
              <a:effectLst/>
              <a:uLnTx/>
              <a:uFillTx/>
              <a:latin typeface="+mn-lt"/>
              <a:ea typeface="+mn-ea"/>
              <a:cs typeface="+mn-cs"/>
            </a:rPr>
            <a:t>年度以前と比べ、近年は臨時的な支出が増加していたが、</a:t>
          </a:r>
          <a:r>
            <a:rPr kumimoji="0" lang="ja-JP" altLang="en-US" sz="1050" b="0" i="0" u="none" strike="noStrike" kern="0" cap="none" spc="0" normalizeH="0" baseline="0" noProof="0">
              <a:ln>
                <a:noFill/>
              </a:ln>
              <a:solidFill>
                <a:sysClr val="windowText" lastClr="000000"/>
              </a:solidFill>
              <a:effectLst/>
              <a:uLnTx/>
              <a:uFillTx/>
              <a:latin typeface="+mn-lt"/>
              <a:ea typeface="+mn-ea"/>
              <a:cs typeface="+mn-cs"/>
            </a:rPr>
            <a:t>令和５年度以降は塵芥処理用の車両購入、水道事業会計への負担金の増額等、清掃センター解体工事の実施もより再び衛生費は増加している。</a:t>
          </a:r>
          <a:r>
            <a:rPr kumimoji="0" lang="ja-JP" altLang="ja-JP" sz="1050" b="0" i="0" u="none" strike="noStrike" kern="0" cap="none" spc="0" normalizeH="0" baseline="0" noProof="0">
              <a:ln>
                <a:noFill/>
              </a:ln>
              <a:solidFill>
                <a:sysClr val="windowText" lastClr="000000"/>
              </a:solidFill>
              <a:effectLst/>
              <a:uLnTx/>
              <a:uFillTx/>
              <a:latin typeface="+mn-lt"/>
              <a:ea typeface="+mn-ea"/>
              <a:cs typeface="+mn-cs"/>
            </a:rPr>
            <a:t>農林水産業費では、令和２年度に「太地町冷凍施設」を新規整備したこと、令和元年度</a:t>
          </a:r>
          <a:r>
            <a:rPr kumimoji="0" lang="ja-JP" altLang="en-US" sz="1050" b="0" i="0" u="none" strike="noStrike" kern="0" cap="none" spc="0" normalizeH="0" baseline="0" noProof="0">
              <a:ln>
                <a:noFill/>
              </a:ln>
              <a:solidFill>
                <a:sysClr val="windowText" lastClr="000000"/>
              </a:solidFill>
              <a:effectLst/>
              <a:uLnTx/>
              <a:uFillTx/>
              <a:latin typeface="+mn-lt"/>
              <a:ea typeface="+mn-ea"/>
              <a:cs typeface="+mn-cs"/>
            </a:rPr>
            <a:t>以降は</a:t>
          </a:r>
          <a:r>
            <a:rPr kumimoji="0" lang="ja-JP" altLang="ja-JP" sz="1050" b="0" i="0" u="none" strike="noStrike" kern="0" cap="none" spc="0" normalizeH="0" baseline="0" noProof="0">
              <a:ln>
                <a:noFill/>
              </a:ln>
              <a:solidFill>
                <a:sysClr val="windowText" lastClr="000000"/>
              </a:solidFill>
              <a:effectLst/>
              <a:uLnTx/>
              <a:uFillTx/>
              <a:latin typeface="+mn-lt"/>
              <a:ea typeface="+mn-ea"/>
              <a:cs typeface="+mn-cs"/>
            </a:rPr>
            <a:t>漁港の機能保全工事を継続して実施しているため、近年は増加傾向である。</a:t>
          </a:r>
          <a:r>
            <a:rPr kumimoji="0" lang="ja-JP" altLang="en-US" sz="1050" b="0" i="0" u="none" strike="noStrike" kern="0" cap="none" spc="0" normalizeH="0" baseline="0" noProof="0">
              <a:ln>
                <a:noFill/>
              </a:ln>
              <a:solidFill>
                <a:sysClr val="windowText" lastClr="000000"/>
              </a:solidFill>
              <a:effectLst/>
              <a:uLnTx/>
              <a:uFillTx/>
              <a:latin typeface="+mn-lt"/>
              <a:ea typeface="+mn-ea"/>
              <a:cs typeface="+mn-cs"/>
            </a:rPr>
            <a:t>令和５年度・６年度は船揚場の改良工事を行い支出額が増加した。</a:t>
          </a:r>
          <a:r>
            <a:rPr kumimoji="0" lang="ja-JP" altLang="ja-JP" sz="1050" b="0" i="0" u="none" strike="noStrike" kern="0" cap="none" spc="0" normalizeH="0" baseline="0" noProof="0">
              <a:ln>
                <a:noFill/>
              </a:ln>
              <a:solidFill>
                <a:sysClr val="windowText" lastClr="000000"/>
              </a:solidFill>
              <a:effectLst/>
              <a:uLnTx/>
              <a:uFillTx/>
              <a:latin typeface="+mn-lt"/>
              <a:ea typeface="+mn-ea"/>
              <a:cs typeface="+mn-cs"/>
            </a:rPr>
            <a:t>消防費は、令和元年度の防災行政無線デジタル化事業、令和２年度から３年度にかけての駅舎防災複合施設（防災部分）の建設により大幅に増加していたが、令和４</a:t>
          </a:r>
          <a:r>
            <a:rPr kumimoji="0" lang="ja-JP" altLang="en-US" sz="1050" b="0" i="0" u="none" strike="noStrike" kern="0" cap="none" spc="0" normalizeH="0" baseline="0" noProof="0">
              <a:ln>
                <a:noFill/>
              </a:ln>
              <a:solidFill>
                <a:sysClr val="windowText" lastClr="000000"/>
              </a:solidFill>
              <a:effectLst/>
              <a:uLnTx/>
              <a:uFillTx/>
              <a:latin typeface="+mn-lt"/>
              <a:ea typeface="+mn-ea"/>
              <a:cs typeface="+mn-cs"/>
            </a:rPr>
            <a:t>・５</a:t>
          </a:r>
          <a:r>
            <a:rPr kumimoji="0" lang="ja-JP" altLang="ja-JP" sz="1050" b="0" i="0" u="none" strike="noStrike" kern="0" cap="none" spc="0" normalizeH="0" baseline="0" noProof="0">
              <a:ln>
                <a:noFill/>
              </a:ln>
              <a:solidFill>
                <a:sysClr val="windowText" lastClr="000000"/>
              </a:solidFill>
              <a:effectLst/>
              <a:uLnTx/>
              <a:uFillTx/>
              <a:latin typeface="+mn-lt"/>
              <a:ea typeface="+mn-ea"/>
              <a:cs typeface="+mn-cs"/>
            </a:rPr>
            <a:t>年度は元の水準に戻った</a:t>
          </a:r>
          <a:r>
            <a:rPr kumimoji="0" lang="ja-JP" altLang="en-US" sz="1050" b="0" i="0" u="none" strike="noStrike" kern="0" cap="none" spc="0" normalizeH="0" baseline="0" noProof="0">
              <a:ln>
                <a:noFill/>
              </a:ln>
              <a:solidFill>
                <a:sysClr val="windowText" lastClr="000000"/>
              </a:solidFill>
              <a:effectLst/>
              <a:uLnTx/>
              <a:uFillTx/>
              <a:latin typeface="+mn-lt"/>
              <a:ea typeface="+mn-ea"/>
              <a:cs typeface="+mn-cs"/>
            </a:rPr>
            <a:t>が令和６年度は救急車両の購入等により増加している</a:t>
          </a:r>
          <a:r>
            <a:rPr kumimoji="0" lang="ja-JP" altLang="ja-JP" sz="1050" b="0" i="0" u="none" strike="noStrike" kern="0" cap="none" spc="0" normalizeH="0" baseline="0" noProof="0">
              <a:ln>
                <a:noFill/>
              </a:ln>
              <a:solidFill>
                <a:sysClr val="windowText" lastClr="000000"/>
              </a:solidFill>
              <a:effectLst/>
              <a:uLnTx/>
              <a:uFillTx/>
              <a:latin typeface="+mn-lt"/>
              <a:ea typeface="+mn-ea"/>
              <a:cs typeface="+mn-cs"/>
            </a:rPr>
            <a:t>。公債費のうち、長期債元利償還金が前年度比で</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34,286</a:t>
          </a:r>
          <a:r>
            <a:rPr kumimoji="0" lang="ja-JP" altLang="ja-JP" sz="1050" b="0" i="0" u="none" strike="noStrike" kern="0" cap="none" spc="0" normalizeH="0" baseline="0" noProof="0">
              <a:ln>
                <a:noFill/>
              </a:ln>
              <a:solidFill>
                <a:sysClr val="windowText" lastClr="000000"/>
              </a:solidFill>
              <a:effectLst/>
              <a:uLnTx/>
              <a:uFillTx/>
              <a:latin typeface="+mn-lt"/>
              <a:ea typeface="+mn-ea"/>
              <a:cs typeface="+mn-cs"/>
            </a:rPr>
            <a:t>千円増額しており、前年度の増加額と合わせると</a:t>
          </a:r>
          <a:r>
            <a:rPr kumimoji="0" lang="en-US" altLang="ja-JP" sz="1050" b="0" i="0" u="none" strike="noStrike" kern="0" cap="none" spc="0" normalizeH="0" baseline="0" noProof="0">
              <a:ln>
                <a:noFill/>
              </a:ln>
              <a:solidFill>
                <a:sysClr val="windowText" lastClr="000000"/>
              </a:solidFill>
              <a:effectLst/>
              <a:uLnTx/>
              <a:uFillTx/>
              <a:latin typeface="+mn-lt"/>
              <a:ea typeface="+mn-ea"/>
              <a:cs typeface="+mn-cs"/>
            </a:rPr>
            <a:t>1.2</a:t>
          </a:r>
          <a:r>
            <a:rPr kumimoji="0" lang="ja-JP" altLang="ja-JP" sz="1050" b="0" i="0" u="none" strike="noStrike" kern="0" cap="none" spc="0" normalizeH="0" baseline="0" noProof="0">
              <a:ln>
                <a:noFill/>
              </a:ln>
              <a:solidFill>
                <a:sysClr val="windowText" lastClr="000000"/>
              </a:solidFill>
              <a:effectLst/>
              <a:uLnTx/>
              <a:uFillTx/>
              <a:latin typeface="+mn-lt"/>
              <a:ea typeface="+mn-ea"/>
              <a:cs typeface="+mn-cs"/>
            </a:rPr>
            <a:t>億円超の増加である。公債費の増加は少なくとも令和</a:t>
          </a:r>
          <a:r>
            <a:rPr kumimoji="0" lang="en-US" altLang="ja-JP" sz="1050" b="0" i="0" u="none" strike="noStrike" kern="0" cap="none" spc="0" normalizeH="0" baseline="0" noProof="0">
              <a:ln>
                <a:noFill/>
              </a:ln>
              <a:solidFill>
                <a:sysClr val="windowText" lastClr="000000"/>
              </a:solidFill>
              <a:effectLst/>
              <a:uLnTx/>
              <a:uFillTx/>
              <a:latin typeface="+mn-lt"/>
              <a:ea typeface="+mn-ea"/>
              <a:cs typeface="+mn-cs"/>
            </a:rPr>
            <a:t>10</a:t>
          </a:r>
          <a:r>
            <a:rPr kumimoji="0" lang="ja-JP" altLang="ja-JP" sz="1050" b="0" i="0" u="none" strike="noStrike" kern="0" cap="none" spc="0" normalizeH="0" baseline="0" noProof="0">
              <a:ln>
                <a:noFill/>
              </a:ln>
              <a:solidFill>
                <a:sysClr val="windowText" lastClr="000000"/>
              </a:solidFill>
              <a:effectLst/>
              <a:uLnTx/>
              <a:uFillTx/>
              <a:latin typeface="+mn-lt"/>
              <a:ea typeface="+mn-ea"/>
              <a:cs typeface="+mn-cs"/>
            </a:rPr>
            <a:t>年度まで続くため、基金を積み立て、将来の財源を確保する。</a:t>
          </a:r>
          <a:endParaRPr kumimoji="0" lang="ja-JP" altLang="ja-JP" sz="12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和歌山県太地町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sysClr val="windowText" lastClr="000000"/>
              </a:solidFill>
              <a:effectLst/>
              <a:uLnTx/>
              <a:uFillTx/>
              <a:latin typeface="+mn-lt"/>
              <a:ea typeface="+mn-ea"/>
              <a:cs typeface="+mn-cs"/>
            </a:rPr>
            <a:t>財政調整基金の残高は平成</a:t>
          </a:r>
          <a:r>
            <a:rPr kumimoji="1" lang="en-US" altLang="ja-JP" sz="1050" b="0" i="0" u="none" strike="noStrike" kern="0" cap="none" spc="0" normalizeH="0" baseline="0" noProof="0">
              <a:ln>
                <a:noFill/>
              </a:ln>
              <a:solidFill>
                <a:sysClr val="windowText" lastClr="000000"/>
              </a:solidFill>
              <a:effectLst/>
              <a:uLnTx/>
              <a:uFillTx/>
              <a:latin typeface="+mn-lt"/>
              <a:ea typeface="+mn-ea"/>
              <a:cs typeface="+mn-cs"/>
            </a:rPr>
            <a:t>28</a:t>
          </a:r>
          <a:r>
            <a:rPr kumimoji="1" lang="ja-JP" altLang="ja-JP" sz="1050" b="0" i="0" u="none" strike="noStrike" kern="0" cap="none" spc="0" normalizeH="0" baseline="0" noProof="0">
              <a:ln>
                <a:noFill/>
              </a:ln>
              <a:solidFill>
                <a:sysClr val="windowText" lastClr="000000"/>
              </a:solidFill>
              <a:effectLst/>
              <a:uLnTx/>
              <a:uFillTx/>
              <a:latin typeface="+mn-lt"/>
              <a:ea typeface="+mn-ea"/>
              <a:cs typeface="+mn-cs"/>
            </a:rPr>
            <a:t>年度末までは６億円を上回っていたが、これ以降は年々減少し、令和</a:t>
          </a:r>
          <a:r>
            <a:rPr kumimoji="1" lang="ja-JP" altLang="en-US" sz="1050" b="0" i="0" u="none" strike="noStrike" kern="0" cap="none" spc="0" normalizeH="0" baseline="0" noProof="0">
              <a:ln>
                <a:noFill/>
              </a:ln>
              <a:solidFill>
                <a:sysClr val="windowText" lastClr="000000"/>
              </a:solidFill>
              <a:effectLst/>
              <a:uLnTx/>
              <a:uFillTx/>
              <a:latin typeface="+mn-lt"/>
              <a:ea typeface="+mn-ea"/>
              <a:cs typeface="+mn-cs"/>
            </a:rPr>
            <a:t>５</a:t>
          </a:r>
          <a:r>
            <a:rPr kumimoji="1" lang="ja-JP" altLang="ja-JP" sz="1050" b="0" i="0" u="none" strike="noStrike" kern="0" cap="none" spc="0" normalizeH="0" baseline="0" noProof="0">
              <a:ln>
                <a:noFill/>
              </a:ln>
              <a:solidFill>
                <a:sysClr val="windowText" lastClr="000000"/>
              </a:solidFill>
              <a:effectLst/>
              <a:uLnTx/>
              <a:uFillTx/>
              <a:latin typeface="+mn-lt"/>
              <a:ea typeface="+mn-ea"/>
              <a:cs typeface="+mn-cs"/>
            </a:rPr>
            <a:t>年度末では約</a:t>
          </a:r>
          <a:r>
            <a:rPr kumimoji="1" lang="en-US" altLang="ja-JP" sz="1050" b="0" i="0" u="none" strike="noStrike" kern="0" cap="none" spc="0" normalizeH="0" baseline="0" noProof="0">
              <a:ln>
                <a:noFill/>
              </a:ln>
              <a:solidFill>
                <a:sysClr val="windowText" lastClr="000000"/>
              </a:solidFill>
              <a:effectLst/>
              <a:uLnTx/>
              <a:uFillTx/>
              <a:latin typeface="+mn-lt"/>
              <a:ea typeface="+mn-ea"/>
              <a:cs typeface="+mn-cs"/>
            </a:rPr>
            <a:t>4.9</a:t>
          </a:r>
          <a:r>
            <a:rPr kumimoji="1" lang="ja-JP" altLang="ja-JP" sz="1050" b="0" i="0" u="none" strike="noStrike" kern="0" cap="none" spc="0" normalizeH="0" baseline="0" noProof="0">
              <a:ln>
                <a:noFill/>
              </a:ln>
              <a:solidFill>
                <a:sysClr val="windowText" lastClr="000000"/>
              </a:solidFill>
              <a:effectLst/>
              <a:uLnTx/>
              <a:uFillTx/>
              <a:latin typeface="+mn-lt"/>
              <a:ea typeface="+mn-ea"/>
              <a:cs typeface="+mn-cs"/>
            </a:rPr>
            <a:t>億円となった。逆に標準財政規模は、令和３年度以降で特に大きくなり、</a:t>
          </a:r>
          <a:r>
            <a:rPr kumimoji="1" lang="ja-JP" altLang="en-US" sz="1050" b="0" i="0" u="none" strike="noStrike" kern="0" cap="none" spc="0" normalizeH="0" baseline="0" noProof="0">
              <a:ln>
                <a:noFill/>
              </a:ln>
              <a:solidFill>
                <a:sysClr val="windowText" lastClr="000000"/>
              </a:solidFill>
              <a:effectLst/>
              <a:uLnTx/>
              <a:uFillTx/>
              <a:latin typeface="+mn-lt"/>
              <a:ea typeface="+mn-ea"/>
              <a:cs typeface="+mn-cs"/>
            </a:rPr>
            <a:t>標準財政規模比は</a:t>
          </a:r>
          <a:r>
            <a:rPr kumimoji="1" lang="ja-JP" altLang="ja-JP" sz="1050" b="0" i="0" u="none" strike="noStrike" kern="0" cap="none" spc="0" normalizeH="0" baseline="0" noProof="0">
              <a:ln>
                <a:noFill/>
              </a:ln>
              <a:solidFill>
                <a:sysClr val="windowText" lastClr="000000"/>
              </a:solidFill>
              <a:effectLst/>
              <a:uLnTx/>
              <a:uFillTx/>
              <a:latin typeface="+mn-lt"/>
              <a:ea typeface="+mn-ea"/>
              <a:cs typeface="+mn-cs"/>
            </a:rPr>
            <a:t>低下</a:t>
          </a:r>
          <a:r>
            <a:rPr kumimoji="1" lang="ja-JP" altLang="en-US" sz="1050" b="0" i="0" u="none" strike="noStrike" kern="0" cap="none" spc="0" normalizeH="0" baseline="0" noProof="0">
              <a:ln>
                <a:noFill/>
              </a:ln>
              <a:solidFill>
                <a:sysClr val="windowText" lastClr="000000"/>
              </a:solidFill>
              <a:effectLst/>
              <a:uLnTx/>
              <a:uFillTx/>
              <a:latin typeface="+mn-lt"/>
              <a:ea typeface="+mn-ea"/>
              <a:cs typeface="+mn-cs"/>
            </a:rPr>
            <a:t>傾向である</a:t>
          </a:r>
          <a:r>
            <a:rPr kumimoji="1" lang="ja-JP" altLang="ja-JP" sz="1050" b="0" i="0" u="none" strike="noStrike" kern="0" cap="none" spc="0" normalizeH="0" baseline="0" noProof="0">
              <a:ln>
                <a:noFill/>
              </a:ln>
              <a:solidFill>
                <a:sysClr val="windowText" lastClr="000000"/>
              </a:solidFill>
              <a:effectLst/>
              <a:uLnTx/>
              <a:uFillTx/>
              <a:latin typeface="+mn-lt"/>
              <a:ea typeface="+mn-ea"/>
              <a:cs typeface="+mn-cs"/>
            </a:rPr>
            <a:t>。近年は投資的事業の財源として基金を取り崩しており、令和</a:t>
          </a:r>
          <a:r>
            <a:rPr kumimoji="1" lang="en-US" altLang="ja-JP" sz="1050" b="0" i="0" u="none" strike="noStrike" kern="0" cap="none" spc="0" normalizeH="0" baseline="0" noProof="0">
              <a:ln>
                <a:noFill/>
              </a:ln>
              <a:solidFill>
                <a:sysClr val="windowText" lastClr="000000"/>
              </a:solidFill>
              <a:effectLst/>
              <a:uLnTx/>
              <a:uFillTx/>
              <a:latin typeface="+mn-lt"/>
              <a:ea typeface="+mn-ea"/>
              <a:cs typeface="+mn-cs"/>
            </a:rPr>
            <a:t>6</a:t>
          </a:r>
          <a:r>
            <a:rPr kumimoji="1" lang="ja-JP" altLang="ja-JP" sz="1050" b="0" i="0" u="none" strike="noStrike" kern="0" cap="none" spc="0" normalizeH="0" baseline="0" noProof="0">
              <a:ln>
                <a:noFill/>
              </a:ln>
              <a:solidFill>
                <a:sysClr val="windowText" lastClr="000000"/>
              </a:solidFill>
              <a:effectLst/>
              <a:uLnTx/>
              <a:uFillTx/>
              <a:latin typeface="+mn-lt"/>
              <a:ea typeface="+mn-ea"/>
              <a:cs typeface="+mn-cs"/>
            </a:rPr>
            <a:t>年度も同様の運用を行った。実質収支については、平成</a:t>
          </a:r>
          <a:r>
            <a:rPr kumimoji="1" lang="en-US" altLang="ja-JP" sz="1050" b="0" i="0" u="none" strike="noStrike" kern="0" cap="none" spc="0" normalizeH="0" baseline="0" noProof="0">
              <a:ln>
                <a:noFill/>
              </a:ln>
              <a:solidFill>
                <a:sysClr val="windowText" lastClr="000000"/>
              </a:solidFill>
              <a:effectLst/>
              <a:uLnTx/>
              <a:uFillTx/>
              <a:latin typeface="+mn-lt"/>
              <a:ea typeface="+mn-ea"/>
              <a:cs typeface="+mn-cs"/>
            </a:rPr>
            <a:t>30</a:t>
          </a:r>
          <a:r>
            <a:rPr kumimoji="1" lang="ja-JP" altLang="ja-JP" sz="1050" b="0" i="0" u="none" strike="noStrike" kern="0" cap="none" spc="0" normalizeH="0" baseline="0" noProof="0">
              <a:ln>
                <a:noFill/>
              </a:ln>
              <a:solidFill>
                <a:sysClr val="windowText" lastClr="000000"/>
              </a:solidFill>
              <a:effectLst/>
              <a:uLnTx/>
              <a:uFillTx/>
              <a:latin typeface="+mn-lt"/>
              <a:ea typeface="+mn-ea"/>
              <a:cs typeface="+mn-cs"/>
            </a:rPr>
            <a:t>年度に地域福祉センター梛改修事業を実施、令和元年度には、森浦湾整備事業、防災行政無線を実施したこと等により剰余金が減少し、６</a:t>
          </a:r>
          <a:r>
            <a:rPr kumimoji="1" lang="en-US" altLang="ja-JP" sz="105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1050" b="0" i="0" u="none" strike="noStrike" kern="0" cap="none" spc="0" normalizeH="0" baseline="0" noProof="0">
              <a:ln>
                <a:noFill/>
              </a:ln>
              <a:solidFill>
                <a:sysClr val="windowText" lastClr="000000"/>
              </a:solidFill>
              <a:effectLst/>
              <a:uLnTx/>
              <a:uFillTx/>
              <a:latin typeface="+mn-lt"/>
              <a:ea typeface="+mn-ea"/>
              <a:cs typeface="+mn-cs"/>
            </a:rPr>
            <a:t>台まで低下した</a:t>
          </a:r>
          <a:r>
            <a:rPr kumimoji="1" lang="ja-JP" altLang="en-US" sz="1050" b="0" i="0" u="none" strike="noStrike" kern="0" cap="none" spc="0" normalizeH="0" baseline="0" noProof="0">
              <a:ln>
                <a:noFill/>
              </a:ln>
              <a:solidFill>
                <a:sysClr val="windowText" lastClr="000000"/>
              </a:solidFill>
              <a:effectLst/>
              <a:uLnTx/>
              <a:uFillTx/>
              <a:latin typeface="+mn-lt"/>
              <a:ea typeface="+mn-ea"/>
              <a:cs typeface="+mn-cs"/>
            </a:rPr>
            <a:t>が、</a:t>
          </a:r>
          <a:r>
            <a:rPr kumimoji="1" lang="ja-JP" altLang="ja-JP" sz="1050" b="0" i="0" u="none" strike="noStrike" kern="0" cap="none" spc="0" normalizeH="0" baseline="0" noProof="0">
              <a:ln>
                <a:noFill/>
              </a:ln>
              <a:solidFill>
                <a:sysClr val="windowText" lastClr="000000"/>
              </a:solidFill>
              <a:effectLst/>
              <a:uLnTx/>
              <a:uFillTx/>
              <a:latin typeface="+mn-lt"/>
              <a:ea typeface="+mn-ea"/>
              <a:cs typeface="+mn-cs"/>
            </a:rPr>
            <a:t>令和２年度以降は投資的事業</a:t>
          </a:r>
          <a:r>
            <a:rPr kumimoji="1" lang="ja-JP" altLang="en-US" sz="1050" b="0" i="0" u="none" strike="noStrike" kern="0" cap="none" spc="0" normalizeH="0" baseline="0" noProof="0">
              <a:ln>
                <a:noFill/>
              </a:ln>
              <a:solidFill>
                <a:sysClr val="windowText" lastClr="000000"/>
              </a:solidFill>
              <a:effectLst/>
              <a:uLnTx/>
              <a:uFillTx/>
              <a:latin typeface="+mn-lt"/>
              <a:ea typeface="+mn-ea"/>
              <a:cs typeface="+mn-cs"/>
            </a:rPr>
            <a:t>を行いながらも</a:t>
          </a:r>
          <a:r>
            <a:rPr kumimoji="1" lang="ja-JP" altLang="ja-JP" sz="1050" b="0" i="0" u="none" strike="noStrike" kern="0" cap="none" spc="0" normalizeH="0" baseline="0" noProof="0">
              <a:ln>
                <a:noFill/>
              </a:ln>
              <a:solidFill>
                <a:sysClr val="windowText" lastClr="000000"/>
              </a:solidFill>
              <a:effectLst/>
              <a:uLnTx/>
              <a:uFillTx/>
              <a:latin typeface="+mn-lt"/>
              <a:ea typeface="+mn-ea"/>
              <a:cs typeface="+mn-cs"/>
            </a:rPr>
            <a:t>、普通交付税の増額等の影響で実質収支は改善している。</a:t>
          </a:r>
          <a:endParaRPr kumimoji="0" lang="ja-JP" altLang="ja-JP" sz="1200" b="0" i="0" u="none" strike="noStrike" kern="0" cap="none" spc="0" normalizeH="0" baseline="0" noProof="0">
            <a:ln>
              <a:noFill/>
            </a:ln>
            <a:solidFill>
              <a:sysClr val="windowText" lastClr="000000"/>
            </a:solidFill>
            <a:effectLst/>
            <a:uLnTx/>
            <a:uFillTx/>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和歌山県太地町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一般会計について、令和２年度以降</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は</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駅舎防災複合施設、国際鯨類施設の建設等の大型事業を実施してきた。投資的事業を継続しており、その事業費は年度によって差があるが、年度末に基金を積み立てることにより収支額はほぼ一定になっている。水道事業について、平成</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26</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年度の水道料金の値上げにより以降収支が改善している。くじらの博物館事業について、平成</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29</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年度には動物の売上収入により</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10.47%</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に増加し、</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30</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年度においても前年度の事業を継続した結果、黒字を伸ばし、令和元年度も同様の収支状況だったが、令和２年度、３年度は新型コロナウィルス流行の影響を受け、利益が縮小した。令和４年</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10</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月以降は、外国からの来館者が、徐々に増加しているが、飼料代や電気料等の高騰が利益を圧迫している。なお、平成</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29</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年度には入館料の見直し（値上げ）を行っている。介護保険事業は一般会計からの繰り入れを行っている。平成</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27</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年度と令和３年度に保険料を改定し、繰入額を抑制した。国民健康保険事業も一般会計からの繰り入れを行っている。年度ごとに赤字補填を縮小するよう段階的に保険料の改定を行っている。都市計画公共下水道事業については、下水道接続人口が減少しており、一般会計から赤字補填を行っている。人員配置と処理設備の導入などにより、経費の抑制に努めてきたが、今後は老朽化した施設の更新を計画的に進めていく必要があ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3566773</v>
      </c>
      <c r="BO4" s="436"/>
      <c r="BP4" s="436"/>
      <c r="BQ4" s="436"/>
      <c r="BR4" s="436"/>
      <c r="BS4" s="436"/>
      <c r="BT4" s="436"/>
      <c r="BU4" s="437"/>
      <c r="BV4" s="435">
        <v>4190257</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7.3</v>
      </c>
      <c r="CU4" s="576"/>
      <c r="CV4" s="576"/>
      <c r="CW4" s="576"/>
      <c r="CX4" s="576"/>
      <c r="CY4" s="576"/>
      <c r="CZ4" s="576"/>
      <c r="DA4" s="577"/>
      <c r="DB4" s="575">
        <v>7</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3438456</v>
      </c>
      <c r="BO5" s="407"/>
      <c r="BP5" s="407"/>
      <c r="BQ5" s="407"/>
      <c r="BR5" s="407"/>
      <c r="BS5" s="407"/>
      <c r="BT5" s="407"/>
      <c r="BU5" s="408"/>
      <c r="BV5" s="406">
        <v>4058407</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99.8</v>
      </c>
      <c r="CU5" s="404"/>
      <c r="CV5" s="404"/>
      <c r="CW5" s="404"/>
      <c r="CX5" s="404"/>
      <c r="CY5" s="404"/>
      <c r="CZ5" s="404"/>
      <c r="DA5" s="405"/>
      <c r="DB5" s="403">
        <v>99</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128317</v>
      </c>
      <c r="BO6" s="407"/>
      <c r="BP6" s="407"/>
      <c r="BQ6" s="407"/>
      <c r="BR6" s="407"/>
      <c r="BS6" s="407"/>
      <c r="BT6" s="407"/>
      <c r="BU6" s="408"/>
      <c r="BV6" s="406">
        <v>131850</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99.9</v>
      </c>
      <c r="CU6" s="550"/>
      <c r="CV6" s="550"/>
      <c r="CW6" s="550"/>
      <c r="CX6" s="550"/>
      <c r="CY6" s="550"/>
      <c r="CZ6" s="550"/>
      <c r="DA6" s="551"/>
      <c r="DB6" s="549">
        <v>99.3</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1759</v>
      </c>
      <c r="BO7" s="407"/>
      <c r="BP7" s="407"/>
      <c r="BQ7" s="407"/>
      <c r="BR7" s="407"/>
      <c r="BS7" s="407"/>
      <c r="BT7" s="407"/>
      <c r="BU7" s="408"/>
      <c r="BV7" s="406">
        <v>10569</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1738511</v>
      </c>
      <c r="CU7" s="407"/>
      <c r="CV7" s="407"/>
      <c r="CW7" s="407"/>
      <c r="CX7" s="407"/>
      <c r="CY7" s="407"/>
      <c r="CZ7" s="407"/>
      <c r="DA7" s="408"/>
      <c r="DB7" s="406">
        <v>1728425</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104</v>
      </c>
      <c r="AV8" s="465"/>
      <c r="AW8" s="465"/>
      <c r="AX8" s="465"/>
      <c r="AY8" s="420" t="s">
        <v>105</v>
      </c>
      <c r="AZ8" s="421"/>
      <c r="BA8" s="421"/>
      <c r="BB8" s="421"/>
      <c r="BC8" s="421"/>
      <c r="BD8" s="421"/>
      <c r="BE8" s="421"/>
      <c r="BF8" s="421"/>
      <c r="BG8" s="421"/>
      <c r="BH8" s="421"/>
      <c r="BI8" s="421"/>
      <c r="BJ8" s="421"/>
      <c r="BK8" s="421"/>
      <c r="BL8" s="421"/>
      <c r="BM8" s="422"/>
      <c r="BN8" s="406">
        <v>126558</v>
      </c>
      <c r="BO8" s="407"/>
      <c r="BP8" s="407"/>
      <c r="BQ8" s="407"/>
      <c r="BR8" s="407"/>
      <c r="BS8" s="407"/>
      <c r="BT8" s="407"/>
      <c r="BU8" s="408"/>
      <c r="BV8" s="406">
        <v>121281</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0.15</v>
      </c>
      <c r="CU8" s="510"/>
      <c r="CV8" s="510"/>
      <c r="CW8" s="510"/>
      <c r="CX8" s="510"/>
      <c r="CY8" s="510"/>
      <c r="CZ8" s="510"/>
      <c r="DA8" s="511"/>
      <c r="DB8" s="509">
        <v>0.15</v>
      </c>
      <c r="DC8" s="510"/>
      <c r="DD8" s="510"/>
      <c r="DE8" s="510"/>
      <c r="DF8" s="510"/>
      <c r="DG8" s="510"/>
      <c r="DH8" s="510"/>
      <c r="DI8" s="511"/>
    </row>
    <row r="9" spans="1:119" ht="18.75" customHeight="1" thickBot="1" x14ac:dyDescent="0.2">
      <c r="A9" s="163"/>
      <c r="B9" s="538" t="s">
        <v>107</v>
      </c>
      <c r="C9" s="539"/>
      <c r="D9" s="539"/>
      <c r="E9" s="539"/>
      <c r="F9" s="539"/>
      <c r="G9" s="539"/>
      <c r="H9" s="539"/>
      <c r="I9" s="539"/>
      <c r="J9" s="539"/>
      <c r="K9" s="457"/>
      <c r="L9" s="540" t="s">
        <v>108</v>
      </c>
      <c r="M9" s="541"/>
      <c r="N9" s="541"/>
      <c r="O9" s="541"/>
      <c r="P9" s="541"/>
      <c r="Q9" s="542"/>
      <c r="R9" s="543">
        <v>2791</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5277</v>
      </c>
      <c r="BO9" s="407"/>
      <c r="BP9" s="407"/>
      <c r="BQ9" s="407"/>
      <c r="BR9" s="407"/>
      <c r="BS9" s="407"/>
      <c r="BT9" s="407"/>
      <c r="BU9" s="408"/>
      <c r="BV9" s="406">
        <v>-9095</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19.5</v>
      </c>
      <c r="CU9" s="404"/>
      <c r="CV9" s="404"/>
      <c r="CW9" s="404"/>
      <c r="CX9" s="404"/>
      <c r="CY9" s="404"/>
      <c r="CZ9" s="404"/>
      <c r="DA9" s="405"/>
      <c r="DB9" s="403">
        <v>18.399999999999999</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113</v>
      </c>
      <c r="M10" s="363"/>
      <c r="N10" s="363"/>
      <c r="O10" s="363"/>
      <c r="P10" s="363"/>
      <c r="Q10" s="364"/>
      <c r="R10" s="359">
        <v>3087</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104</v>
      </c>
      <c r="AV10" s="465"/>
      <c r="AW10" s="465"/>
      <c r="AX10" s="465"/>
      <c r="AY10" s="420" t="s">
        <v>115</v>
      </c>
      <c r="AZ10" s="421"/>
      <c r="BA10" s="421"/>
      <c r="BB10" s="421"/>
      <c r="BC10" s="421"/>
      <c r="BD10" s="421"/>
      <c r="BE10" s="421"/>
      <c r="BF10" s="421"/>
      <c r="BG10" s="421"/>
      <c r="BH10" s="421"/>
      <c r="BI10" s="421"/>
      <c r="BJ10" s="421"/>
      <c r="BK10" s="421"/>
      <c r="BL10" s="421"/>
      <c r="BM10" s="422"/>
      <c r="BN10" s="406">
        <v>200000</v>
      </c>
      <c r="BO10" s="407"/>
      <c r="BP10" s="407"/>
      <c r="BQ10" s="407"/>
      <c r="BR10" s="407"/>
      <c r="BS10" s="407"/>
      <c r="BT10" s="407"/>
      <c r="BU10" s="408"/>
      <c r="BV10" s="406">
        <v>223100</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2834</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200000</v>
      </c>
      <c r="BO12" s="407"/>
      <c r="BP12" s="407"/>
      <c r="BQ12" s="407"/>
      <c r="BR12" s="407"/>
      <c r="BS12" s="407"/>
      <c r="BT12" s="407"/>
      <c r="BU12" s="408"/>
      <c r="BV12" s="406">
        <v>235500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130</v>
      </c>
      <c r="N13" s="491"/>
      <c r="O13" s="491"/>
      <c r="P13" s="491"/>
      <c r="Q13" s="492"/>
      <c r="R13" s="493">
        <v>2811</v>
      </c>
      <c r="S13" s="494"/>
      <c r="T13" s="494"/>
      <c r="U13" s="494"/>
      <c r="V13" s="495"/>
      <c r="W13" s="496" t="s">
        <v>131</v>
      </c>
      <c r="X13" s="392"/>
      <c r="Y13" s="392"/>
      <c r="Z13" s="392"/>
      <c r="AA13" s="392"/>
      <c r="AB13" s="393"/>
      <c r="AC13" s="359">
        <v>93</v>
      </c>
      <c r="AD13" s="360"/>
      <c r="AE13" s="360"/>
      <c r="AF13" s="360"/>
      <c r="AG13" s="361"/>
      <c r="AH13" s="359">
        <v>94</v>
      </c>
      <c r="AI13" s="360"/>
      <c r="AJ13" s="360"/>
      <c r="AK13" s="360"/>
      <c r="AL13" s="419"/>
      <c r="AM13" s="463" t="s">
        <v>132</v>
      </c>
      <c r="AN13" s="363"/>
      <c r="AO13" s="363"/>
      <c r="AP13" s="363"/>
      <c r="AQ13" s="363"/>
      <c r="AR13" s="363"/>
      <c r="AS13" s="363"/>
      <c r="AT13" s="364"/>
      <c r="AU13" s="464" t="s">
        <v>104</v>
      </c>
      <c r="AV13" s="465"/>
      <c r="AW13" s="465"/>
      <c r="AX13" s="465"/>
      <c r="AY13" s="420" t="s">
        <v>133</v>
      </c>
      <c r="AZ13" s="421"/>
      <c r="BA13" s="421"/>
      <c r="BB13" s="421"/>
      <c r="BC13" s="421"/>
      <c r="BD13" s="421"/>
      <c r="BE13" s="421"/>
      <c r="BF13" s="421"/>
      <c r="BG13" s="421"/>
      <c r="BH13" s="421"/>
      <c r="BI13" s="421"/>
      <c r="BJ13" s="421"/>
      <c r="BK13" s="421"/>
      <c r="BL13" s="421"/>
      <c r="BM13" s="422"/>
      <c r="BN13" s="406">
        <v>5277</v>
      </c>
      <c r="BO13" s="407"/>
      <c r="BP13" s="407"/>
      <c r="BQ13" s="407"/>
      <c r="BR13" s="407"/>
      <c r="BS13" s="407"/>
      <c r="BT13" s="407"/>
      <c r="BU13" s="408"/>
      <c r="BV13" s="406">
        <v>-21495</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11.4</v>
      </c>
      <c r="CU13" s="404"/>
      <c r="CV13" s="404"/>
      <c r="CW13" s="404"/>
      <c r="CX13" s="404"/>
      <c r="CY13" s="404"/>
      <c r="CZ13" s="404"/>
      <c r="DA13" s="405"/>
      <c r="DB13" s="403">
        <v>9.4</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2844</v>
      </c>
      <c r="S14" s="494"/>
      <c r="T14" s="494"/>
      <c r="U14" s="494"/>
      <c r="V14" s="495"/>
      <c r="W14" s="497"/>
      <c r="X14" s="395"/>
      <c r="Y14" s="395"/>
      <c r="Z14" s="395"/>
      <c r="AA14" s="395"/>
      <c r="AB14" s="396"/>
      <c r="AC14" s="486">
        <v>7.4</v>
      </c>
      <c r="AD14" s="487"/>
      <c r="AE14" s="487"/>
      <c r="AF14" s="487"/>
      <c r="AG14" s="488"/>
      <c r="AH14" s="486">
        <v>7.2</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28.1</v>
      </c>
      <c r="CU14" s="504"/>
      <c r="CV14" s="504"/>
      <c r="CW14" s="504"/>
      <c r="CX14" s="504"/>
      <c r="CY14" s="504"/>
      <c r="CZ14" s="504"/>
      <c r="DA14" s="505"/>
      <c r="DB14" s="503">
        <v>27.6</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130</v>
      </c>
      <c r="N15" s="491"/>
      <c r="O15" s="491"/>
      <c r="P15" s="491"/>
      <c r="Q15" s="492"/>
      <c r="R15" s="493">
        <v>2829</v>
      </c>
      <c r="S15" s="494"/>
      <c r="T15" s="494"/>
      <c r="U15" s="494"/>
      <c r="V15" s="495"/>
      <c r="W15" s="496" t="s">
        <v>137</v>
      </c>
      <c r="X15" s="392"/>
      <c r="Y15" s="392"/>
      <c r="Z15" s="392"/>
      <c r="AA15" s="392"/>
      <c r="AB15" s="393"/>
      <c r="AC15" s="359">
        <v>166</v>
      </c>
      <c r="AD15" s="360"/>
      <c r="AE15" s="360"/>
      <c r="AF15" s="360"/>
      <c r="AG15" s="361"/>
      <c r="AH15" s="359">
        <v>180</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240412</v>
      </c>
      <c r="BO15" s="436"/>
      <c r="BP15" s="436"/>
      <c r="BQ15" s="436"/>
      <c r="BR15" s="436"/>
      <c r="BS15" s="436"/>
      <c r="BT15" s="436"/>
      <c r="BU15" s="437"/>
      <c r="BV15" s="435">
        <v>243596</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13.3</v>
      </c>
      <c r="AD16" s="487"/>
      <c r="AE16" s="487"/>
      <c r="AF16" s="487"/>
      <c r="AG16" s="488"/>
      <c r="AH16" s="486">
        <v>13.8</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1680680</v>
      </c>
      <c r="BO16" s="407"/>
      <c r="BP16" s="407"/>
      <c r="BQ16" s="407"/>
      <c r="BR16" s="407"/>
      <c r="BS16" s="407"/>
      <c r="BT16" s="407"/>
      <c r="BU16" s="408"/>
      <c r="BV16" s="406">
        <v>1614029</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992</v>
      </c>
      <c r="AD17" s="360"/>
      <c r="AE17" s="360"/>
      <c r="AF17" s="360"/>
      <c r="AG17" s="361"/>
      <c r="AH17" s="359">
        <v>1031</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295169</v>
      </c>
      <c r="BO17" s="407"/>
      <c r="BP17" s="407"/>
      <c r="BQ17" s="407"/>
      <c r="BR17" s="407"/>
      <c r="BS17" s="407"/>
      <c r="BT17" s="407"/>
      <c r="BU17" s="408"/>
      <c r="BV17" s="406">
        <v>299544</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5.81</v>
      </c>
      <c r="M18" s="459"/>
      <c r="N18" s="459"/>
      <c r="O18" s="459"/>
      <c r="P18" s="459"/>
      <c r="Q18" s="459"/>
      <c r="R18" s="460"/>
      <c r="S18" s="460"/>
      <c r="T18" s="460"/>
      <c r="U18" s="460"/>
      <c r="V18" s="461"/>
      <c r="W18" s="477"/>
      <c r="X18" s="478"/>
      <c r="Y18" s="478"/>
      <c r="Z18" s="478"/>
      <c r="AA18" s="478"/>
      <c r="AB18" s="502"/>
      <c r="AC18" s="376">
        <v>79.3</v>
      </c>
      <c r="AD18" s="377"/>
      <c r="AE18" s="377"/>
      <c r="AF18" s="377"/>
      <c r="AG18" s="462"/>
      <c r="AH18" s="376">
        <v>79</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1780002</v>
      </c>
      <c r="BO18" s="407"/>
      <c r="BP18" s="407"/>
      <c r="BQ18" s="407"/>
      <c r="BR18" s="407"/>
      <c r="BS18" s="407"/>
      <c r="BT18" s="407"/>
      <c r="BU18" s="408"/>
      <c r="BV18" s="406">
        <v>1730399</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480</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2605887</v>
      </c>
      <c r="BO19" s="407"/>
      <c r="BP19" s="407"/>
      <c r="BQ19" s="407"/>
      <c r="BR19" s="407"/>
      <c r="BS19" s="407"/>
      <c r="BT19" s="407"/>
      <c r="BU19" s="408"/>
      <c r="BV19" s="406">
        <v>2575759</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1315</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5885889</v>
      </c>
      <c r="BO22" s="436"/>
      <c r="BP22" s="436"/>
      <c r="BQ22" s="436"/>
      <c r="BR22" s="436"/>
      <c r="BS22" s="436"/>
      <c r="BT22" s="436"/>
      <c r="BU22" s="437"/>
      <c r="BV22" s="435">
        <v>5785772</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5533338</v>
      </c>
      <c r="BO23" s="407"/>
      <c r="BP23" s="407"/>
      <c r="BQ23" s="407"/>
      <c r="BR23" s="407"/>
      <c r="BS23" s="407"/>
      <c r="BT23" s="407"/>
      <c r="BU23" s="408"/>
      <c r="BV23" s="406">
        <v>5383285</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4575</v>
      </c>
      <c r="R24" s="360"/>
      <c r="S24" s="360"/>
      <c r="T24" s="360"/>
      <c r="U24" s="360"/>
      <c r="V24" s="361"/>
      <c r="W24" s="449"/>
      <c r="X24" s="386"/>
      <c r="Y24" s="387"/>
      <c r="Z24" s="362" t="s">
        <v>162</v>
      </c>
      <c r="AA24" s="363"/>
      <c r="AB24" s="363"/>
      <c r="AC24" s="363"/>
      <c r="AD24" s="363"/>
      <c r="AE24" s="363"/>
      <c r="AF24" s="363"/>
      <c r="AG24" s="364"/>
      <c r="AH24" s="359">
        <v>53</v>
      </c>
      <c r="AI24" s="360"/>
      <c r="AJ24" s="360"/>
      <c r="AK24" s="360"/>
      <c r="AL24" s="361"/>
      <c r="AM24" s="359">
        <v>149990</v>
      </c>
      <c r="AN24" s="360"/>
      <c r="AO24" s="360"/>
      <c r="AP24" s="360"/>
      <c r="AQ24" s="360"/>
      <c r="AR24" s="361"/>
      <c r="AS24" s="359">
        <v>2830</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5293016</v>
      </c>
      <c r="BO24" s="407"/>
      <c r="BP24" s="407"/>
      <c r="BQ24" s="407"/>
      <c r="BR24" s="407"/>
      <c r="BS24" s="407"/>
      <c r="BT24" s="407"/>
      <c r="BU24" s="408"/>
      <c r="BV24" s="406">
        <v>5122992</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5600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303852</v>
      </c>
      <c r="BO25" s="436"/>
      <c r="BP25" s="436"/>
      <c r="BQ25" s="436"/>
      <c r="BR25" s="436"/>
      <c r="BS25" s="436"/>
      <c r="BT25" s="436"/>
      <c r="BU25" s="437"/>
      <c r="BV25" s="435">
        <v>70000</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5050</v>
      </c>
      <c r="R26" s="360"/>
      <c r="S26" s="360"/>
      <c r="T26" s="360"/>
      <c r="U26" s="360"/>
      <c r="V26" s="361"/>
      <c r="W26" s="449"/>
      <c r="X26" s="386"/>
      <c r="Y26" s="387"/>
      <c r="Z26" s="362" t="s">
        <v>168</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2850</v>
      </c>
      <c r="R27" s="360"/>
      <c r="S27" s="360"/>
      <c r="T27" s="360"/>
      <c r="U27" s="360"/>
      <c r="V27" s="361"/>
      <c r="W27" s="449"/>
      <c r="X27" s="386"/>
      <c r="Y27" s="387"/>
      <c r="Z27" s="362" t="s">
        <v>171</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84571</v>
      </c>
      <c r="BO27" s="441"/>
      <c r="BP27" s="441"/>
      <c r="BQ27" s="441"/>
      <c r="BR27" s="441"/>
      <c r="BS27" s="441"/>
      <c r="BT27" s="441"/>
      <c r="BU27" s="442"/>
      <c r="BV27" s="440">
        <v>84571</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2280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490057</v>
      </c>
      <c r="BO28" s="436"/>
      <c r="BP28" s="436"/>
      <c r="BQ28" s="436"/>
      <c r="BR28" s="436"/>
      <c r="BS28" s="436"/>
      <c r="BT28" s="436"/>
      <c r="BU28" s="437"/>
      <c r="BV28" s="435">
        <v>490057</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8</v>
      </c>
      <c r="M29" s="360"/>
      <c r="N29" s="360"/>
      <c r="O29" s="360"/>
      <c r="P29" s="361"/>
      <c r="Q29" s="359">
        <v>2050</v>
      </c>
      <c r="R29" s="360"/>
      <c r="S29" s="360"/>
      <c r="T29" s="360"/>
      <c r="U29" s="360"/>
      <c r="V29" s="361"/>
      <c r="W29" s="450"/>
      <c r="X29" s="451"/>
      <c r="Y29" s="452"/>
      <c r="Z29" s="362" t="s">
        <v>177</v>
      </c>
      <c r="AA29" s="363"/>
      <c r="AB29" s="363"/>
      <c r="AC29" s="363"/>
      <c r="AD29" s="363"/>
      <c r="AE29" s="363"/>
      <c r="AF29" s="363"/>
      <c r="AG29" s="364"/>
      <c r="AH29" s="359">
        <v>53</v>
      </c>
      <c r="AI29" s="360"/>
      <c r="AJ29" s="360"/>
      <c r="AK29" s="360"/>
      <c r="AL29" s="361"/>
      <c r="AM29" s="359">
        <v>149990</v>
      </c>
      <c r="AN29" s="360"/>
      <c r="AO29" s="360"/>
      <c r="AP29" s="360"/>
      <c r="AQ29" s="360"/>
      <c r="AR29" s="361"/>
      <c r="AS29" s="359">
        <v>2830</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525562</v>
      </c>
      <c r="BO29" s="407"/>
      <c r="BP29" s="407"/>
      <c r="BQ29" s="407"/>
      <c r="BR29" s="407"/>
      <c r="BS29" s="407"/>
      <c r="BT29" s="407"/>
      <c r="BU29" s="408"/>
      <c r="BV29" s="406">
        <v>515586</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96</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567085</v>
      </c>
      <c r="BO30" s="441"/>
      <c r="BP30" s="441"/>
      <c r="BQ30" s="441"/>
      <c r="BR30" s="441"/>
      <c r="BS30" s="441"/>
      <c r="BT30" s="441"/>
      <c r="BU30" s="442"/>
      <c r="BV30" s="440">
        <v>571582</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国民健康保険事業</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水道事業</v>
      </c>
      <c r="AP34" s="355"/>
      <c r="AQ34" s="355"/>
      <c r="AR34" s="355"/>
      <c r="AS34" s="355"/>
      <c r="AT34" s="355"/>
      <c r="AU34" s="355"/>
      <c r="AV34" s="355"/>
      <c r="AW34" s="355"/>
      <c r="AX34" s="355"/>
      <c r="AY34" s="355"/>
      <c r="AZ34" s="355"/>
      <c r="BA34" s="355"/>
      <c r="BB34" s="355"/>
      <c r="BC34" s="355"/>
      <c r="BD34" s="163"/>
      <c r="BE34" s="354">
        <f>IF(BG34="","",MAX(C34:D43,U34:V43,AM34:AN43)+1)</f>
        <v>7</v>
      </c>
      <c r="BF34" s="354"/>
      <c r="BG34" s="355" t="str">
        <f>IF('各会計、関係団体の財政状況及び健全化判断比率'!B33="","",'各会計、関係団体の財政状況及び健全化判断比率'!B33)</f>
        <v>くじらの博物館事業</v>
      </c>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和歌山県市町村総合事務組合</v>
      </c>
      <c r="BZ34" s="355"/>
      <c r="CA34" s="355"/>
      <c r="CB34" s="355"/>
      <c r="CC34" s="355"/>
      <c r="CD34" s="355"/>
      <c r="CE34" s="355"/>
      <c r="CF34" s="355"/>
      <c r="CG34" s="355"/>
      <c r="CH34" s="355"/>
      <c r="CI34" s="355"/>
      <c r="CJ34" s="355"/>
      <c r="CK34" s="355"/>
      <c r="CL34" s="355"/>
      <c r="CM34" s="355"/>
      <c r="CN34" s="163"/>
      <c r="CO34" s="354">
        <f>IF(CQ34="","",MAX(C34:D43,U34:V43,AM34:AN43,BE34:BF43,BW34:BX43)+1)</f>
        <v>18</v>
      </c>
      <c r="CP34" s="354"/>
      <c r="CQ34" s="355" t="str">
        <f>IF('各会計、関係団体の財政状況及び健全化判断比率'!BS7="","",'各会計、関係団体の財政状況及び健全化判断比率'!BS7)</f>
        <v>太地町開発公社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15">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介護保険事業</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都市計画公共下水道事業</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紀南学園事務組合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後期高齢者医療事業</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東牟婁郡町村新宮市老人福祉施設事務組合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東牟婁郡町村新宮市老人福祉施設事務組合（公営企業会計）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那智勝浦町太地町環境衛生施設一部事務組合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13</v>
      </c>
      <c r="BX39" s="354"/>
      <c r="BY39" s="355" t="str">
        <f>IF('各会計、関係団体の財政状況及び健全化判断比率'!B73="","",'各会計、関係団体の財政状況及び健全化判断比率'!B73)</f>
        <v>新宮周辺広域市町村圏事務組合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14</v>
      </c>
      <c r="BX40" s="354"/>
      <c r="BY40" s="355" t="str">
        <f>IF('各会計、関係団体の財政状況及び健全化判断比率'!B74="","",'各会計、関係団体の財政状況及び健全化判断比率'!B74)</f>
        <v>新宮周辺広域市町村圏事務組合（公営企業会計）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15</v>
      </c>
      <c r="BX41" s="354"/>
      <c r="BY41" s="355" t="str">
        <f>IF('各会計、関係団体の財政状況及び健全化判断比率'!B75="","",'各会計、関係団体の財政状況及び健全化判断比率'!B75)</f>
        <v>和歌山地方税回収機構</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16</v>
      </c>
      <c r="BX42" s="354"/>
      <c r="BY42" s="355" t="str">
        <f>IF('各会計、関係団体の財政状況及び健全化判断比率'!B76="","",'各会計、関係団体の財政状況及び健全化判断比率'!B76)</f>
        <v>和歌山県後期高齢者医療広域連合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17</v>
      </c>
      <c r="BX43" s="354"/>
      <c r="BY43" s="355" t="str">
        <f>IF('各会計、関係団体の財政状況及び健全化判断比率'!B77="","",'各会計、関係団体の財政状況及び健全化判断比率'!B77)</f>
        <v>和歌山県後期高齢者医療広域連合（特別会計）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cOBsp1gn0vEJMz4IzCIXVzLs3pqVvN+3SQvrnL2REiALhuGxyv5i2sPO2bHmPynKrfverNAxih8TaygE6yIL3w==" saltValue="z89GuOmi/WIzBrbqMyNuv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36" t="s">
        <v>533</v>
      </c>
      <c r="D34" s="1136"/>
      <c r="E34" s="1137"/>
      <c r="F34" s="32">
        <v>8.76</v>
      </c>
      <c r="G34" s="33">
        <v>8.34</v>
      </c>
      <c r="H34" s="33">
        <v>8.36</v>
      </c>
      <c r="I34" s="33">
        <v>8.56</v>
      </c>
      <c r="J34" s="34">
        <v>8.82</v>
      </c>
      <c r="K34" s="22"/>
      <c r="L34" s="22"/>
      <c r="M34" s="22"/>
      <c r="N34" s="22"/>
      <c r="O34" s="22"/>
      <c r="P34" s="22"/>
    </row>
    <row r="35" spans="1:16" ht="39" customHeight="1" x14ac:dyDescent="0.15">
      <c r="A35" s="22"/>
      <c r="B35" s="35"/>
      <c r="C35" s="1132" t="s">
        <v>534</v>
      </c>
      <c r="D35" s="1132"/>
      <c r="E35" s="1133"/>
      <c r="F35" s="36">
        <v>8.51</v>
      </c>
      <c r="G35" s="37">
        <v>7.91</v>
      </c>
      <c r="H35" s="37">
        <v>7.98</v>
      </c>
      <c r="I35" s="37">
        <v>7.01</v>
      </c>
      <c r="J35" s="38">
        <v>7.27</v>
      </c>
      <c r="K35" s="22"/>
      <c r="L35" s="22"/>
      <c r="M35" s="22"/>
      <c r="N35" s="22"/>
      <c r="O35" s="22"/>
      <c r="P35" s="22"/>
    </row>
    <row r="36" spans="1:16" ht="39" customHeight="1" x14ac:dyDescent="0.15">
      <c r="A36" s="22"/>
      <c r="B36" s="35"/>
      <c r="C36" s="1132" t="s">
        <v>535</v>
      </c>
      <c r="D36" s="1132"/>
      <c r="E36" s="1133"/>
      <c r="F36" s="36">
        <v>9.65</v>
      </c>
      <c r="G36" s="37">
        <v>4.72</v>
      </c>
      <c r="H36" s="37">
        <v>2.5099999999999998</v>
      </c>
      <c r="I36" s="37">
        <v>2.88</v>
      </c>
      <c r="J36" s="38">
        <v>3.6</v>
      </c>
      <c r="K36" s="22"/>
      <c r="L36" s="22"/>
      <c r="M36" s="22"/>
      <c r="N36" s="22"/>
      <c r="O36" s="22"/>
      <c r="P36" s="22"/>
    </row>
    <row r="37" spans="1:16" ht="39" customHeight="1" x14ac:dyDescent="0.15">
      <c r="A37" s="22"/>
      <c r="B37" s="35"/>
      <c r="C37" s="1132" t="s">
        <v>536</v>
      </c>
      <c r="D37" s="1132"/>
      <c r="E37" s="1133"/>
      <c r="F37" s="36">
        <v>0.37</v>
      </c>
      <c r="G37" s="37">
        <v>0.92</v>
      </c>
      <c r="H37" s="37">
        <v>1.22</v>
      </c>
      <c r="I37" s="37">
        <v>1.96</v>
      </c>
      <c r="J37" s="38">
        <v>2.62</v>
      </c>
      <c r="K37" s="22"/>
      <c r="L37" s="22"/>
      <c r="M37" s="22"/>
      <c r="N37" s="22"/>
      <c r="O37" s="22"/>
      <c r="P37" s="22"/>
    </row>
    <row r="38" spans="1:16" ht="39" customHeight="1" x14ac:dyDescent="0.15">
      <c r="A38" s="22"/>
      <c r="B38" s="35"/>
      <c r="C38" s="1132" t="s">
        <v>537</v>
      </c>
      <c r="D38" s="1132"/>
      <c r="E38" s="1133"/>
      <c r="F38" s="36">
        <v>0.32</v>
      </c>
      <c r="G38" s="37">
        <v>0.52</v>
      </c>
      <c r="H38" s="37">
        <v>0.46</v>
      </c>
      <c r="I38" s="37">
        <v>0.22</v>
      </c>
      <c r="J38" s="38">
        <v>0.56000000000000005</v>
      </c>
      <c r="K38" s="22"/>
      <c r="L38" s="22"/>
      <c r="M38" s="22"/>
      <c r="N38" s="22"/>
      <c r="O38" s="22"/>
      <c r="P38" s="22"/>
    </row>
    <row r="39" spans="1:16" ht="39" customHeight="1" x14ac:dyDescent="0.15">
      <c r="A39" s="22"/>
      <c r="B39" s="35"/>
      <c r="C39" s="1132" t="s">
        <v>538</v>
      </c>
      <c r="D39" s="1132"/>
      <c r="E39" s="1133"/>
      <c r="F39" s="36">
        <v>0.14000000000000001</v>
      </c>
      <c r="G39" s="37">
        <v>0.25</v>
      </c>
      <c r="H39" s="37">
        <v>0.14000000000000001</v>
      </c>
      <c r="I39" s="37">
        <v>0.75</v>
      </c>
      <c r="J39" s="38">
        <v>0.49</v>
      </c>
      <c r="K39" s="22"/>
      <c r="L39" s="22"/>
      <c r="M39" s="22"/>
      <c r="N39" s="22"/>
      <c r="O39" s="22"/>
      <c r="P39" s="22"/>
    </row>
    <row r="40" spans="1:16" ht="39" customHeight="1" x14ac:dyDescent="0.15">
      <c r="A40" s="22"/>
      <c r="B40" s="35"/>
      <c r="C40" s="1132" t="s">
        <v>539</v>
      </c>
      <c r="D40" s="1132"/>
      <c r="E40" s="1133"/>
      <c r="F40" s="36">
        <v>0.05</v>
      </c>
      <c r="G40" s="37">
        <v>0.06</v>
      </c>
      <c r="H40" s="37">
        <v>0.05</v>
      </c>
      <c r="I40" s="37">
        <v>0.05</v>
      </c>
      <c r="J40" s="38">
        <v>0.09</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540</v>
      </c>
      <c r="D42" s="1132"/>
      <c r="E42" s="1133"/>
      <c r="F42" s="36" t="s">
        <v>488</v>
      </c>
      <c r="G42" s="37" t="s">
        <v>488</v>
      </c>
      <c r="H42" s="37" t="s">
        <v>488</v>
      </c>
      <c r="I42" s="37" t="s">
        <v>488</v>
      </c>
      <c r="J42" s="38" t="s">
        <v>488</v>
      </c>
      <c r="K42" s="22"/>
      <c r="L42" s="22"/>
      <c r="M42" s="22"/>
      <c r="N42" s="22"/>
      <c r="O42" s="22"/>
      <c r="P42" s="22"/>
    </row>
    <row r="43" spans="1:16" ht="39" customHeight="1" thickBot="1" x14ac:dyDescent="0.2">
      <c r="A43" s="22"/>
      <c r="B43" s="40"/>
      <c r="C43" s="1134" t="s">
        <v>541</v>
      </c>
      <c r="D43" s="1134"/>
      <c r="E43" s="1135"/>
      <c r="F43" s="41" t="s">
        <v>488</v>
      </c>
      <c r="G43" s="42" t="s">
        <v>488</v>
      </c>
      <c r="H43" s="42" t="s">
        <v>488</v>
      </c>
      <c r="I43" s="42" t="s">
        <v>488</v>
      </c>
      <c r="J43" s="43" t="s">
        <v>488</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5bkWDMspvwtLqlZhbLLVmiZaCQBoDkTGdronlYa02WM/MJlL7VhLNVNVnHafjFmxdU32OBHyvJ8tLxdHJgclqg==" saltValue="eRHscpt+pJeeK5Nqq7Ft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275</v>
      </c>
      <c r="L45" s="58">
        <v>359</v>
      </c>
      <c r="M45" s="58">
        <v>392</v>
      </c>
      <c r="N45" s="58">
        <v>474</v>
      </c>
      <c r="O45" s="59">
        <v>508</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488</v>
      </c>
      <c r="L46" s="62" t="s">
        <v>488</v>
      </c>
      <c r="M46" s="62" t="s">
        <v>488</v>
      </c>
      <c r="N46" s="62" t="s">
        <v>488</v>
      </c>
      <c r="O46" s="63" t="s">
        <v>488</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488</v>
      </c>
      <c r="L47" s="62" t="s">
        <v>488</v>
      </c>
      <c r="M47" s="62" t="s">
        <v>488</v>
      </c>
      <c r="N47" s="62" t="s">
        <v>488</v>
      </c>
      <c r="O47" s="63" t="s">
        <v>488</v>
      </c>
      <c r="P47" s="46"/>
      <c r="Q47" s="46"/>
      <c r="R47" s="46"/>
      <c r="S47" s="46"/>
      <c r="T47" s="46"/>
      <c r="U47" s="46"/>
    </row>
    <row r="48" spans="1:21" ht="30.75" customHeight="1" x14ac:dyDescent="0.15">
      <c r="A48" s="46"/>
      <c r="B48" s="1163"/>
      <c r="C48" s="1164"/>
      <c r="D48" s="60"/>
      <c r="E48" s="1140" t="s">
        <v>13</v>
      </c>
      <c r="F48" s="1140"/>
      <c r="G48" s="1140"/>
      <c r="H48" s="1140"/>
      <c r="I48" s="1140"/>
      <c r="J48" s="1141"/>
      <c r="K48" s="61">
        <v>13</v>
      </c>
      <c r="L48" s="62">
        <v>12</v>
      </c>
      <c r="M48" s="62">
        <v>14</v>
      </c>
      <c r="N48" s="62">
        <v>14</v>
      </c>
      <c r="O48" s="63">
        <v>27</v>
      </c>
      <c r="P48" s="46"/>
      <c r="Q48" s="46"/>
      <c r="R48" s="46"/>
      <c r="S48" s="46"/>
      <c r="T48" s="46"/>
      <c r="U48" s="46"/>
    </row>
    <row r="49" spans="1:21" ht="30.75" customHeight="1" x14ac:dyDescent="0.15">
      <c r="A49" s="46"/>
      <c r="B49" s="1163"/>
      <c r="C49" s="1164"/>
      <c r="D49" s="60"/>
      <c r="E49" s="1140" t="s">
        <v>14</v>
      </c>
      <c r="F49" s="1140"/>
      <c r="G49" s="1140"/>
      <c r="H49" s="1140"/>
      <c r="I49" s="1140"/>
      <c r="J49" s="1141"/>
      <c r="K49" s="61" t="s">
        <v>488</v>
      </c>
      <c r="L49" s="62" t="s">
        <v>488</v>
      </c>
      <c r="M49" s="62" t="s">
        <v>488</v>
      </c>
      <c r="N49" s="62" t="s">
        <v>488</v>
      </c>
      <c r="O49" s="63" t="s">
        <v>488</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488</v>
      </c>
      <c r="L50" s="62" t="s">
        <v>488</v>
      </c>
      <c r="M50" s="62" t="s">
        <v>488</v>
      </c>
      <c r="N50" s="62" t="s">
        <v>488</v>
      </c>
      <c r="O50" s="63" t="s">
        <v>488</v>
      </c>
      <c r="P50" s="46"/>
      <c r="Q50" s="46"/>
      <c r="R50" s="46"/>
      <c r="S50" s="46"/>
      <c r="T50" s="46"/>
      <c r="U50" s="46"/>
    </row>
    <row r="51" spans="1:21" ht="30.75" customHeight="1" x14ac:dyDescent="0.15">
      <c r="A51" s="46"/>
      <c r="B51" s="1165"/>
      <c r="C51" s="1166"/>
      <c r="D51" s="64"/>
      <c r="E51" s="1140" t="s">
        <v>16</v>
      </c>
      <c r="F51" s="1140"/>
      <c r="G51" s="1140"/>
      <c r="H51" s="1140"/>
      <c r="I51" s="1140"/>
      <c r="J51" s="1141"/>
      <c r="K51" s="61">
        <v>0</v>
      </c>
      <c r="L51" s="62" t="s">
        <v>488</v>
      </c>
      <c r="M51" s="62" t="s">
        <v>488</v>
      </c>
      <c r="N51" s="62">
        <v>0</v>
      </c>
      <c r="O51" s="63" t="s">
        <v>488</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222</v>
      </c>
      <c r="L52" s="62">
        <v>272</v>
      </c>
      <c r="M52" s="62">
        <v>271</v>
      </c>
      <c r="N52" s="62">
        <v>329</v>
      </c>
      <c r="O52" s="63">
        <v>353</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66</v>
      </c>
      <c r="L53" s="67">
        <v>99</v>
      </c>
      <c r="M53" s="67">
        <v>135</v>
      </c>
      <c r="N53" s="67">
        <v>159</v>
      </c>
      <c r="O53" s="68">
        <v>182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3oMx29kaYnxncDyS+IfZ0bS+BTEDkgkK/ftnmqXt5lrlguNCz509I40fIPn30V/BxfuSrtIKwBOmRMieosNW8g==" saltValue="eHS/a94nQw+fa2t9+vet/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81" t="s">
        <v>30</v>
      </c>
      <c r="C41" s="1182"/>
      <c r="D41" s="103"/>
      <c r="E41" s="1183" t="s">
        <v>31</v>
      </c>
      <c r="F41" s="1183"/>
      <c r="G41" s="1183"/>
      <c r="H41" s="1184"/>
      <c r="I41" s="330">
        <v>4358</v>
      </c>
      <c r="J41" s="331">
        <v>4740</v>
      </c>
      <c r="K41" s="331">
        <v>5250</v>
      </c>
      <c r="L41" s="331">
        <v>5786</v>
      </c>
      <c r="M41" s="332">
        <v>5886</v>
      </c>
    </row>
    <row r="42" spans="2:13" ht="27.75" customHeight="1" x14ac:dyDescent="0.15">
      <c r="B42" s="1171"/>
      <c r="C42" s="1172"/>
      <c r="D42" s="104"/>
      <c r="E42" s="1175" t="s">
        <v>32</v>
      </c>
      <c r="F42" s="1175"/>
      <c r="G42" s="1175"/>
      <c r="H42" s="1176"/>
      <c r="I42" s="333" t="s">
        <v>488</v>
      </c>
      <c r="J42" s="334" t="s">
        <v>488</v>
      </c>
      <c r="K42" s="334" t="s">
        <v>488</v>
      </c>
      <c r="L42" s="334" t="s">
        <v>488</v>
      </c>
      <c r="M42" s="335" t="s">
        <v>488</v>
      </c>
    </row>
    <row r="43" spans="2:13" ht="27.75" customHeight="1" x14ac:dyDescent="0.15">
      <c r="B43" s="1171"/>
      <c r="C43" s="1172"/>
      <c r="D43" s="104"/>
      <c r="E43" s="1175" t="s">
        <v>33</v>
      </c>
      <c r="F43" s="1175"/>
      <c r="G43" s="1175"/>
      <c r="H43" s="1176"/>
      <c r="I43" s="333">
        <v>88</v>
      </c>
      <c r="J43" s="334">
        <v>89</v>
      </c>
      <c r="K43" s="334">
        <v>87</v>
      </c>
      <c r="L43" s="334">
        <v>119</v>
      </c>
      <c r="M43" s="335">
        <v>220</v>
      </c>
    </row>
    <row r="44" spans="2:13" ht="27.75" customHeight="1" x14ac:dyDescent="0.15">
      <c r="B44" s="1171"/>
      <c r="C44" s="1172"/>
      <c r="D44" s="104"/>
      <c r="E44" s="1175" t="s">
        <v>34</v>
      </c>
      <c r="F44" s="1175"/>
      <c r="G44" s="1175"/>
      <c r="H44" s="1176"/>
      <c r="I44" s="333">
        <v>93</v>
      </c>
      <c r="J44" s="334">
        <v>90</v>
      </c>
      <c r="K44" s="334">
        <v>86</v>
      </c>
      <c r="L44" s="334">
        <v>82</v>
      </c>
      <c r="M44" s="335">
        <v>78</v>
      </c>
    </row>
    <row r="45" spans="2:13" ht="27.75" customHeight="1" x14ac:dyDescent="0.15">
      <c r="B45" s="1171"/>
      <c r="C45" s="1172"/>
      <c r="D45" s="104"/>
      <c r="E45" s="1175" t="s">
        <v>35</v>
      </c>
      <c r="F45" s="1175"/>
      <c r="G45" s="1175"/>
      <c r="H45" s="1176"/>
      <c r="I45" s="333">
        <v>512</v>
      </c>
      <c r="J45" s="334">
        <v>509</v>
      </c>
      <c r="K45" s="334">
        <v>555</v>
      </c>
      <c r="L45" s="334">
        <v>468</v>
      </c>
      <c r="M45" s="335">
        <v>453</v>
      </c>
    </row>
    <row r="46" spans="2:13" ht="27.75" customHeight="1" x14ac:dyDescent="0.15">
      <c r="B46" s="1171"/>
      <c r="C46" s="1172"/>
      <c r="D46" s="105"/>
      <c r="E46" s="1175" t="s">
        <v>36</v>
      </c>
      <c r="F46" s="1175"/>
      <c r="G46" s="1175"/>
      <c r="H46" s="1176"/>
      <c r="I46" s="333" t="s">
        <v>488</v>
      </c>
      <c r="J46" s="334" t="s">
        <v>488</v>
      </c>
      <c r="K46" s="334" t="s">
        <v>488</v>
      </c>
      <c r="L46" s="334" t="s">
        <v>488</v>
      </c>
      <c r="M46" s="335" t="s">
        <v>488</v>
      </c>
    </row>
    <row r="47" spans="2:13" ht="27.75" customHeight="1" x14ac:dyDescent="0.15">
      <c r="B47" s="1171"/>
      <c r="C47" s="1172"/>
      <c r="D47" s="106"/>
      <c r="E47" s="1185" t="s">
        <v>37</v>
      </c>
      <c r="F47" s="1186"/>
      <c r="G47" s="1186"/>
      <c r="H47" s="1187"/>
      <c r="I47" s="333" t="s">
        <v>488</v>
      </c>
      <c r="J47" s="334" t="s">
        <v>488</v>
      </c>
      <c r="K47" s="334" t="s">
        <v>488</v>
      </c>
      <c r="L47" s="334" t="s">
        <v>488</v>
      </c>
      <c r="M47" s="335" t="s">
        <v>488</v>
      </c>
    </row>
    <row r="48" spans="2:13" ht="27.75" customHeight="1" x14ac:dyDescent="0.15">
      <c r="B48" s="1171"/>
      <c r="C48" s="1172"/>
      <c r="D48" s="104"/>
      <c r="E48" s="1175" t="s">
        <v>38</v>
      </c>
      <c r="F48" s="1175"/>
      <c r="G48" s="1175"/>
      <c r="H48" s="1176"/>
      <c r="I48" s="333" t="s">
        <v>488</v>
      </c>
      <c r="J48" s="334" t="s">
        <v>488</v>
      </c>
      <c r="K48" s="334" t="s">
        <v>488</v>
      </c>
      <c r="L48" s="334" t="s">
        <v>488</v>
      </c>
      <c r="M48" s="335" t="s">
        <v>488</v>
      </c>
    </row>
    <row r="49" spans="2:13" ht="27.75" customHeight="1" x14ac:dyDescent="0.15">
      <c r="B49" s="1173"/>
      <c r="C49" s="1174"/>
      <c r="D49" s="104"/>
      <c r="E49" s="1175" t="s">
        <v>39</v>
      </c>
      <c r="F49" s="1175"/>
      <c r="G49" s="1175"/>
      <c r="H49" s="1176"/>
      <c r="I49" s="333" t="s">
        <v>488</v>
      </c>
      <c r="J49" s="334" t="s">
        <v>488</v>
      </c>
      <c r="K49" s="334" t="s">
        <v>488</v>
      </c>
      <c r="L49" s="334" t="s">
        <v>488</v>
      </c>
      <c r="M49" s="335" t="s">
        <v>488</v>
      </c>
    </row>
    <row r="50" spans="2:13" ht="27.75" customHeight="1" x14ac:dyDescent="0.15">
      <c r="B50" s="1169" t="s">
        <v>40</v>
      </c>
      <c r="C50" s="1170"/>
      <c r="D50" s="107"/>
      <c r="E50" s="1175" t="s">
        <v>41</v>
      </c>
      <c r="F50" s="1175"/>
      <c r="G50" s="1175"/>
      <c r="H50" s="1176"/>
      <c r="I50" s="333">
        <v>1516</v>
      </c>
      <c r="J50" s="334">
        <v>1654</v>
      </c>
      <c r="K50" s="334">
        <v>1801</v>
      </c>
      <c r="L50" s="334">
        <v>1756</v>
      </c>
      <c r="M50" s="335">
        <v>1890</v>
      </c>
    </row>
    <row r="51" spans="2:13" ht="27.75" customHeight="1" x14ac:dyDescent="0.15">
      <c r="B51" s="1171"/>
      <c r="C51" s="1172"/>
      <c r="D51" s="104"/>
      <c r="E51" s="1175" t="s">
        <v>42</v>
      </c>
      <c r="F51" s="1175"/>
      <c r="G51" s="1175"/>
      <c r="H51" s="1176"/>
      <c r="I51" s="333" t="s">
        <v>488</v>
      </c>
      <c r="J51" s="334" t="s">
        <v>488</v>
      </c>
      <c r="K51" s="334" t="s">
        <v>488</v>
      </c>
      <c r="L51" s="334" t="s">
        <v>488</v>
      </c>
      <c r="M51" s="335" t="s">
        <v>488</v>
      </c>
    </row>
    <row r="52" spans="2:13" ht="27.75" customHeight="1" x14ac:dyDescent="0.15">
      <c r="B52" s="1173"/>
      <c r="C52" s="1174"/>
      <c r="D52" s="104"/>
      <c r="E52" s="1175" t="s">
        <v>43</v>
      </c>
      <c r="F52" s="1175"/>
      <c r="G52" s="1175"/>
      <c r="H52" s="1176"/>
      <c r="I52" s="333">
        <v>3365</v>
      </c>
      <c r="J52" s="334">
        <v>3534</v>
      </c>
      <c r="K52" s="334">
        <v>3911</v>
      </c>
      <c r="L52" s="334">
        <v>4310</v>
      </c>
      <c r="M52" s="335">
        <v>4355</v>
      </c>
    </row>
    <row r="53" spans="2:13" ht="27.75" customHeight="1" thickBot="1" x14ac:dyDescent="0.2">
      <c r="B53" s="1177" t="s">
        <v>19</v>
      </c>
      <c r="C53" s="1178"/>
      <c r="D53" s="108"/>
      <c r="E53" s="1179" t="s">
        <v>44</v>
      </c>
      <c r="F53" s="1179"/>
      <c r="G53" s="1179"/>
      <c r="H53" s="1180"/>
      <c r="I53" s="336">
        <v>170</v>
      </c>
      <c r="J53" s="337">
        <v>239</v>
      </c>
      <c r="K53" s="337">
        <v>266</v>
      </c>
      <c r="L53" s="337">
        <v>388</v>
      </c>
      <c r="M53" s="338">
        <v>391</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KPLQjO/03YNBEGYzxo4b5rK/O0ytF1tWepHDKGxCP8+nnvSsPeEtjk1GFH6c/Gc9DZcpu/ca93m2cB1VE9o/ig==" saltValue="EqvGk+szRZAdzQpnC109c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196" t="s">
        <v>46</v>
      </c>
      <c r="D55" s="1196"/>
      <c r="E55" s="1197"/>
      <c r="F55" s="339">
        <v>502</v>
      </c>
      <c r="G55" s="339">
        <v>490</v>
      </c>
      <c r="H55" s="340">
        <v>490</v>
      </c>
    </row>
    <row r="56" spans="2:8" ht="52.5" customHeight="1" x14ac:dyDescent="0.15">
      <c r="B56" s="120"/>
      <c r="C56" s="1198" t="s">
        <v>47</v>
      </c>
      <c r="D56" s="1198"/>
      <c r="E56" s="1199"/>
      <c r="F56" s="341">
        <v>506</v>
      </c>
      <c r="G56" s="341">
        <v>516</v>
      </c>
      <c r="H56" s="342">
        <v>526</v>
      </c>
    </row>
    <row r="57" spans="2:8" ht="53.25" customHeight="1" x14ac:dyDescent="0.15">
      <c r="B57" s="120"/>
      <c r="C57" s="1200" t="s">
        <v>48</v>
      </c>
      <c r="D57" s="1200"/>
      <c r="E57" s="1201"/>
      <c r="F57" s="343">
        <v>616</v>
      </c>
      <c r="G57" s="343">
        <v>572</v>
      </c>
      <c r="H57" s="344">
        <v>567</v>
      </c>
    </row>
    <row r="58" spans="2:8" ht="45.75" customHeight="1" x14ac:dyDescent="0.15">
      <c r="B58" s="121"/>
      <c r="C58" s="1188" t="s">
        <v>547</v>
      </c>
      <c r="D58" s="1189"/>
      <c r="E58" s="1190"/>
      <c r="F58" s="345">
        <v>287</v>
      </c>
      <c r="G58" s="345">
        <v>257</v>
      </c>
      <c r="H58" s="346">
        <v>257</v>
      </c>
    </row>
    <row r="59" spans="2:8" ht="45.75" customHeight="1" x14ac:dyDescent="0.15">
      <c r="B59" s="121"/>
      <c r="C59" s="1188" t="s">
        <v>548</v>
      </c>
      <c r="D59" s="1189"/>
      <c r="E59" s="1190"/>
      <c r="F59" s="345">
        <v>132</v>
      </c>
      <c r="G59" s="345">
        <v>132</v>
      </c>
      <c r="H59" s="346">
        <v>132</v>
      </c>
    </row>
    <row r="60" spans="2:8" ht="45.75" customHeight="1" x14ac:dyDescent="0.15">
      <c r="B60" s="121"/>
      <c r="C60" s="1188" t="s">
        <v>549</v>
      </c>
      <c r="D60" s="1189"/>
      <c r="E60" s="1190"/>
      <c r="F60" s="345">
        <v>80</v>
      </c>
      <c r="G60" s="345">
        <v>80</v>
      </c>
      <c r="H60" s="346">
        <v>80</v>
      </c>
    </row>
    <row r="61" spans="2:8" ht="45.75" customHeight="1" x14ac:dyDescent="0.15">
      <c r="B61" s="121"/>
      <c r="C61" s="1188" t="s">
        <v>550</v>
      </c>
      <c r="D61" s="1189"/>
      <c r="E61" s="1190"/>
      <c r="F61" s="345">
        <v>52</v>
      </c>
      <c r="G61" s="345">
        <v>45</v>
      </c>
      <c r="H61" s="346">
        <v>45</v>
      </c>
    </row>
    <row r="62" spans="2:8" ht="45.75" customHeight="1" thickBot="1" x14ac:dyDescent="0.2">
      <c r="B62" s="122"/>
      <c r="C62" s="1191" t="s">
        <v>551</v>
      </c>
      <c r="D62" s="1192"/>
      <c r="E62" s="1193"/>
      <c r="F62" s="347">
        <v>55</v>
      </c>
      <c r="G62" s="347">
        <v>48</v>
      </c>
      <c r="H62" s="348">
        <v>43</v>
      </c>
    </row>
    <row r="63" spans="2:8" ht="52.5" customHeight="1" thickBot="1" x14ac:dyDescent="0.2">
      <c r="B63" s="123"/>
      <c r="C63" s="1194" t="s">
        <v>49</v>
      </c>
      <c r="D63" s="1194"/>
      <c r="E63" s="1195"/>
      <c r="F63" s="349">
        <v>1624</v>
      </c>
      <c r="G63" s="349">
        <v>1577</v>
      </c>
      <c r="H63" s="350">
        <v>1583</v>
      </c>
    </row>
    <row r="64" spans="2:8" x14ac:dyDescent="0.15"/>
  </sheetData>
  <sheetProtection algorithmName="SHA-512" hashValue="s4YYtQIpZNC9Abeq6UpEEd8F9yEXZv3cm/WBZHcvkK98gPjdKn1R1mjjgfq6mvX8fnDjP8EXovslfhW9iX//Bw==" saltValue="VDcb7wh64N5WHhRd1a9Vc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525</v>
      </c>
      <c r="G2" s="137"/>
      <c r="H2" s="138"/>
    </row>
    <row r="3" spans="1:8" x14ac:dyDescent="0.15">
      <c r="A3" s="134" t="s">
        <v>518</v>
      </c>
      <c r="B3" s="139"/>
      <c r="C3" s="140"/>
      <c r="D3" s="141">
        <v>309067</v>
      </c>
      <c r="E3" s="142"/>
      <c r="F3" s="143">
        <v>332350</v>
      </c>
      <c r="G3" s="144"/>
      <c r="H3" s="145"/>
    </row>
    <row r="4" spans="1:8" x14ac:dyDescent="0.15">
      <c r="A4" s="146"/>
      <c r="B4" s="147"/>
      <c r="C4" s="148"/>
      <c r="D4" s="149">
        <v>129266</v>
      </c>
      <c r="E4" s="150"/>
      <c r="F4" s="151">
        <v>200453</v>
      </c>
      <c r="G4" s="152"/>
      <c r="H4" s="153"/>
    </row>
    <row r="5" spans="1:8" x14ac:dyDescent="0.15">
      <c r="A5" s="134" t="s">
        <v>520</v>
      </c>
      <c r="B5" s="139"/>
      <c r="C5" s="140"/>
      <c r="D5" s="141">
        <v>272088</v>
      </c>
      <c r="E5" s="142"/>
      <c r="F5" s="143">
        <v>362690</v>
      </c>
      <c r="G5" s="144"/>
      <c r="H5" s="145"/>
    </row>
    <row r="6" spans="1:8" x14ac:dyDescent="0.15">
      <c r="A6" s="146"/>
      <c r="B6" s="147"/>
      <c r="C6" s="148"/>
      <c r="D6" s="149">
        <v>198028</v>
      </c>
      <c r="E6" s="150"/>
      <c r="F6" s="151">
        <v>172580</v>
      </c>
      <c r="G6" s="152"/>
      <c r="H6" s="153"/>
    </row>
    <row r="7" spans="1:8" x14ac:dyDescent="0.15">
      <c r="A7" s="134" t="s">
        <v>521</v>
      </c>
      <c r="B7" s="139"/>
      <c r="C7" s="140"/>
      <c r="D7" s="141">
        <v>479838</v>
      </c>
      <c r="E7" s="142"/>
      <c r="F7" s="143">
        <v>296093</v>
      </c>
      <c r="G7" s="144"/>
      <c r="H7" s="145"/>
    </row>
    <row r="8" spans="1:8" x14ac:dyDescent="0.15">
      <c r="A8" s="146"/>
      <c r="B8" s="147"/>
      <c r="C8" s="148"/>
      <c r="D8" s="149">
        <v>52953</v>
      </c>
      <c r="E8" s="150"/>
      <c r="F8" s="151">
        <v>140545</v>
      </c>
      <c r="G8" s="152"/>
      <c r="H8" s="153"/>
    </row>
    <row r="9" spans="1:8" x14ac:dyDescent="0.15">
      <c r="A9" s="134" t="s">
        <v>522</v>
      </c>
      <c r="B9" s="139"/>
      <c r="C9" s="140"/>
      <c r="D9" s="141">
        <v>477599</v>
      </c>
      <c r="E9" s="142"/>
      <c r="F9" s="143">
        <v>308655</v>
      </c>
      <c r="G9" s="144"/>
      <c r="H9" s="145"/>
    </row>
    <row r="10" spans="1:8" x14ac:dyDescent="0.15">
      <c r="A10" s="146"/>
      <c r="B10" s="147"/>
      <c r="C10" s="148"/>
      <c r="D10" s="149">
        <v>156401</v>
      </c>
      <c r="E10" s="150"/>
      <c r="F10" s="151">
        <v>169887</v>
      </c>
      <c r="G10" s="152"/>
      <c r="H10" s="153"/>
    </row>
    <row r="11" spans="1:8" x14ac:dyDescent="0.15">
      <c r="A11" s="134" t="s">
        <v>523</v>
      </c>
      <c r="B11" s="139"/>
      <c r="C11" s="140"/>
      <c r="D11" s="141">
        <v>222647</v>
      </c>
      <c r="E11" s="142"/>
      <c r="F11" s="143">
        <v>325476</v>
      </c>
      <c r="G11" s="144"/>
      <c r="H11" s="145"/>
    </row>
    <row r="12" spans="1:8" x14ac:dyDescent="0.15">
      <c r="A12" s="146"/>
      <c r="B12" s="147"/>
      <c r="C12" s="154"/>
      <c r="D12" s="149">
        <v>141213</v>
      </c>
      <c r="E12" s="150"/>
      <c r="F12" s="151">
        <v>190204</v>
      </c>
      <c r="G12" s="152"/>
      <c r="H12" s="153"/>
    </row>
    <row r="13" spans="1:8" x14ac:dyDescent="0.15">
      <c r="A13" s="134"/>
      <c r="B13" s="139"/>
      <c r="C13" s="140"/>
      <c r="D13" s="141">
        <v>352248</v>
      </c>
      <c r="E13" s="142"/>
      <c r="F13" s="143">
        <v>325053</v>
      </c>
      <c r="G13" s="155"/>
      <c r="H13" s="145"/>
    </row>
    <row r="14" spans="1:8" x14ac:dyDescent="0.15">
      <c r="A14" s="146"/>
      <c r="B14" s="147"/>
      <c r="C14" s="148"/>
      <c r="D14" s="149">
        <v>135572</v>
      </c>
      <c r="E14" s="150"/>
      <c r="F14" s="151">
        <v>174734</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8.52</v>
      </c>
      <c r="C19" s="156">
        <f>ROUND(VALUE(SUBSTITUTE(実質収支比率等に係る経年分析!G$48,"▲","-")),2)</f>
        <v>7.91</v>
      </c>
      <c r="D19" s="156">
        <f>ROUND(VALUE(SUBSTITUTE(実質収支比率等に係る経年分析!H$48,"▲","-")),2)</f>
        <v>7.99</v>
      </c>
      <c r="E19" s="156">
        <f>ROUND(VALUE(SUBSTITUTE(実質収支比率等に係る経年分析!I$48,"▲","-")),2)</f>
        <v>7.02</v>
      </c>
      <c r="F19" s="156">
        <f>ROUND(VALUE(SUBSTITUTE(実質収支比率等に係る経年分析!J$48,"▲","-")),2)</f>
        <v>7.28</v>
      </c>
    </row>
    <row r="20" spans="1:11" x14ac:dyDescent="0.15">
      <c r="A20" s="156" t="s">
        <v>53</v>
      </c>
      <c r="B20" s="156">
        <f>ROUND(VALUE(SUBSTITUTE(実質収支比率等に係る経年分析!F$47,"▲","-")),2)</f>
        <v>34.950000000000003</v>
      </c>
      <c r="C20" s="156">
        <f>ROUND(VALUE(SUBSTITUTE(実質収支比率等に係る経年分析!G$47,"▲","-")),2)</f>
        <v>30.33</v>
      </c>
      <c r="D20" s="156">
        <f>ROUND(VALUE(SUBSTITUTE(実質収支比率等に係る経年分析!H$47,"▲","-")),2)</f>
        <v>30.79</v>
      </c>
      <c r="E20" s="156">
        <f>ROUND(VALUE(SUBSTITUTE(実質収支比率等に係る経年分析!I$47,"▲","-")),2)</f>
        <v>28.35</v>
      </c>
      <c r="F20" s="156">
        <f>ROUND(VALUE(SUBSTITUTE(実質収支比率等に係る経年分析!J$47,"▲","-")),2)</f>
        <v>28.19</v>
      </c>
    </row>
    <row r="21" spans="1:11" x14ac:dyDescent="0.15">
      <c r="A21" s="156" t="s">
        <v>54</v>
      </c>
      <c r="B21" s="156">
        <f>IF(ISNUMBER(VALUE(SUBSTITUTE(実質収支比率等に係る経年分析!F$49,"▲","-"))),ROUND(VALUE(SUBSTITUTE(実質収支比率等に係る経年分析!F$49,"▲","-")),2),NA())</f>
        <v>2.74</v>
      </c>
      <c r="C21" s="156">
        <f>IF(ISNUMBER(VALUE(SUBSTITUTE(実質収支比率等に係る経年分析!G$49,"▲","-"))),ROUND(VALUE(SUBSTITUTE(実質収支比率等に係る経年分析!G$49,"▲","-")),2),NA())</f>
        <v>0.52</v>
      </c>
      <c r="D21" s="156">
        <f>IF(ISNUMBER(VALUE(SUBSTITUTE(実質収支比率等に係る経年分析!H$49,"▲","-"))),ROUND(VALUE(SUBSTITUTE(実質収支比率等に係る経年分析!H$49,"▲","-")),2),NA())</f>
        <v>-0.04</v>
      </c>
      <c r="E21" s="156">
        <f>IF(ISNUMBER(VALUE(SUBSTITUTE(実質収支比率等に係る経年分析!I$49,"▲","-"))),ROUND(VALUE(SUBSTITUTE(実質収支比率等に係る経年分析!I$49,"▲","-")),2),NA())</f>
        <v>-1.24</v>
      </c>
      <c r="F21" s="156">
        <f>IF(ISNUMBER(VALUE(SUBSTITUTE(実質収支比率等に係る経年分析!J$49,"▲","-"))),ROUND(VALUE(SUBSTITUTE(実質収支比率等に係る経年分析!J$49,"▲","-")),2),NA())</f>
        <v>0.3</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後期高齢者医療事業</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0.05</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0.06</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0.05</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0.05</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0.09</v>
      </c>
    </row>
    <row r="31" spans="1:11" x14ac:dyDescent="0.15">
      <c r="A31" s="157" t="str">
        <f>IF(連結実質赤字比率に係る赤字・黒字の構成分析!C$39="",NA(),連結実質赤字比率に係る赤字・黒字の構成分析!C$39)</f>
        <v>都市計画公共下水道事業</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0.14000000000000001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0.25</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0.14000000000000001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0.75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0.49</v>
      </c>
    </row>
    <row r="32" spans="1:11" x14ac:dyDescent="0.15">
      <c r="A32" s="157" t="str">
        <f>IF(連結実質赤字比率に係る赤字・黒字の構成分析!C$38="",NA(),連結実質赤字比率に係る赤字・黒字の構成分析!C$38)</f>
        <v>国民健康保険事業</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0.32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0.52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0.46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0.56000000000000005</v>
      </c>
    </row>
    <row r="33" spans="1:16" x14ac:dyDescent="0.15">
      <c r="A33" s="157" t="str">
        <f>IF(連結実質赤字比率に係る赤字・黒字の構成分析!C$37="",NA(),連結実質赤字比率に係る赤字・黒字の構成分析!C$37)</f>
        <v>介護保険事業</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0.37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0.92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1.22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1.96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2.62</v>
      </c>
    </row>
    <row r="34" spans="1:16" x14ac:dyDescent="0.15">
      <c r="A34" s="157" t="str">
        <f>IF(連結実質赤字比率に係る赤字・黒字の構成分析!C$36="",NA(),連結実質赤字比率に係る赤字・黒字の構成分析!C$36)</f>
        <v>くじらの博物館事業</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9.65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4.72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2.5099999999999998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2.88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3.6</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8.51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7.91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7.98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7.01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7.27</v>
      </c>
    </row>
    <row r="36" spans="1:16" x14ac:dyDescent="0.15">
      <c r="A36" s="157" t="str">
        <f>IF(連結実質赤字比率に係る赤字・黒字の構成分析!C$34="",NA(),連結実質赤字比率に係る赤字・黒字の構成分析!C$34)</f>
        <v>水道事業</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8.76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8.34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8.36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8.56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8.82</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222</v>
      </c>
      <c r="E42" s="158"/>
      <c r="F42" s="158"/>
      <c r="G42" s="158">
        <f>'実質公債費比率（分子）の構造'!L$52</f>
        <v>272</v>
      </c>
      <c r="H42" s="158"/>
      <c r="I42" s="158"/>
      <c r="J42" s="158">
        <f>'実質公債費比率（分子）の構造'!M$52</f>
        <v>271</v>
      </c>
      <c r="K42" s="158"/>
      <c r="L42" s="158"/>
      <c r="M42" s="158">
        <f>'実質公債費比率（分子）の構造'!N$52</f>
        <v>329</v>
      </c>
      <c r="N42" s="158"/>
      <c r="O42" s="158"/>
      <c r="P42" s="158">
        <f>'実質公債費比率（分子）の構造'!O$52</f>
        <v>353</v>
      </c>
    </row>
    <row r="43" spans="1:16" x14ac:dyDescent="0.15">
      <c r="A43" s="158" t="s">
        <v>16</v>
      </c>
      <c r="B43" s="158">
        <f>'実質公債費比率（分子）の構造'!K$51</f>
        <v>0</v>
      </c>
      <c r="C43" s="158"/>
      <c r="D43" s="158"/>
      <c r="E43" s="158" t="str">
        <f>'実質公債費比率（分子）の構造'!L$51</f>
        <v>-</v>
      </c>
      <c r="F43" s="158"/>
      <c r="G43" s="158"/>
      <c r="H43" s="158" t="str">
        <f>'実質公債費比率（分子）の構造'!M$51</f>
        <v>-</v>
      </c>
      <c r="I43" s="158"/>
      <c r="J43" s="158"/>
      <c r="K43" s="158">
        <f>'実質公債費比率（分子）の構造'!N$51</f>
        <v>0</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13</v>
      </c>
      <c r="C46" s="158"/>
      <c r="D46" s="158"/>
      <c r="E46" s="158">
        <f>'実質公債費比率（分子）の構造'!L$48</f>
        <v>12</v>
      </c>
      <c r="F46" s="158"/>
      <c r="G46" s="158"/>
      <c r="H46" s="158">
        <f>'実質公債費比率（分子）の構造'!M$48</f>
        <v>14</v>
      </c>
      <c r="I46" s="158"/>
      <c r="J46" s="158"/>
      <c r="K46" s="158">
        <f>'実質公債費比率（分子）の構造'!N$48</f>
        <v>14</v>
      </c>
      <c r="L46" s="158"/>
      <c r="M46" s="158"/>
      <c r="N46" s="158">
        <f>'実質公債費比率（分子）の構造'!O$48</f>
        <v>27</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275</v>
      </c>
      <c r="C49" s="158"/>
      <c r="D49" s="158"/>
      <c r="E49" s="158">
        <f>'実質公債費比率（分子）の構造'!L$45</f>
        <v>359</v>
      </c>
      <c r="F49" s="158"/>
      <c r="G49" s="158"/>
      <c r="H49" s="158">
        <f>'実質公債費比率（分子）の構造'!M$45</f>
        <v>392</v>
      </c>
      <c r="I49" s="158"/>
      <c r="J49" s="158"/>
      <c r="K49" s="158">
        <f>'実質公債費比率（分子）の構造'!N$45</f>
        <v>474</v>
      </c>
      <c r="L49" s="158"/>
      <c r="M49" s="158"/>
      <c r="N49" s="158">
        <f>'実質公債費比率（分子）の構造'!O$45</f>
        <v>508</v>
      </c>
      <c r="O49" s="158"/>
      <c r="P49" s="158"/>
    </row>
    <row r="50" spans="1:16" x14ac:dyDescent="0.15">
      <c r="A50" s="158" t="s">
        <v>67</v>
      </c>
      <c r="B50" s="158" t="e">
        <f>NA()</f>
        <v>#N/A</v>
      </c>
      <c r="C50" s="158">
        <f>IF(ISNUMBER('実質公債費比率（分子）の構造'!K$53),'実質公債費比率（分子）の構造'!K$53,NA())</f>
        <v>66</v>
      </c>
      <c r="D50" s="158" t="e">
        <f>NA()</f>
        <v>#N/A</v>
      </c>
      <c r="E50" s="158" t="e">
        <f>NA()</f>
        <v>#N/A</v>
      </c>
      <c r="F50" s="158">
        <f>IF(ISNUMBER('実質公債費比率（分子）の構造'!L$53),'実質公債費比率（分子）の構造'!L$53,NA())</f>
        <v>99</v>
      </c>
      <c r="G50" s="158" t="e">
        <f>NA()</f>
        <v>#N/A</v>
      </c>
      <c r="H50" s="158" t="e">
        <f>NA()</f>
        <v>#N/A</v>
      </c>
      <c r="I50" s="158">
        <f>IF(ISNUMBER('実質公債費比率（分子）の構造'!M$53),'実質公債費比率（分子）の構造'!M$53,NA())</f>
        <v>135</v>
      </c>
      <c r="J50" s="158" t="e">
        <f>NA()</f>
        <v>#N/A</v>
      </c>
      <c r="K50" s="158" t="e">
        <f>NA()</f>
        <v>#N/A</v>
      </c>
      <c r="L50" s="158">
        <f>IF(ISNUMBER('実質公債費比率（分子）の構造'!N$53),'実質公債費比率（分子）の構造'!N$53,NA())</f>
        <v>159</v>
      </c>
      <c r="M50" s="158" t="e">
        <f>NA()</f>
        <v>#N/A</v>
      </c>
      <c r="N50" s="158" t="e">
        <f>NA()</f>
        <v>#N/A</v>
      </c>
      <c r="O50" s="158">
        <f>IF(ISNUMBER('実質公債費比率（分子）の構造'!O$53),'実質公債費比率（分子）の構造'!O$53,NA())</f>
        <v>182</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3365</v>
      </c>
      <c r="E56" s="157"/>
      <c r="F56" s="157"/>
      <c r="G56" s="157">
        <f>'将来負担比率（分子）の構造'!J$52</f>
        <v>3534</v>
      </c>
      <c r="H56" s="157"/>
      <c r="I56" s="157"/>
      <c r="J56" s="157">
        <f>'将来負担比率（分子）の構造'!K$52</f>
        <v>3911</v>
      </c>
      <c r="K56" s="157"/>
      <c r="L56" s="157"/>
      <c r="M56" s="157">
        <f>'将来負担比率（分子）の構造'!L$52</f>
        <v>4310</v>
      </c>
      <c r="N56" s="157"/>
      <c r="O56" s="157"/>
      <c r="P56" s="157">
        <f>'将来負担比率（分子）の構造'!M$52</f>
        <v>4355</v>
      </c>
    </row>
    <row r="57" spans="1:16" x14ac:dyDescent="0.15">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15">
      <c r="A58" s="157" t="s">
        <v>41</v>
      </c>
      <c r="B58" s="157"/>
      <c r="C58" s="157"/>
      <c r="D58" s="157">
        <f>'将来負担比率（分子）の構造'!I$50</f>
        <v>1516</v>
      </c>
      <c r="E58" s="157"/>
      <c r="F58" s="157"/>
      <c r="G58" s="157">
        <f>'将来負担比率（分子）の構造'!J$50</f>
        <v>1654</v>
      </c>
      <c r="H58" s="157"/>
      <c r="I58" s="157"/>
      <c r="J58" s="157">
        <f>'将来負担比率（分子）の構造'!K$50</f>
        <v>1801</v>
      </c>
      <c r="K58" s="157"/>
      <c r="L58" s="157"/>
      <c r="M58" s="157">
        <f>'将来負担比率（分子）の構造'!L$50</f>
        <v>1756</v>
      </c>
      <c r="N58" s="157"/>
      <c r="O58" s="157"/>
      <c r="P58" s="157">
        <f>'将来負担比率（分子）の構造'!M$50</f>
        <v>1890</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512</v>
      </c>
      <c r="C62" s="157"/>
      <c r="D62" s="157"/>
      <c r="E62" s="157">
        <f>'将来負担比率（分子）の構造'!J$45</f>
        <v>509</v>
      </c>
      <c r="F62" s="157"/>
      <c r="G62" s="157"/>
      <c r="H62" s="157">
        <f>'将来負担比率（分子）の構造'!K$45</f>
        <v>555</v>
      </c>
      <c r="I62" s="157"/>
      <c r="J62" s="157"/>
      <c r="K62" s="157">
        <f>'将来負担比率（分子）の構造'!L$45</f>
        <v>468</v>
      </c>
      <c r="L62" s="157"/>
      <c r="M62" s="157"/>
      <c r="N62" s="157">
        <f>'将来負担比率（分子）の構造'!M$45</f>
        <v>453</v>
      </c>
      <c r="O62" s="157"/>
      <c r="P62" s="157"/>
    </row>
    <row r="63" spans="1:16" x14ac:dyDescent="0.15">
      <c r="A63" s="157" t="s">
        <v>34</v>
      </c>
      <c r="B63" s="157">
        <f>'将来負担比率（分子）の構造'!I$44</f>
        <v>93</v>
      </c>
      <c r="C63" s="157"/>
      <c r="D63" s="157"/>
      <c r="E63" s="157">
        <f>'将来負担比率（分子）の構造'!J$44</f>
        <v>90</v>
      </c>
      <c r="F63" s="157"/>
      <c r="G63" s="157"/>
      <c r="H63" s="157">
        <f>'将来負担比率（分子）の構造'!K$44</f>
        <v>86</v>
      </c>
      <c r="I63" s="157"/>
      <c r="J63" s="157"/>
      <c r="K63" s="157">
        <f>'将来負担比率（分子）の構造'!L$44</f>
        <v>82</v>
      </c>
      <c r="L63" s="157"/>
      <c r="M63" s="157"/>
      <c r="N63" s="157">
        <f>'将来負担比率（分子）の構造'!M$44</f>
        <v>78</v>
      </c>
      <c r="O63" s="157"/>
      <c r="P63" s="157"/>
    </row>
    <row r="64" spans="1:16" x14ac:dyDescent="0.15">
      <c r="A64" s="157" t="s">
        <v>33</v>
      </c>
      <c r="B64" s="157">
        <f>'将来負担比率（分子）の構造'!I$43</f>
        <v>88</v>
      </c>
      <c r="C64" s="157"/>
      <c r="D64" s="157"/>
      <c r="E64" s="157">
        <f>'将来負担比率（分子）の構造'!J$43</f>
        <v>89</v>
      </c>
      <c r="F64" s="157"/>
      <c r="G64" s="157"/>
      <c r="H64" s="157">
        <f>'将来負担比率（分子）の構造'!K$43</f>
        <v>87</v>
      </c>
      <c r="I64" s="157"/>
      <c r="J64" s="157"/>
      <c r="K64" s="157">
        <f>'将来負担比率（分子）の構造'!L$43</f>
        <v>119</v>
      </c>
      <c r="L64" s="157"/>
      <c r="M64" s="157"/>
      <c r="N64" s="157">
        <f>'将来負担比率（分子）の構造'!M$43</f>
        <v>220</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4358</v>
      </c>
      <c r="C66" s="157"/>
      <c r="D66" s="157"/>
      <c r="E66" s="157">
        <f>'将来負担比率（分子）の構造'!J$41</f>
        <v>4740</v>
      </c>
      <c r="F66" s="157"/>
      <c r="G66" s="157"/>
      <c r="H66" s="157">
        <f>'将来負担比率（分子）の構造'!K$41</f>
        <v>5250</v>
      </c>
      <c r="I66" s="157"/>
      <c r="J66" s="157"/>
      <c r="K66" s="157">
        <f>'将来負担比率（分子）の構造'!L$41</f>
        <v>5786</v>
      </c>
      <c r="L66" s="157"/>
      <c r="M66" s="157"/>
      <c r="N66" s="157">
        <f>'将来負担比率（分子）の構造'!M$41</f>
        <v>5886</v>
      </c>
      <c r="O66" s="157"/>
      <c r="P66" s="157"/>
    </row>
    <row r="67" spans="1:16" x14ac:dyDescent="0.15">
      <c r="A67" s="157" t="s">
        <v>71</v>
      </c>
      <c r="B67" s="157" t="e">
        <f>NA()</f>
        <v>#N/A</v>
      </c>
      <c r="C67" s="157">
        <f>IF(ISNUMBER('将来負担比率（分子）の構造'!I$53), IF('将来負担比率（分子）の構造'!I$53 &lt; 0, 0, '将来負担比率（分子）の構造'!I$53), NA())</f>
        <v>170</v>
      </c>
      <c r="D67" s="157" t="e">
        <f>NA()</f>
        <v>#N/A</v>
      </c>
      <c r="E67" s="157" t="e">
        <f>NA()</f>
        <v>#N/A</v>
      </c>
      <c r="F67" s="157">
        <f>IF(ISNUMBER('将来負担比率（分子）の構造'!J$53), IF('将来負担比率（分子）の構造'!J$53 &lt; 0, 0, '将来負担比率（分子）の構造'!J$53), NA())</f>
        <v>239</v>
      </c>
      <c r="G67" s="157" t="e">
        <f>NA()</f>
        <v>#N/A</v>
      </c>
      <c r="H67" s="157" t="e">
        <f>NA()</f>
        <v>#N/A</v>
      </c>
      <c r="I67" s="157">
        <f>IF(ISNUMBER('将来負担比率（分子）の構造'!K$53), IF('将来負担比率（分子）の構造'!K$53 &lt; 0, 0, '将来負担比率（分子）の構造'!K$53), NA())</f>
        <v>266</v>
      </c>
      <c r="J67" s="157" t="e">
        <f>NA()</f>
        <v>#N/A</v>
      </c>
      <c r="K67" s="157" t="e">
        <f>NA()</f>
        <v>#N/A</v>
      </c>
      <c r="L67" s="157">
        <f>IF(ISNUMBER('将来負担比率（分子）の構造'!L$53), IF('将来負担比率（分子）の構造'!L$53 &lt; 0, 0, '将来負担比率（分子）の構造'!L$53), NA())</f>
        <v>388</v>
      </c>
      <c r="M67" s="157" t="e">
        <f>NA()</f>
        <v>#N/A</v>
      </c>
      <c r="N67" s="157" t="e">
        <f>NA()</f>
        <v>#N/A</v>
      </c>
      <c r="O67" s="157">
        <f>IF(ISNUMBER('将来負担比率（分子）の構造'!M$53), IF('将来負担比率（分子）の構造'!M$53 &lt; 0, 0, '将来負担比率（分子）の構造'!M$53), NA())</f>
        <v>391</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502</v>
      </c>
      <c r="C72" s="161">
        <f>基金残高に係る経年分析!G55</f>
        <v>490</v>
      </c>
      <c r="D72" s="161">
        <f>基金残高に係る経年分析!H55</f>
        <v>490</v>
      </c>
    </row>
    <row r="73" spans="1:16" x14ac:dyDescent="0.15">
      <c r="A73" s="160" t="s">
        <v>74</v>
      </c>
      <c r="B73" s="161">
        <f>基金残高に係る経年分析!F56</f>
        <v>506</v>
      </c>
      <c r="C73" s="161">
        <f>基金残高に係る経年分析!G56</f>
        <v>516</v>
      </c>
      <c r="D73" s="161">
        <f>基金残高に係る経年分析!H56</f>
        <v>526</v>
      </c>
    </row>
    <row r="74" spans="1:16" x14ac:dyDescent="0.15">
      <c r="A74" s="160" t="s">
        <v>75</v>
      </c>
      <c r="B74" s="161">
        <f>基金残高に係る経年分析!F57</f>
        <v>616</v>
      </c>
      <c r="C74" s="161">
        <f>基金残高に係る経年分析!G57</f>
        <v>572</v>
      </c>
      <c r="D74" s="161">
        <f>基金残高に係る経年分析!H57</f>
        <v>567</v>
      </c>
    </row>
  </sheetData>
  <sheetProtection algorithmName="SHA-512" hashValue="SVZlE3SpVPH+QixudEBvImNa31Uwuv849N4qOfsonWbXx5gzQ3nXlnaIK8boILUHlbQ0m4UYy0fnSq39+SCh9A==" saltValue="wAexqakCto/n1KNrq/EMx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6" t="s">
        <v>205</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206</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207</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15">
      <c r="B4" s="666" t="s">
        <v>1</v>
      </c>
      <c r="C4" s="667"/>
      <c r="D4" s="667"/>
      <c r="E4" s="667"/>
      <c r="F4" s="667"/>
      <c r="G4" s="667"/>
      <c r="H4" s="667"/>
      <c r="I4" s="667"/>
      <c r="J4" s="667"/>
      <c r="K4" s="667"/>
      <c r="L4" s="667"/>
      <c r="M4" s="667"/>
      <c r="N4" s="667"/>
      <c r="O4" s="667"/>
      <c r="P4" s="667"/>
      <c r="Q4" s="668"/>
      <c r="R4" s="666" t="s">
        <v>208</v>
      </c>
      <c r="S4" s="667"/>
      <c r="T4" s="667"/>
      <c r="U4" s="667"/>
      <c r="V4" s="667"/>
      <c r="W4" s="667"/>
      <c r="X4" s="667"/>
      <c r="Y4" s="668"/>
      <c r="Z4" s="666" t="s">
        <v>209</v>
      </c>
      <c r="AA4" s="667"/>
      <c r="AB4" s="667"/>
      <c r="AC4" s="668"/>
      <c r="AD4" s="666" t="s">
        <v>210</v>
      </c>
      <c r="AE4" s="667"/>
      <c r="AF4" s="667"/>
      <c r="AG4" s="667"/>
      <c r="AH4" s="667"/>
      <c r="AI4" s="667"/>
      <c r="AJ4" s="667"/>
      <c r="AK4" s="668"/>
      <c r="AL4" s="666" t="s">
        <v>209</v>
      </c>
      <c r="AM4" s="667"/>
      <c r="AN4" s="667"/>
      <c r="AO4" s="668"/>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6" t="s">
        <v>214</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15">
      <c r="B5" s="663" t="s">
        <v>215</v>
      </c>
      <c r="C5" s="664"/>
      <c r="D5" s="664"/>
      <c r="E5" s="664"/>
      <c r="F5" s="664"/>
      <c r="G5" s="664"/>
      <c r="H5" s="664"/>
      <c r="I5" s="664"/>
      <c r="J5" s="664"/>
      <c r="K5" s="664"/>
      <c r="L5" s="664"/>
      <c r="M5" s="664"/>
      <c r="N5" s="664"/>
      <c r="O5" s="664"/>
      <c r="P5" s="664"/>
      <c r="Q5" s="665"/>
      <c r="R5" s="660">
        <v>210445</v>
      </c>
      <c r="S5" s="661"/>
      <c r="T5" s="661"/>
      <c r="U5" s="661"/>
      <c r="V5" s="661"/>
      <c r="W5" s="661"/>
      <c r="X5" s="661"/>
      <c r="Y5" s="689"/>
      <c r="Z5" s="702">
        <v>5.9</v>
      </c>
      <c r="AA5" s="702"/>
      <c r="AB5" s="702"/>
      <c r="AC5" s="702"/>
      <c r="AD5" s="703">
        <v>210445</v>
      </c>
      <c r="AE5" s="703"/>
      <c r="AF5" s="703"/>
      <c r="AG5" s="703"/>
      <c r="AH5" s="703"/>
      <c r="AI5" s="703"/>
      <c r="AJ5" s="703"/>
      <c r="AK5" s="703"/>
      <c r="AL5" s="690">
        <v>11.8</v>
      </c>
      <c r="AM5" s="672"/>
      <c r="AN5" s="672"/>
      <c r="AO5" s="691"/>
      <c r="AP5" s="663" t="s">
        <v>216</v>
      </c>
      <c r="AQ5" s="664"/>
      <c r="AR5" s="664"/>
      <c r="AS5" s="664"/>
      <c r="AT5" s="664"/>
      <c r="AU5" s="664"/>
      <c r="AV5" s="664"/>
      <c r="AW5" s="664"/>
      <c r="AX5" s="664"/>
      <c r="AY5" s="664"/>
      <c r="AZ5" s="664"/>
      <c r="BA5" s="664"/>
      <c r="BB5" s="664"/>
      <c r="BC5" s="664"/>
      <c r="BD5" s="664"/>
      <c r="BE5" s="664"/>
      <c r="BF5" s="665"/>
      <c r="BG5" s="608">
        <v>207830</v>
      </c>
      <c r="BH5" s="609"/>
      <c r="BI5" s="609"/>
      <c r="BJ5" s="609"/>
      <c r="BK5" s="609"/>
      <c r="BL5" s="609"/>
      <c r="BM5" s="609"/>
      <c r="BN5" s="610"/>
      <c r="BO5" s="646">
        <v>98.8</v>
      </c>
      <c r="BP5" s="646"/>
      <c r="BQ5" s="646"/>
      <c r="BR5" s="646"/>
      <c r="BS5" s="647" t="s">
        <v>122</v>
      </c>
      <c r="BT5" s="647"/>
      <c r="BU5" s="647"/>
      <c r="BV5" s="647"/>
      <c r="BW5" s="647"/>
      <c r="BX5" s="647"/>
      <c r="BY5" s="647"/>
      <c r="BZ5" s="647"/>
      <c r="CA5" s="647"/>
      <c r="CB5" s="682"/>
      <c r="CD5" s="666" t="s">
        <v>211</v>
      </c>
      <c r="CE5" s="667"/>
      <c r="CF5" s="667"/>
      <c r="CG5" s="667"/>
      <c r="CH5" s="667"/>
      <c r="CI5" s="667"/>
      <c r="CJ5" s="667"/>
      <c r="CK5" s="667"/>
      <c r="CL5" s="667"/>
      <c r="CM5" s="667"/>
      <c r="CN5" s="667"/>
      <c r="CO5" s="667"/>
      <c r="CP5" s="667"/>
      <c r="CQ5" s="668"/>
      <c r="CR5" s="666" t="s">
        <v>217</v>
      </c>
      <c r="CS5" s="667"/>
      <c r="CT5" s="667"/>
      <c r="CU5" s="667"/>
      <c r="CV5" s="667"/>
      <c r="CW5" s="667"/>
      <c r="CX5" s="667"/>
      <c r="CY5" s="668"/>
      <c r="CZ5" s="666" t="s">
        <v>209</v>
      </c>
      <c r="DA5" s="667"/>
      <c r="DB5" s="667"/>
      <c r="DC5" s="668"/>
      <c r="DD5" s="666" t="s">
        <v>218</v>
      </c>
      <c r="DE5" s="667"/>
      <c r="DF5" s="667"/>
      <c r="DG5" s="667"/>
      <c r="DH5" s="667"/>
      <c r="DI5" s="667"/>
      <c r="DJ5" s="667"/>
      <c r="DK5" s="667"/>
      <c r="DL5" s="667"/>
      <c r="DM5" s="667"/>
      <c r="DN5" s="667"/>
      <c r="DO5" s="667"/>
      <c r="DP5" s="668"/>
      <c r="DQ5" s="666" t="s">
        <v>219</v>
      </c>
      <c r="DR5" s="667"/>
      <c r="DS5" s="667"/>
      <c r="DT5" s="667"/>
      <c r="DU5" s="667"/>
      <c r="DV5" s="667"/>
      <c r="DW5" s="667"/>
      <c r="DX5" s="667"/>
      <c r="DY5" s="667"/>
      <c r="DZ5" s="667"/>
      <c r="EA5" s="667"/>
      <c r="EB5" s="667"/>
      <c r="EC5" s="668"/>
    </row>
    <row r="6" spans="2:143" ht="11.25" customHeight="1" x14ac:dyDescent="0.15">
      <c r="B6" s="605" t="s">
        <v>220</v>
      </c>
      <c r="C6" s="606"/>
      <c r="D6" s="606"/>
      <c r="E6" s="606"/>
      <c r="F6" s="606"/>
      <c r="G6" s="606"/>
      <c r="H6" s="606"/>
      <c r="I6" s="606"/>
      <c r="J6" s="606"/>
      <c r="K6" s="606"/>
      <c r="L6" s="606"/>
      <c r="M6" s="606"/>
      <c r="N6" s="606"/>
      <c r="O6" s="606"/>
      <c r="P6" s="606"/>
      <c r="Q6" s="607"/>
      <c r="R6" s="608">
        <v>10825</v>
      </c>
      <c r="S6" s="609"/>
      <c r="T6" s="609"/>
      <c r="U6" s="609"/>
      <c r="V6" s="609"/>
      <c r="W6" s="609"/>
      <c r="X6" s="609"/>
      <c r="Y6" s="610"/>
      <c r="Z6" s="646">
        <v>0.3</v>
      </c>
      <c r="AA6" s="646"/>
      <c r="AB6" s="646"/>
      <c r="AC6" s="646"/>
      <c r="AD6" s="647">
        <v>10825</v>
      </c>
      <c r="AE6" s="647"/>
      <c r="AF6" s="647"/>
      <c r="AG6" s="647"/>
      <c r="AH6" s="647"/>
      <c r="AI6" s="647"/>
      <c r="AJ6" s="647"/>
      <c r="AK6" s="647"/>
      <c r="AL6" s="611">
        <v>0.6</v>
      </c>
      <c r="AM6" s="612"/>
      <c r="AN6" s="612"/>
      <c r="AO6" s="648"/>
      <c r="AP6" s="605" t="s">
        <v>221</v>
      </c>
      <c r="AQ6" s="606"/>
      <c r="AR6" s="606"/>
      <c r="AS6" s="606"/>
      <c r="AT6" s="606"/>
      <c r="AU6" s="606"/>
      <c r="AV6" s="606"/>
      <c r="AW6" s="606"/>
      <c r="AX6" s="606"/>
      <c r="AY6" s="606"/>
      <c r="AZ6" s="606"/>
      <c r="BA6" s="606"/>
      <c r="BB6" s="606"/>
      <c r="BC6" s="606"/>
      <c r="BD6" s="606"/>
      <c r="BE6" s="606"/>
      <c r="BF6" s="607"/>
      <c r="BG6" s="608">
        <v>207830</v>
      </c>
      <c r="BH6" s="609"/>
      <c r="BI6" s="609"/>
      <c r="BJ6" s="609"/>
      <c r="BK6" s="609"/>
      <c r="BL6" s="609"/>
      <c r="BM6" s="609"/>
      <c r="BN6" s="610"/>
      <c r="BO6" s="646">
        <v>98.8</v>
      </c>
      <c r="BP6" s="646"/>
      <c r="BQ6" s="646"/>
      <c r="BR6" s="646"/>
      <c r="BS6" s="647" t="s">
        <v>122</v>
      </c>
      <c r="BT6" s="647"/>
      <c r="BU6" s="647"/>
      <c r="BV6" s="647"/>
      <c r="BW6" s="647"/>
      <c r="BX6" s="647"/>
      <c r="BY6" s="647"/>
      <c r="BZ6" s="647"/>
      <c r="CA6" s="647"/>
      <c r="CB6" s="682"/>
      <c r="CD6" s="663" t="s">
        <v>222</v>
      </c>
      <c r="CE6" s="664"/>
      <c r="CF6" s="664"/>
      <c r="CG6" s="664"/>
      <c r="CH6" s="664"/>
      <c r="CI6" s="664"/>
      <c r="CJ6" s="664"/>
      <c r="CK6" s="664"/>
      <c r="CL6" s="664"/>
      <c r="CM6" s="664"/>
      <c r="CN6" s="664"/>
      <c r="CO6" s="664"/>
      <c r="CP6" s="664"/>
      <c r="CQ6" s="665"/>
      <c r="CR6" s="608">
        <v>59615</v>
      </c>
      <c r="CS6" s="609"/>
      <c r="CT6" s="609"/>
      <c r="CU6" s="609"/>
      <c r="CV6" s="609"/>
      <c r="CW6" s="609"/>
      <c r="CX6" s="609"/>
      <c r="CY6" s="610"/>
      <c r="CZ6" s="690">
        <v>1.7</v>
      </c>
      <c r="DA6" s="672"/>
      <c r="DB6" s="672"/>
      <c r="DC6" s="692"/>
      <c r="DD6" s="614" t="s">
        <v>122</v>
      </c>
      <c r="DE6" s="609"/>
      <c r="DF6" s="609"/>
      <c r="DG6" s="609"/>
      <c r="DH6" s="609"/>
      <c r="DI6" s="609"/>
      <c r="DJ6" s="609"/>
      <c r="DK6" s="609"/>
      <c r="DL6" s="609"/>
      <c r="DM6" s="609"/>
      <c r="DN6" s="609"/>
      <c r="DO6" s="609"/>
      <c r="DP6" s="610"/>
      <c r="DQ6" s="614">
        <v>59615</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146</v>
      </c>
      <c r="S7" s="609"/>
      <c r="T7" s="609"/>
      <c r="U7" s="609"/>
      <c r="V7" s="609"/>
      <c r="W7" s="609"/>
      <c r="X7" s="609"/>
      <c r="Y7" s="610"/>
      <c r="Z7" s="646">
        <v>0</v>
      </c>
      <c r="AA7" s="646"/>
      <c r="AB7" s="646"/>
      <c r="AC7" s="646"/>
      <c r="AD7" s="647">
        <v>146</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92594</v>
      </c>
      <c r="BH7" s="609"/>
      <c r="BI7" s="609"/>
      <c r="BJ7" s="609"/>
      <c r="BK7" s="609"/>
      <c r="BL7" s="609"/>
      <c r="BM7" s="609"/>
      <c r="BN7" s="610"/>
      <c r="BO7" s="646">
        <v>44</v>
      </c>
      <c r="BP7" s="646"/>
      <c r="BQ7" s="646"/>
      <c r="BR7" s="646"/>
      <c r="BS7" s="647" t="s">
        <v>122</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1010899</v>
      </c>
      <c r="CS7" s="609"/>
      <c r="CT7" s="609"/>
      <c r="CU7" s="609"/>
      <c r="CV7" s="609"/>
      <c r="CW7" s="609"/>
      <c r="CX7" s="609"/>
      <c r="CY7" s="610"/>
      <c r="CZ7" s="646">
        <v>29.4</v>
      </c>
      <c r="DA7" s="646"/>
      <c r="DB7" s="646"/>
      <c r="DC7" s="646"/>
      <c r="DD7" s="614">
        <v>139663</v>
      </c>
      <c r="DE7" s="609"/>
      <c r="DF7" s="609"/>
      <c r="DG7" s="609"/>
      <c r="DH7" s="609"/>
      <c r="DI7" s="609"/>
      <c r="DJ7" s="609"/>
      <c r="DK7" s="609"/>
      <c r="DL7" s="609"/>
      <c r="DM7" s="609"/>
      <c r="DN7" s="609"/>
      <c r="DO7" s="609"/>
      <c r="DP7" s="610"/>
      <c r="DQ7" s="614">
        <v>790695</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3450</v>
      </c>
      <c r="S8" s="609"/>
      <c r="T8" s="609"/>
      <c r="U8" s="609"/>
      <c r="V8" s="609"/>
      <c r="W8" s="609"/>
      <c r="X8" s="609"/>
      <c r="Y8" s="610"/>
      <c r="Z8" s="646">
        <v>0.1</v>
      </c>
      <c r="AA8" s="646"/>
      <c r="AB8" s="646"/>
      <c r="AC8" s="646"/>
      <c r="AD8" s="647">
        <v>3450</v>
      </c>
      <c r="AE8" s="647"/>
      <c r="AF8" s="647"/>
      <c r="AG8" s="647"/>
      <c r="AH8" s="647"/>
      <c r="AI8" s="647"/>
      <c r="AJ8" s="647"/>
      <c r="AK8" s="647"/>
      <c r="AL8" s="611">
        <v>0.2</v>
      </c>
      <c r="AM8" s="612"/>
      <c r="AN8" s="612"/>
      <c r="AO8" s="648"/>
      <c r="AP8" s="605" t="s">
        <v>227</v>
      </c>
      <c r="AQ8" s="606"/>
      <c r="AR8" s="606"/>
      <c r="AS8" s="606"/>
      <c r="AT8" s="606"/>
      <c r="AU8" s="606"/>
      <c r="AV8" s="606"/>
      <c r="AW8" s="606"/>
      <c r="AX8" s="606"/>
      <c r="AY8" s="606"/>
      <c r="AZ8" s="606"/>
      <c r="BA8" s="606"/>
      <c r="BB8" s="606"/>
      <c r="BC8" s="606"/>
      <c r="BD8" s="606"/>
      <c r="BE8" s="606"/>
      <c r="BF8" s="607"/>
      <c r="BG8" s="608">
        <v>4093</v>
      </c>
      <c r="BH8" s="609"/>
      <c r="BI8" s="609"/>
      <c r="BJ8" s="609"/>
      <c r="BK8" s="609"/>
      <c r="BL8" s="609"/>
      <c r="BM8" s="609"/>
      <c r="BN8" s="610"/>
      <c r="BO8" s="646">
        <v>1.9</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760359</v>
      </c>
      <c r="CS8" s="609"/>
      <c r="CT8" s="609"/>
      <c r="CU8" s="609"/>
      <c r="CV8" s="609"/>
      <c r="CW8" s="609"/>
      <c r="CX8" s="609"/>
      <c r="CY8" s="610"/>
      <c r="CZ8" s="646">
        <v>22.1</v>
      </c>
      <c r="DA8" s="646"/>
      <c r="DB8" s="646"/>
      <c r="DC8" s="646"/>
      <c r="DD8" s="614">
        <v>25264</v>
      </c>
      <c r="DE8" s="609"/>
      <c r="DF8" s="609"/>
      <c r="DG8" s="609"/>
      <c r="DH8" s="609"/>
      <c r="DI8" s="609"/>
      <c r="DJ8" s="609"/>
      <c r="DK8" s="609"/>
      <c r="DL8" s="609"/>
      <c r="DM8" s="609"/>
      <c r="DN8" s="609"/>
      <c r="DO8" s="609"/>
      <c r="DP8" s="610"/>
      <c r="DQ8" s="614">
        <v>529475</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4044</v>
      </c>
      <c r="S9" s="609"/>
      <c r="T9" s="609"/>
      <c r="U9" s="609"/>
      <c r="V9" s="609"/>
      <c r="W9" s="609"/>
      <c r="X9" s="609"/>
      <c r="Y9" s="610"/>
      <c r="Z9" s="646">
        <v>0.1</v>
      </c>
      <c r="AA9" s="646"/>
      <c r="AB9" s="646"/>
      <c r="AC9" s="646"/>
      <c r="AD9" s="647">
        <v>4044</v>
      </c>
      <c r="AE9" s="647"/>
      <c r="AF9" s="647"/>
      <c r="AG9" s="647"/>
      <c r="AH9" s="647"/>
      <c r="AI9" s="647"/>
      <c r="AJ9" s="647"/>
      <c r="AK9" s="647"/>
      <c r="AL9" s="611">
        <v>0.2</v>
      </c>
      <c r="AM9" s="612"/>
      <c r="AN9" s="612"/>
      <c r="AO9" s="648"/>
      <c r="AP9" s="605" t="s">
        <v>230</v>
      </c>
      <c r="AQ9" s="606"/>
      <c r="AR9" s="606"/>
      <c r="AS9" s="606"/>
      <c r="AT9" s="606"/>
      <c r="AU9" s="606"/>
      <c r="AV9" s="606"/>
      <c r="AW9" s="606"/>
      <c r="AX9" s="606"/>
      <c r="AY9" s="606"/>
      <c r="AZ9" s="606"/>
      <c r="BA9" s="606"/>
      <c r="BB9" s="606"/>
      <c r="BC9" s="606"/>
      <c r="BD9" s="606"/>
      <c r="BE9" s="606"/>
      <c r="BF9" s="607"/>
      <c r="BG9" s="608">
        <v>84368</v>
      </c>
      <c r="BH9" s="609"/>
      <c r="BI9" s="609"/>
      <c r="BJ9" s="609"/>
      <c r="BK9" s="609"/>
      <c r="BL9" s="609"/>
      <c r="BM9" s="609"/>
      <c r="BN9" s="610"/>
      <c r="BO9" s="646">
        <v>40.1</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322792</v>
      </c>
      <c r="CS9" s="609"/>
      <c r="CT9" s="609"/>
      <c r="CU9" s="609"/>
      <c r="CV9" s="609"/>
      <c r="CW9" s="609"/>
      <c r="CX9" s="609"/>
      <c r="CY9" s="610"/>
      <c r="CZ9" s="646">
        <v>9.4</v>
      </c>
      <c r="DA9" s="646"/>
      <c r="DB9" s="646"/>
      <c r="DC9" s="646"/>
      <c r="DD9" s="614">
        <v>133599</v>
      </c>
      <c r="DE9" s="609"/>
      <c r="DF9" s="609"/>
      <c r="DG9" s="609"/>
      <c r="DH9" s="609"/>
      <c r="DI9" s="609"/>
      <c r="DJ9" s="609"/>
      <c r="DK9" s="609"/>
      <c r="DL9" s="609"/>
      <c r="DM9" s="609"/>
      <c r="DN9" s="609"/>
      <c r="DO9" s="609"/>
      <c r="DP9" s="610"/>
      <c r="DQ9" s="614">
        <v>162828</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3369</v>
      </c>
      <c r="BH10" s="609"/>
      <c r="BI10" s="609"/>
      <c r="BJ10" s="609"/>
      <c r="BK10" s="609"/>
      <c r="BL10" s="609"/>
      <c r="BM10" s="609"/>
      <c r="BN10" s="610"/>
      <c r="BO10" s="646">
        <v>1.6</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35</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35</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66361</v>
      </c>
      <c r="S11" s="609"/>
      <c r="T11" s="609"/>
      <c r="U11" s="609"/>
      <c r="V11" s="609"/>
      <c r="W11" s="609"/>
      <c r="X11" s="609"/>
      <c r="Y11" s="610"/>
      <c r="Z11" s="611">
        <v>1.9</v>
      </c>
      <c r="AA11" s="612"/>
      <c r="AB11" s="612"/>
      <c r="AC11" s="613"/>
      <c r="AD11" s="614">
        <v>66361</v>
      </c>
      <c r="AE11" s="609"/>
      <c r="AF11" s="609"/>
      <c r="AG11" s="609"/>
      <c r="AH11" s="609"/>
      <c r="AI11" s="609"/>
      <c r="AJ11" s="609"/>
      <c r="AK11" s="610"/>
      <c r="AL11" s="611">
        <v>3.7</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764</v>
      </c>
      <c r="BH11" s="609"/>
      <c r="BI11" s="609"/>
      <c r="BJ11" s="609"/>
      <c r="BK11" s="609"/>
      <c r="BL11" s="609"/>
      <c r="BM11" s="609"/>
      <c r="BN11" s="610"/>
      <c r="BO11" s="646">
        <v>0.4</v>
      </c>
      <c r="BP11" s="646"/>
      <c r="BQ11" s="646"/>
      <c r="BR11" s="646"/>
      <c r="BS11" s="647" t="s">
        <v>122</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76486</v>
      </c>
      <c r="CS11" s="609"/>
      <c r="CT11" s="609"/>
      <c r="CU11" s="609"/>
      <c r="CV11" s="609"/>
      <c r="CW11" s="609"/>
      <c r="CX11" s="609"/>
      <c r="CY11" s="610"/>
      <c r="CZ11" s="646">
        <v>2.2000000000000002</v>
      </c>
      <c r="DA11" s="646"/>
      <c r="DB11" s="646"/>
      <c r="DC11" s="646"/>
      <c r="DD11" s="614">
        <v>52110</v>
      </c>
      <c r="DE11" s="609"/>
      <c r="DF11" s="609"/>
      <c r="DG11" s="609"/>
      <c r="DH11" s="609"/>
      <c r="DI11" s="609"/>
      <c r="DJ11" s="609"/>
      <c r="DK11" s="609"/>
      <c r="DL11" s="609"/>
      <c r="DM11" s="609"/>
      <c r="DN11" s="609"/>
      <c r="DO11" s="609"/>
      <c r="DP11" s="610"/>
      <c r="DQ11" s="614">
        <v>21615</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99943</v>
      </c>
      <c r="BH12" s="609"/>
      <c r="BI12" s="609"/>
      <c r="BJ12" s="609"/>
      <c r="BK12" s="609"/>
      <c r="BL12" s="609"/>
      <c r="BM12" s="609"/>
      <c r="BN12" s="610"/>
      <c r="BO12" s="646">
        <v>47.5</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141729</v>
      </c>
      <c r="CS12" s="609"/>
      <c r="CT12" s="609"/>
      <c r="CU12" s="609"/>
      <c r="CV12" s="609"/>
      <c r="CW12" s="609"/>
      <c r="CX12" s="609"/>
      <c r="CY12" s="610"/>
      <c r="CZ12" s="646">
        <v>4.0999999999999996</v>
      </c>
      <c r="DA12" s="646"/>
      <c r="DB12" s="646"/>
      <c r="DC12" s="646"/>
      <c r="DD12" s="614">
        <v>54628</v>
      </c>
      <c r="DE12" s="609"/>
      <c r="DF12" s="609"/>
      <c r="DG12" s="609"/>
      <c r="DH12" s="609"/>
      <c r="DI12" s="609"/>
      <c r="DJ12" s="609"/>
      <c r="DK12" s="609"/>
      <c r="DL12" s="609"/>
      <c r="DM12" s="609"/>
      <c r="DN12" s="609"/>
      <c r="DO12" s="609"/>
      <c r="DP12" s="610"/>
      <c r="DQ12" s="614">
        <v>81159</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98973</v>
      </c>
      <c r="BH13" s="609"/>
      <c r="BI13" s="609"/>
      <c r="BJ13" s="609"/>
      <c r="BK13" s="609"/>
      <c r="BL13" s="609"/>
      <c r="BM13" s="609"/>
      <c r="BN13" s="610"/>
      <c r="BO13" s="646">
        <v>47</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285460</v>
      </c>
      <c r="CS13" s="609"/>
      <c r="CT13" s="609"/>
      <c r="CU13" s="609"/>
      <c r="CV13" s="609"/>
      <c r="CW13" s="609"/>
      <c r="CX13" s="609"/>
      <c r="CY13" s="610"/>
      <c r="CZ13" s="646">
        <v>8.3000000000000007</v>
      </c>
      <c r="DA13" s="646"/>
      <c r="DB13" s="646"/>
      <c r="DC13" s="646"/>
      <c r="DD13" s="614">
        <v>175884</v>
      </c>
      <c r="DE13" s="609"/>
      <c r="DF13" s="609"/>
      <c r="DG13" s="609"/>
      <c r="DH13" s="609"/>
      <c r="DI13" s="609"/>
      <c r="DJ13" s="609"/>
      <c r="DK13" s="609"/>
      <c r="DL13" s="609"/>
      <c r="DM13" s="609"/>
      <c r="DN13" s="609"/>
      <c r="DO13" s="609"/>
      <c r="DP13" s="610"/>
      <c r="DQ13" s="614">
        <v>119917</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12450</v>
      </c>
      <c r="BH14" s="609"/>
      <c r="BI14" s="609"/>
      <c r="BJ14" s="609"/>
      <c r="BK14" s="609"/>
      <c r="BL14" s="609"/>
      <c r="BM14" s="609"/>
      <c r="BN14" s="610"/>
      <c r="BO14" s="646">
        <v>5.9</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82851</v>
      </c>
      <c r="CS14" s="609"/>
      <c r="CT14" s="609"/>
      <c r="CU14" s="609"/>
      <c r="CV14" s="609"/>
      <c r="CW14" s="609"/>
      <c r="CX14" s="609"/>
      <c r="CY14" s="610"/>
      <c r="CZ14" s="646">
        <v>2.4</v>
      </c>
      <c r="DA14" s="646"/>
      <c r="DB14" s="646"/>
      <c r="DC14" s="646"/>
      <c r="DD14" s="614">
        <v>40994</v>
      </c>
      <c r="DE14" s="609"/>
      <c r="DF14" s="609"/>
      <c r="DG14" s="609"/>
      <c r="DH14" s="609"/>
      <c r="DI14" s="609"/>
      <c r="DJ14" s="609"/>
      <c r="DK14" s="609"/>
      <c r="DL14" s="609"/>
      <c r="DM14" s="609"/>
      <c r="DN14" s="609"/>
      <c r="DO14" s="609"/>
      <c r="DP14" s="610"/>
      <c r="DQ14" s="614">
        <v>41846</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1367</v>
      </c>
      <c r="S15" s="609"/>
      <c r="T15" s="609"/>
      <c r="U15" s="609"/>
      <c r="V15" s="609"/>
      <c r="W15" s="609"/>
      <c r="X15" s="609"/>
      <c r="Y15" s="610"/>
      <c r="Z15" s="646">
        <v>0</v>
      </c>
      <c r="AA15" s="646"/>
      <c r="AB15" s="646"/>
      <c r="AC15" s="646"/>
      <c r="AD15" s="647">
        <v>1367</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2843</v>
      </c>
      <c r="BH15" s="609"/>
      <c r="BI15" s="609"/>
      <c r="BJ15" s="609"/>
      <c r="BK15" s="609"/>
      <c r="BL15" s="609"/>
      <c r="BM15" s="609"/>
      <c r="BN15" s="610"/>
      <c r="BO15" s="646">
        <v>1.4</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190215</v>
      </c>
      <c r="CS15" s="609"/>
      <c r="CT15" s="609"/>
      <c r="CU15" s="609"/>
      <c r="CV15" s="609"/>
      <c r="CW15" s="609"/>
      <c r="CX15" s="609"/>
      <c r="CY15" s="610"/>
      <c r="CZ15" s="646">
        <v>5.5</v>
      </c>
      <c r="DA15" s="646"/>
      <c r="DB15" s="646"/>
      <c r="DC15" s="646"/>
      <c r="DD15" s="614">
        <v>8839</v>
      </c>
      <c r="DE15" s="609"/>
      <c r="DF15" s="609"/>
      <c r="DG15" s="609"/>
      <c r="DH15" s="609"/>
      <c r="DI15" s="609"/>
      <c r="DJ15" s="609"/>
      <c r="DK15" s="609"/>
      <c r="DL15" s="609"/>
      <c r="DM15" s="609"/>
      <c r="DN15" s="609"/>
      <c r="DO15" s="609"/>
      <c r="DP15" s="610"/>
      <c r="DQ15" s="614">
        <v>162370</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3289</v>
      </c>
      <c r="S16" s="609"/>
      <c r="T16" s="609"/>
      <c r="U16" s="609"/>
      <c r="V16" s="609"/>
      <c r="W16" s="609"/>
      <c r="X16" s="609"/>
      <c r="Y16" s="610"/>
      <c r="Z16" s="646">
        <v>0.1</v>
      </c>
      <c r="AA16" s="646"/>
      <c r="AB16" s="646"/>
      <c r="AC16" s="646"/>
      <c r="AD16" s="647">
        <v>3289</v>
      </c>
      <c r="AE16" s="647"/>
      <c r="AF16" s="647"/>
      <c r="AG16" s="647"/>
      <c r="AH16" s="647"/>
      <c r="AI16" s="647"/>
      <c r="AJ16" s="647"/>
      <c r="AK16" s="647"/>
      <c r="AL16" s="611">
        <v>0.2</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12177</v>
      </c>
      <c r="S17" s="609"/>
      <c r="T17" s="609"/>
      <c r="U17" s="609"/>
      <c r="V17" s="609"/>
      <c r="W17" s="609"/>
      <c r="X17" s="609"/>
      <c r="Y17" s="610"/>
      <c r="Z17" s="646">
        <v>0.3</v>
      </c>
      <c r="AA17" s="646"/>
      <c r="AB17" s="646"/>
      <c r="AC17" s="646"/>
      <c r="AD17" s="647">
        <v>12177</v>
      </c>
      <c r="AE17" s="647"/>
      <c r="AF17" s="647"/>
      <c r="AG17" s="647"/>
      <c r="AH17" s="647"/>
      <c r="AI17" s="647"/>
      <c r="AJ17" s="647"/>
      <c r="AK17" s="647"/>
      <c r="AL17" s="611">
        <v>0.7</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508015</v>
      </c>
      <c r="CS17" s="609"/>
      <c r="CT17" s="609"/>
      <c r="CU17" s="609"/>
      <c r="CV17" s="609"/>
      <c r="CW17" s="609"/>
      <c r="CX17" s="609"/>
      <c r="CY17" s="610"/>
      <c r="CZ17" s="646">
        <v>14.8</v>
      </c>
      <c r="DA17" s="646"/>
      <c r="DB17" s="646"/>
      <c r="DC17" s="646"/>
      <c r="DD17" s="614" t="s">
        <v>122</v>
      </c>
      <c r="DE17" s="609"/>
      <c r="DF17" s="609"/>
      <c r="DG17" s="609"/>
      <c r="DH17" s="609"/>
      <c r="DI17" s="609"/>
      <c r="DJ17" s="609"/>
      <c r="DK17" s="609"/>
      <c r="DL17" s="609"/>
      <c r="DM17" s="609"/>
      <c r="DN17" s="609"/>
      <c r="DO17" s="609"/>
      <c r="DP17" s="610"/>
      <c r="DQ17" s="614">
        <v>508015</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2143</v>
      </c>
      <c r="S18" s="609"/>
      <c r="T18" s="609"/>
      <c r="U18" s="609"/>
      <c r="V18" s="609"/>
      <c r="W18" s="609"/>
      <c r="X18" s="609"/>
      <c r="Y18" s="610"/>
      <c r="Z18" s="646">
        <v>0.1</v>
      </c>
      <c r="AA18" s="646"/>
      <c r="AB18" s="646"/>
      <c r="AC18" s="646"/>
      <c r="AD18" s="647">
        <v>2143</v>
      </c>
      <c r="AE18" s="647"/>
      <c r="AF18" s="647"/>
      <c r="AG18" s="647"/>
      <c r="AH18" s="647"/>
      <c r="AI18" s="647"/>
      <c r="AJ18" s="647"/>
      <c r="AK18" s="647"/>
      <c r="AL18" s="611">
        <v>0.1</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10034</v>
      </c>
      <c r="S19" s="609"/>
      <c r="T19" s="609"/>
      <c r="U19" s="609"/>
      <c r="V19" s="609"/>
      <c r="W19" s="609"/>
      <c r="X19" s="609"/>
      <c r="Y19" s="610"/>
      <c r="Z19" s="646">
        <v>0.3</v>
      </c>
      <c r="AA19" s="646"/>
      <c r="AB19" s="646"/>
      <c r="AC19" s="646"/>
      <c r="AD19" s="647">
        <v>10034</v>
      </c>
      <c r="AE19" s="647"/>
      <c r="AF19" s="647"/>
      <c r="AG19" s="647"/>
      <c r="AH19" s="647"/>
      <c r="AI19" s="647"/>
      <c r="AJ19" s="647"/>
      <c r="AK19" s="647"/>
      <c r="AL19" s="611">
        <v>0.6</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2615</v>
      </c>
      <c r="BH19" s="609"/>
      <c r="BI19" s="609"/>
      <c r="BJ19" s="609"/>
      <c r="BK19" s="609"/>
      <c r="BL19" s="609"/>
      <c r="BM19" s="609"/>
      <c r="BN19" s="610"/>
      <c r="BO19" s="646">
        <v>1.2</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83" t="s">
        <v>262</v>
      </c>
      <c r="C20" s="684"/>
      <c r="D20" s="684"/>
      <c r="E20" s="684"/>
      <c r="F20" s="684"/>
      <c r="G20" s="684"/>
      <c r="H20" s="684"/>
      <c r="I20" s="684"/>
      <c r="J20" s="684"/>
      <c r="K20" s="684"/>
      <c r="L20" s="684"/>
      <c r="M20" s="684"/>
      <c r="N20" s="684"/>
      <c r="O20" s="684"/>
      <c r="P20" s="684"/>
      <c r="Q20" s="685"/>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2615</v>
      </c>
      <c r="BH20" s="609"/>
      <c r="BI20" s="609"/>
      <c r="BJ20" s="609"/>
      <c r="BK20" s="609"/>
      <c r="BL20" s="609"/>
      <c r="BM20" s="609"/>
      <c r="BN20" s="610"/>
      <c r="BO20" s="646">
        <v>1.2</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3438456</v>
      </c>
      <c r="CS20" s="609"/>
      <c r="CT20" s="609"/>
      <c r="CU20" s="609"/>
      <c r="CV20" s="609"/>
      <c r="CW20" s="609"/>
      <c r="CX20" s="609"/>
      <c r="CY20" s="610"/>
      <c r="CZ20" s="646">
        <v>100</v>
      </c>
      <c r="DA20" s="646"/>
      <c r="DB20" s="646"/>
      <c r="DC20" s="646"/>
      <c r="DD20" s="614">
        <v>630981</v>
      </c>
      <c r="DE20" s="609"/>
      <c r="DF20" s="609"/>
      <c r="DG20" s="609"/>
      <c r="DH20" s="609"/>
      <c r="DI20" s="609"/>
      <c r="DJ20" s="609"/>
      <c r="DK20" s="609"/>
      <c r="DL20" s="609"/>
      <c r="DM20" s="609"/>
      <c r="DN20" s="609"/>
      <c r="DO20" s="609"/>
      <c r="DP20" s="610"/>
      <c r="DQ20" s="614">
        <v>2477570</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1563003</v>
      </c>
      <c r="S21" s="609"/>
      <c r="T21" s="609"/>
      <c r="U21" s="609"/>
      <c r="V21" s="609"/>
      <c r="W21" s="609"/>
      <c r="X21" s="609"/>
      <c r="Y21" s="610"/>
      <c r="Z21" s="646">
        <v>43.8</v>
      </c>
      <c r="AA21" s="646"/>
      <c r="AB21" s="646"/>
      <c r="AC21" s="646"/>
      <c r="AD21" s="647">
        <v>1440268</v>
      </c>
      <c r="AE21" s="647"/>
      <c r="AF21" s="647"/>
      <c r="AG21" s="647"/>
      <c r="AH21" s="647"/>
      <c r="AI21" s="647"/>
      <c r="AJ21" s="647"/>
      <c r="AK21" s="647"/>
      <c r="AL21" s="611">
        <v>80.900000000000006</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2615</v>
      </c>
      <c r="BH21" s="609"/>
      <c r="BI21" s="609"/>
      <c r="BJ21" s="609"/>
      <c r="BK21" s="609"/>
      <c r="BL21" s="609"/>
      <c r="BM21" s="609"/>
      <c r="BN21" s="610"/>
      <c r="BO21" s="646">
        <v>1.2</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1440268</v>
      </c>
      <c r="S22" s="609"/>
      <c r="T22" s="609"/>
      <c r="U22" s="609"/>
      <c r="V22" s="609"/>
      <c r="W22" s="609"/>
      <c r="X22" s="609"/>
      <c r="Y22" s="610"/>
      <c r="Z22" s="646">
        <v>40.4</v>
      </c>
      <c r="AA22" s="646"/>
      <c r="AB22" s="646"/>
      <c r="AC22" s="646"/>
      <c r="AD22" s="647">
        <v>1440268</v>
      </c>
      <c r="AE22" s="647"/>
      <c r="AF22" s="647"/>
      <c r="AG22" s="647"/>
      <c r="AH22" s="647"/>
      <c r="AI22" s="647"/>
      <c r="AJ22" s="647"/>
      <c r="AK22" s="647"/>
      <c r="AL22" s="611">
        <v>80.900000000000006</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6" t="s">
        <v>269</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15">
      <c r="B23" s="605" t="s">
        <v>270</v>
      </c>
      <c r="C23" s="606"/>
      <c r="D23" s="606"/>
      <c r="E23" s="606"/>
      <c r="F23" s="606"/>
      <c r="G23" s="606"/>
      <c r="H23" s="606"/>
      <c r="I23" s="606"/>
      <c r="J23" s="606"/>
      <c r="K23" s="606"/>
      <c r="L23" s="606"/>
      <c r="M23" s="606"/>
      <c r="N23" s="606"/>
      <c r="O23" s="606"/>
      <c r="P23" s="606"/>
      <c r="Q23" s="607"/>
      <c r="R23" s="608">
        <v>122735</v>
      </c>
      <c r="S23" s="609"/>
      <c r="T23" s="609"/>
      <c r="U23" s="609"/>
      <c r="V23" s="609"/>
      <c r="W23" s="609"/>
      <c r="X23" s="609"/>
      <c r="Y23" s="610"/>
      <c r="Z23" s="646">
        <v>3.4</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6" t="s">
        <v>211</v>
      </c>
      <c r="CE23" s="667"/>
      <c r="CF23" s="667"/>
      <c r="CG23" s="667"/>
      <c r="CH23" s="667"/>
      <c r="CI23" s="667"/>
      <c r="CJ23" s="667"/>
      <c r="CK23" s="667"/>
      <c r="CL23" s="667"/>
      <c r="CM23" s="667"/>
      <c r="CN23" s="667"/>
      <c r="CO23" s="667"/>
      <c r="CP23" s="667"/>
      <c r="CQ23" s="668"/>
      <c r="CR23" s="666" t="s">
        <v>272</v>
      </c>
      <c r="CS23" s="667"/>
      <c r="CT23" s="667"/>
      <c r="CU23" s="667"/>
      <c r="CV23" s="667"/>
      <c r="CW23" s="667"/>
      <c r="CX23" s="667"/>
      <c r="CY23" s="668"/>
      <c r="CZ23" s="666" t="s">
        <v>273</v>
      </c>
      <c r="DA23" s="667"/>
      <c r="DB23" s="667"/>
      <c r="DC23" s="668"/>
      <c r="DD23" s="666" t="s">
        <v>274</v>
      </c>
      <c r="DE23" s="667"/>
      <c r="DF23" s="667"/>
      <c r="DG23" s="667"/>
      <c r="DH23" s="667"/>
      <c r="DI23" s="667"/>
      <c r="DJ23" s="667"/>
      <c r="DK23" s="668"/>
      <c r="DL23" s="698" t="s">
        <v>275</v>
      </c>
      <c r="DM23" s="699"/>
      <c r="DN23" s="699"/>
      <c r="DO23" s="699"/>
      <c r="DP23" s="699"/>
      <c r="DQ23" s="699"/>
      <c r="DR23" s="699"/>
      <c r="DS23" s="699"/>
      <c r="DT23" s="699"/>
      <c r="DU23" s="699"/>
      <c r="DV23" s="700"/>
      <c r="DW23" s="666" t="s">
        <v>276</v>
      </c>
      <c r="DX23" s="667"/>
      <c r="DY23" s="667"/>
      <c r="DZ23" s="667"/>
      <c r="EA23" s="667"/>
      <c r="EB23" s="667"/>
      <c r="EC23" s="668"/>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3" t="s">
        <v>279</v>
      </c>
      <c r="CE24" s="664"/>
      <c r="CF24" s="664"/>
      <c r="CG24" s="664"/>
      <c r="CH24" s="664"/>
      <c r="CI24" s="664"/>
      <c r="CJ24" s="664"/>
      <c r="CK24" s="664"/>
      <c r="CL24" s="664"/>
      <c r="CM24" s="664"/>
      <c r="CN24" s="664"/>
      <c r="CO24" s="664"/>
      <c r="CP24" s="664"/>
      <c r="CQ24" s="665"/>
      <c r="CR24" s="660">
        <v>1399548</v>
      </c>
      <c r="CS24" s="661"/>
      <c r="CT24" s="661"/>
      <c r="CU24" s="661"/>
      <c r="CV24" s="661"/>
      <c r="CW24" s="661"/>
      <c r="CX24" s="661"/>
      <c r="CY24" s="689"/>
      <c r="CZ24" s="690">
        <v>40.700000000000003</v>
      </c>
      <c r="DA24" s="672"/>
      <c r="DB24" s="672"/>
      <c r="DC24" s="692"/>
      <c r="DD24" s="688">
        <v>1215948</v>
      </c>
      <c r="DE24" s="661"/>
      <c r="DF24" s="661"/>
      <c r="DG24" s="661"/>
      <c r="DH24" s="661"/>
      <c r="DI24" s="661"/>
      <c r="DJ24" s="661"/>
      <c r="DK24" s="689"/>
      <c r="DL24" s="688">
        <v>1156777</v>
      </c>
      <c r="DM24" s="661"/>
      <c r="DN24" s="661"/>
      <c r="DO24" s="661"/>
      <c r="DP24" s="661"/>
      <c r="DQ24" s="661"/>
      <c r="DR24" s="661"/>
      <c r="DS24" s="661"/>
      <c r="DT24" s="661"/>
      <c r="DU24" s="661"/>
      <c r="DV24" s="689"/>
      <c r="DW24" s="690">
        <v>64.8</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1875107</v>
      </c>
      <c r="S25" s="609"/>
      <c r="T25" s="609"/>
      <c r="U25" s="609"/>
      <c r="V25" s="609"/>
      <c r="W25" s="609"/>
      <c r="X25" s="609"/>
      <c r="Y25" s="610"/>
      <c r="Z25" s="646">
        <v>52.6</v>
      </c>
      <c r="AA25" s="646"/>
      <c r="AB25" s="646"/>
      <c r="AC25" s="646"/>
      <c r="AD25" s="647">
        <v>1752372</v>
      </c>
      <c r="AE25" s="647"/>
      <c r="AF25" s="647"/>
      <c r="AG25" s="647"/>
      <c r="AH25" s="647"/>
      <c r="AI25" s="647"/>
      <c r="AJ25" s="647"/>
      <c r="AK25" s="647"/>
      <c r="AL25" s="611">
        <v>98.4</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629008</v>
      </c>
      <c r="CS25" s="621"/>
      <c r="CT25" s="621"/>
      <c r="CU25" s="621"/>
      <c r="CV25" s="621"/>
      <c r="CW25" s="621"/>
      <c r="CX25" s="621"/>
      <c r="CY25" s="622"/>
      <c r="CZ25" s="611">
        <v>18.3</v>
      </c>
      <c r="DA25" s="623"/>
      <c r="DB25" s="623"/>
      <c r="DC25" s="624"/>
      <c r="DD25" s="614">
        <v>584360</v>
      </c>
      <c r="DE25" s="621"/>
      <c r="DF25" s="621"/>
      <c r="DG25" s="621"/>
      <c r="DH25" s="621"/>
      <c r="DI25" s="621"/>
      <c r="DJ25" s="621"/>
      <c r="DK25" s="622"/>
      <c r="DL25" s="614">
        <v>581809</v>
      </c>
      <c r="DM25" s="621"/>
      <c r="DN25" s="621"/>
      <c r="DO25" s="621"/>
      <c r="DP25" s="621"/>
      <c r="DQ25" s="621"/>
      <c r="DR25" s="621"/>
      <c r="DS25" s="621"/>
      <c r="DT25" s="621"/>
      <c r="DU25" s="621"/>
      <c r="DV25" s="622"/>
      <c r="DW25" s="611">
        <v>32.6</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t="s">
        <v>122</v>
      </c>
      <c r="S26" s="609"/>
      <c r="T26" s="609"/>
      <c r="U26" s="609"/>
      <c r="V26" s="609"/>
      <c r="W26" s="609"/>
      <c r="X26" s="609"/>
      <c r="Y26" s="610"/>
      <c r="Z26" s="646" t="s">
        <v>122</v>
      </c>
      <c r="AA26" s="646"/>
      <c r="AB26" s="646"/>
      <c r="AC26" s="646"/>
      <c r="AD26" s="647" t="s">
        <v>122</v>
      </c>
      <c r="AE26" s="647"/>
      <c r="AF26" s="647"/>
      <c r="AG26" s="647"/>
      <c r="AH26" s="647"/>
      <c r="AI26" s="647"/>
      <c r="AJ26" s="647"/>
      <c r="AK26" s="647"/>
      <c r="AL26" s="611" t="s">
        <v>122</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276437</v>
      </c>
      <c r="CS26" s="609"/>
      <c r="CT26" s="609"/>
      <c r="CU26" s="609"/>
      <c r="CV26" s="609"/>
      <c r="CW26" s="609"/>
      <c r="CX26" s="609"/>
      <c r="CY26" s="610"/>
      <c r="CZ26" s="611">
        <v>8</v>
      </c>
      <c r="DA26" s="623"/>
      <c r="DB26" s="623"/>
      <c r="DC26" s="624"/>
      <c r="DD26" s="614">
        <v>259138</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10934</v>
      </c>
      <c r="S27" s="609"/>
      <c r="T27" s="609"/>
      <c r="U27" s="609"/>
      <c r="V27" s="609"/>
      <c r="W27" s="609"/>
      <c r="X27" s="609"/>
      <c r="Y27" s="610"/>
      <c r="Z27" s="646">
        <v>0.3</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210445</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262525</v>
      </c>
      <c r="CS27" s="621"/>
      <c r="CT27" s="621"/>
      <c r="CU27" s="621"/>
      <c r="CV27" s="621"/>
      <c r="CW27" s="621"/>
      <c r="CX27" s="621"/>
      <c r="CY27" s="622"/>
      <c r="CZ27" s="611">
        <v>7.6</v>
      </c>
      <c r="DA27" s="623"/>
      <c r="DB27" s="623"/>
      <c r="DC27" s="624"/>
      <c r="DD27" s="614">
        <v>123573</v>
      </c>
      <c r="DE27" s="621"/>
      <c r="DF27" s="621"/>
      <c r="DG27" s="621"/>
      <c r="DH27" s="621"/>
      <c r="DI27" s="621"/>
      <c r="DJ27" s="621"/>
      <c r="DK27" s="622"/>
      <c r="DL27" s="614">
        <v>66953</v>
      </c>
      <c r="DM27" s="621"/>
      <c r="DN27" s="621"/>
      <c r="DO27" s="621"/>
      <c r="DP27" s="621"/>
      <c r="DQ27" s="621"/>
      <c r="DR27" s="621"/>
      <c r="DS27" s="621"/>
      <c r="DT27" s="621"/>
      <c r="DU27" s="621"/>
      <c r="DV27" s="622"/>
      <c r="DW27" s="611">
        <v>3.8</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6187</v>
      </c>
      <c r="S28" s="609"/>
      <c r="T28" s="609"/>
      <c r="U28" s="609"/>
      <c r="V28" s="609"/>
      <c r="W28" s="609"/>
      <c r="X28" s="609"/>
      <c r="Y28" s="610"/>
      <c r="Z28" s="646">
        <v>0.2</v>
      </c>
      <c r="AA28" s="646"/>
      <c r="AB28" s="646"/>
      <c r="AC28" s="646"/>
      <c r="AD28" s="647">
        <v>3658</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508015</v>
      </c>
      <c r="CS28" s="609"/>
      <c r="CT28" s="609"/>
      <c r="CU28" s="609"/>
      <c r="CV28" s="609"/>
      <c r="CW28" s="609"/>
      <c r="CX28" s="609"/>
      <c r="CY28" s="610"/>
      <c r="CZ28" s="611">
        <v>14.8</v>
      </c>
      <c r="DA28" s="623"/>
      <c r="DB28" s="623"/>
      <c r="DC28" s="624"/>
      <c r="DD28" s="614">
        <v>508015</v>
      </c>
      <c r="DE28" s="609"/>
      <c r="DF28" s="609"/>
      <c r="DG28" s="609"/>
      <c r="DH28" s="609"/>
      <c r="DI28" s="609"/>
      <c r="DJ28" s="609"/>
      <c r="DK28" s="610"/>
      <c r="DL28" s="614">
        <v>508015</v>
      </c>
      <c r="DM28" s="609"/>
      <c r="DN28" s="609"/>
      <c r="DO28" s="609"/>
      <c r="DP28" s="609"/>
      <c r="DQ28" s="609"/>
      <c r="DR28" s="609"/>
      <c r="DS28" s="609"/>
      <c r="DT28" s="609"/>
      <c r="DU28" s="609"/>
      <c r="DV28" s="610"/>
      <c r="DW28" s="611">
        <v>28.5</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2664</v>
      </c>
      <c r="S29" s="609"/>
      <c r="T29" s="609"/>
      <c r="U29" s="609"/>
      <c r="V29" s="609"/>
      <c r="W29" s="609"/>
      <c r="X29" s="609"/>
      <c r="Y29" s="610"/>
      <c r="Z29" s="646">
        <v>0.1</v>
      </c>
      <c r="AA29" s="646"/>
      <c r="AB29" s="646"/>
      <c r="AC29" s="646"/>
      <c r="AD29" s="647">
        <v>1589</v>
      </c>
      <c r="AE29" s="647"/>
      <c r="AF29" s="647"/>
      <c r="AG29" s="647"/>
      <c r="AH29" s="647"/>
      <c r="AI29" s="647"/>
      <c r="AJ29" s="647"/>
      <c r="AK29" s="647"/>
      <c r="AL29" s="611">
        <v>0.1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508015</v>
      </c>
      <c r="CS29" s="621"/>
      <c r="CT29" s="621"/>
      <c r="CU29" s="621"/>
      <c r="CV29" s="621"/>
      <c r="CW29" s="621"/>
      <c r="CX29" s="621"/>
      <c r="CY29" s="622"/>
      <c r="CZ29" s="611">
        <v>14.8</v>
      </c>
      <c r="DA29" s="623"/>
      <c r="DB29" s="623"/>
      <c r="DC29" s="624"/>
      <c r="DD29" s="614">
        <v>508015</v>
      </c>
      <c r="DE29" s="621"/>
      <c r="DF29" s="621"/>
      <c r="DG29" s="621"/>
      <c r="DH29" s="621"/>
      <c r="DI29" s="621"/>
      <c r="DJ29" s="621"/>
      <c r="DK29" s="622"/>
      <c r="DL29" s="614">
        <v>508015</v>
      </c>
      <c r="DM29" s="621"/>
      <c r="DN29" s="621"/>
      <c r="DO29" s="621"/>
      <c r="DP29" s="621"/>
      <c r="DQ29" s="621"/>
      <c r="DR29" s="621"/>
      <c r="DS29" s="621"/>
      <c r="DT29" s="621"/>
      <c r="DU29" s="621"/>
      <c r="DV29" s="622"/>
      <c r="DW29" s="611">
        <v>28.5</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245124</v>
      </c>
      <c r="S30" s="609"/>
      <c r="T30" s="609"/>
      <c r="U30" s="609"/>
      <c r="V30" s="609"/>
      <c r="W30" s="609"/>
      <c r="X30" s="609"/>
      <c r="Y30" s="610"/>
      <c r="Z30" s="646">
        <v>6.9</v>
      </c>
      <c r="AA30" s="646"/>
      <c r="AB30" s="646"/>
      <c r="AC30" s="646"/>
      <c r="AD30" s="647" t="s">
        <v>122</v>
      </c>
      <c r="AE30" s="647"/>
      <c r="AF30" s="647"/>
      <c r="AG30" s="647"/>
      <c r="AH30" s="647"/>
      <c r="AI30" s="647"/>
      <c r="AJ30" s="647"/>
      <c r="AK30" s="647"/>
      <c r="AL30" s="611" t="s">
        <v>122</v>
      </c>
      <c r="AM30" s="612"/>
      <c r="AN30" s="612"/>
      <c r="AO30" s="648"/>
      <c r="AP30" s="666" t="s">
        <v>211</v>
      </c>
      <c r="AQ30" s="667"/>
      <c r="AR30" s="667"/>
      <c r="AS30" s="667"/>
      <c r="AT30" s="667"/>
      <c r="AU30" s="667"/>
      <c r="AV30" s="667"/>
      <c r="AW30" s="667"/>
      <c r="AX30" s="667"/>
      <c r="AY30" s="667"/>
      <c r="AZ30" s="667"/>
      <c r="BA30" s="667"/>
      <c r="BB30" s="667"/>
      <c r="BC30" s="667"/>
      <c r="BD30" s="667"/>
      <c r="BE30" s="667"/>
      <c r="BF30" s="668"/>
      <c r="BG30" s="666" t="s">
        <v>294</v>
      </c>
      <c r="BH30" s="680"/>
      <c r="BI30" s="680"/>
      <c r="BJ30" s="680"/>
      <c r="BK30" s="680"/>
      <c r="BL30" s="680"/>
      <c r="BM30" s="680"/>
      <c r="BN30" s="680"/>
      <c r="BO30" s="680"/>
      <c r="BP30" s="680"/>
      <c r="BQ30" s="681"/>
      <c r="BR30" s="666"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488282</v>
      </c>
      <c r="CS30" s="609"/>
      <c r="CT30" s="609"/>
      <c r="CU30" s="609"/>
      <c r="CV30" s="609"/>
      <c r="CW30" s="609"/>
      <c r="CX30" s="609"/>
      <c r="CY30" s="610"/>
      <c r="CZ30" s="611">
        <v>14.2</v>
      </c>
      <c r="DA30" s="623"/>
      <c r="DB30" s="623"/>
      <c r="DC30" s="624"/>
      <c r="DD30" s="614">
        <v>488282</v>
      </c>
      <c r="DE30" s="609"/>
      <c r="DF30" s="609"/>
      <c r="DG30" s="609"/>
      <c r="DH30" s="609"/>
      <c r="DI30" s="609"/>
      <c r="DJ30" s="609"/>
      <c r="DK30" s="610"/>
      <c r="DL30" s="614">
        <v>488282</v>
      </c>
      <c r="DM30" s="609"/>
      <c r="DN30" s="609"/>
      <c r="DO30" s="609"/>
      <c r="DP30" s="609"/>
      <c r="DQ30" s="609"/>
      <c r="DR30" s="609"/>
      <c r="DS30" s="609"/>
      <c r="DT30" s="609"/>
      <c r="DU30" s="609"/>
      <c r="DV30" s="610"/>
      <c r="DW30" s="611">
        <v>27.4</v>
      </c>
      <c r="DX30" s="623"/>
      <c r="DY30" s="623"/>
      <c r="DZ30" s="623"/>
      <c r="EA30" s="623"/>
      <c r="EB30" s="623"/>
      <c r="EC30" s="635"/>
    </row>
    <row r="31" spans="2:133" ht="11.25" customHeight="1" x14ac:dyDescent="0.15">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00"/>
      <c r="AV31" s="200"/>
      <c r="AW31" s="200"/>
      <c r="AX31" s="663" t="s">
        <v>177</v>
      </c>
      <c r="AY31" s="664"/>
      <c r="AZ31" s="664"/>
      <c r="BA31" s="664"/>
      <c r="BB31" s="664"/>
      <c r="BC31" s="664"/>
      <c r="BD31" s="664"/>
      <c r="BE31" s="664"/>
      <c r="BF31" s="665"/>
      <c r="BG31" s="670">
        <v>98.5</v>
      </c>
      <c r="BH31" s="671"/>
      <c r="BI31" s="671"/>
      <c r="BJ31" s="671"/>
      <c r="BK31" s="671"/>
      <c r="BL31" s="671"/>
      <c r="BM31" s="672">
        <v>94.7</v>
      </c>
      <c r="BN31" s="671"/>
      <c r="BO31" s="671"/>
      <c r="BP31" s="671"/>
      <c r="BQ31" s="673"/>
      <c r="BR31" s="670">
        <v>97.8</v>
      </c>
      <c r="BS31" s="671"/>
      <c r="BT31" s="671"/>
      <c r="BU31" s="671"/>
      <c r="BV31" s="671"/>
      <c r="BW31" s="671"/>
      <c r="BX31" s="672">
        <v>77.400000000000006</v>
      </c>
      <c r="BY31" s="671"/>
      <c r="BZ31" s="671"/>
      <c r="CA31" s="671"/>
      <c r="CB31" s="673"/>
      <c r="CD31" s="629"/>
      <c r="CE31" s="630"/>
      <c r="CF31" s="605" t="s">
        <v>300</v>
      </c>
      <c r="CG31" s="606"/>
      <c r="CH31" s="606"/>
      <c r="CI31" s="606"/>
      <c r="CJ31" s="606"/>
      <c r="CK31" s="606"/>
      <c r="CL31" s="606"/>
      <c r="CM31" s="606"/>
      <c r="CN31" s="606"/>
      <c r="CO31" s="606"/>
      <c r="CP31" s="606"/>
      <c r="CQ31" s="607"/>
      <c r="CR31" s="608">
        <v>19733</v>
      </c>
      <c r="CS31" s="621"/>
      <c r="CT31" s="621"/>
      <c r="CU31" s="621"/>
      <c r="CV31" s="621"/>
      <c r="CW31" s="621"/>
      <c r="CX31" s="621"/>
      <c r="CY31" s="622"/>
      <c r="CZ31" s="611">
        <v>0.6</v>
      </c>
      <c r="DA31" s="623"/>
      <c r="DB31" s="623"/>
      <c r="DC31" s="624"/>
      <c r="DD31" s="614">
        <v>19733</v>
      </c>
      <c r="DE31" s="621"/>
      <c r="DF31" s="621"/>
      <c r="DG31" s="621"/>
      <c r="DH31" s="621"/>
      <c r="DI31" s="621"/>
      <c r="DJ31" s="621"/>
      <c r="DK31" s="622"/>
      <c r="DL31" s="614">
        <v>19733</v>
      </c>
      <c r="DM31" s="621"/>
      <c r="DN31" s="621"/>
      <c r="DO31" s="621"/>
      <c r="DP31" s="621"/>
      <c r="DQ31" s="621"/>
      <c r="DR31" s="621"/>
      <c r="DS31" s="621"/>
      <c r="DT31" s="621"/>
      <c r="DU31" s="621"/>
      <c r="DV31" s="622"/>
      <c r="DW31" s="611">
        <v>1.1000000000000001</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126099</v>
      </c>
      <c r="S32" s="609"/>
      <c r="T32" s="609"/>
      <c r="U32" s="609"/>
      <c r="V32" s="609"/>
      <c r="W32" s="609"/>
      <c r="X32" s="609"/>
      <c r="Y32" s="610"/>
      <c r="Z32" s="646">
        <v>3.5</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99.4</v>
      </c>
      <c r="BH32" s="621"/>
      <c r="BI32" s="621"/>
      <c r="BJ32" s="621"/>
      <c r="BK32" s="621"/>
      <c r="BL32" s="621"/>
      <c r="BM32" s="612">
        <v>97.4</v>
      </c>
      <c r="BN32" s="621"/>
      <c r="BO32" s="621"/>
      <c r="BP32" s="621"/>
      <c r="BQ32" s="644"/>
      <c r="BR32" s="679">
        <v>99</v>
      </c>
      <c r="BS32" s="621"/>
      <c r="BT32" s="621"/>
      <c r="BU32" s="621"/>
      <c r="BV32" s="621"/>
      <c r="BW32" s="621"/>
      <c r="BX32" s="612">
        <v>95.2</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22290</v>
      </c>
      <c r="S33" s="609"/>
      <c r="T33" s="609"/>
      <c r="U33" s="609"/>
      <c r="V33" s="609"/>
      <c r="W33" s="609"/>
      <c r="X33" s="609"/>
      <c r="Y33" s="610"/>
      <c r="Z33" s="646">
        <v>0.6</v>
      </c>
      <c r="AA33" s="646"/>
      <c r="AB33" s="646"/>
      <c r="AC33" s="646"/>
      <c r="AD33" s="647">
        <v>22166</v>
      </c>
      <c r="AE33" s="647"/>
      <c r="AF33" s="647"/>
      <c r="AG33" s="647"/>
      <c r="AH33" s="647"/>
      <c r="AI33" s="647"/>
      <c r="AJ33" s="647"/>
      <c r="AK33" s="647"/>
      <c r="AL33" s="611">
        <v>1.2</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97.6</v>
      </c>
      <c r="BH33" s="593"/>
      <c r="BI33" s="593"/>
      <c r="BJ33" s="593"/>
      <c r="BK33" s="593"/>
      <c r="BL33" s="593"/>
      <c r="BM33" s="639">
        <v>91.7</v>
      </c>
      <c r="BN33" s="593"/>
      <c r="BO33" s="593"/>
      <c r="BP33" s="593"/>
      <c r="BQ33" s="656"/>
      <c r="BR33" s="669">
        <v>96.5</v>
      </c>
      <c r="BS33" s="593"/>
      <c r="BT33" s="593"/>
      <c r="BU33" s="593"/>
      <c r="BV33" s="593"/>
      <c r="BW33" s="593"/>
      <c r="BX33" s="639">
        <v>62.7</v>
      </c>
      <c r="BY33" s="593"/>
      <c r="BZ33" s="593"/>
      <c r="CA33" s="593"/>
      <c r="CB33" s="656"/>
      <c r="CD33" s="605" t="s">
        <v>307</v>
      </c>
      <c r="CE33" s="606"/>
      <c r="CF33" s="606"/>
      <c r="CG33" s="606"/>
      <c r="CH33" s="606"/>
      <c r="CI33" s="606"/>
      <c r="CJ33" s="606"/>
      <c r="CK33" s="606"/>
      <c r="CL33" s="606"/>
      <c r="CM33" s="606"/>
      <c r="CN33" s="606"/>
      <c r="CO33" s="606"/>
      <c r="CP33" s="606"/>
      <c r="CQ33" s="607"/>
      <c r="CR33" s="608">
        <v>1407927</v>
      </c>
      <c r="CS33" s="621"/>
      <c r="CT33" s="621"/>
      <c r="CU33" s="621"/>
      <c r="CV33" s="621"/>
      <c r="CW33" s="621"/>
      <c r="CX33" s="621"/>
      <c r="CY33" s="622"/>
      <c r="CZ33" s="611">
        <v>40.9</v>
      </c>
      <c r="DA33" s="623"/>
      <c r="DB33" s="623"/>
      <c r="DC33" s="624"/>
      <c r="DD33" s="614">
        <v>1219402</v>
      </c>
      <c r="DE33" s="621"/>
      <c r="DF33" s="621"/>
      <c r="DG33" s="621"/>
      <c r="DH33" s="621"/>
      <c r="DI33" s="621"/>
      <c r="DJ33" s="621"/>
      <c r="DK33" s="622"/>
      <c r="DL33" s="614">
        <v>623225</v>
      </c>
      <c r="DM33" s="621"/>
      <c r="DN33" s="621"/>
      <c r="DO33" s="621"/>
      <c r="DP33" s="621"/>
      <c r="DQ33" s="621"/>
      <c r="DR33" s="621"/>
      <c r="DS33" s="621"/>
      <c r="DT33" s="621"/>
      <c r="DU33" s="621"/>
      <c r="DV33" s="622"/>
      <c r="DW33" s="611">
        <v>34.9</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181981</v>
      </c>
      <c r="S34" s="609"/>
      <c r="T34" s="609"/>
      <c r="U34" s="609"/>
      <c r="V34" s="609"/>
      <c r="W34" s="609"/>
      <c r="X34" s="609"/>
      <c r="Y34" s="610"/>
      <c r="Z34" s="646">
        <v>5.0999999999999996</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627072</v>
      </c>
      <c r="CS34" s="609"/>
      <c r="CT34" s="609"/>
      <c r="CU34" s="609"/>
      <c r="CV34" s="609"/>
      <c r="CW34" s="609"/>
      <c r="CX34" s="609"/>
      <c r="CY34" s="610"/>
      <c r="CZ34" s="611">
        <v>18.2</v>
      </c>
      <c r="DA34" s="623"/>
      <c r="DB34" s="623"/>
      <c r="DC34" s="624"/>
      <c r="DD34" s="614">
        <v>524450</v>
      </c>
      <c r="DE34" s="609"/>
      <c r="DF34" s="609"/>
      <c r="DG34" s="609"/>
      <c r="DH34" s="609"/>
      <c r="DI34" s="609"/>
      <c r="DJ34" s="609"/>
      <c r="DK34" s="610"/>
      <c r="DL34" s="614">
        <v>354537</v>
      </c>
      <c r="DM34" s="609"/>
      <c r="DN34" s="609"/>
      <c r="DO34" s="609"/>
      <c r="DP34" s="609"/>
      <c r="DQ34" s="609"/>
      <c r="DR34" s="609"/>
      <c r="DS34" s="609"/>
      <c r="DT34" s="609"/>
      <c r="DU34" s="609"/>
      <c r="DV34" s="610"/>
      <c r="DW34" s="611">
        <v>19.899999999999999</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334524</v>
      </c>
      <c r="S35" s="609"/>
      <c r="T35" s="609"/>
      <c r="U35" s="609"/>
      <c r="V35" s="609"/>
      <c r="W35" s="609"/>
      <c r="X35" s="609"/>
      <c r="Y35" s="610"/>
      <c r="Z35" s="646">
        <v>9.4</v>
      </c>
      <c r="AA35" s="646"/>
      <c r="AB35" s="646"/>
      <c r="AC35" s="646"/>
      <c r="AD35" s="647" t="s">
        <v>122</v>
      </c>
      <c r="AE35" s="647"/>
      <c r="AF35" s="647"/>
      <c r="AG35" s="647"/>
      <c r="AH35" s="647"/>
      <c r="AI35" s="647"/>
      <c r="AJ35" s="647"/>
      <c r="AK35" s="647"/>
      <c r="AL35" s="611" t="s">
        <v>122</v>
      </c>
      <c r="AM35" s="612"/>
      <c r="AN35" s="612"/>
      <c r="AO35" s="648"/>
      <c r="AP35" s="204"/>
      <c r="AQ35" s="666" t="s">
        <v>311</v>
      </c>
      <c r="AR35" s="667"/>
      <c r="AS35" s="667"/>
      <c r="AT35" s="667"/>
      <c r="AU35" s="667"/>
      <c r="AV35" s="667"/>
      <c r="AW35" s="667"/>
      <c r="AX35" s="667"/>
      <c r="AY35" s="667"/>
      <c r="AZ35" s="667"/>
      <c r="BA35" s="667"/>
      <c r="BB35" s="667"/>
      <c r="BC35" s="667"/>
      <c r="BD35" s="667"/>
      <c r="BE35" s="667"/>
      <c r="BF35" s="668"/>
      <c r="BG35" s="666" t="s">
        <v>312</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313</v>
      </c>
      <c r="CE35" s="606"/>
      <c r="CF35" s="606"/>
      <c r="CG35" s="606"/>
      <c r="CH35" s="606"/>
      <c r="CI35" s="606"/>
      <c r="CJ35" s="606"/>
      <c r="CK35" s="606"/>
      <c r="CL35" s="606"/>
      <c r="CM35" s="606"/>
      <c r="CN35" s="606"/>
      <c r="CO35" s="606"/>
      <c r="CP35" s="606"/>
      <c r="CQ35" s="607"/>
      <c r="CR35" s="608">
        <v>18208</v>
      </c>
      <c r="CS35" s="621"/>
      <c r="CT35" s="621"/>
      <c r="CU35" s="621"/>
      <c r="CV35" s="621"/>
      <c r="CW35" s="621"/>
      <c r="CX35" s="621"/>
      <c r="CY35" s="622"/>
      <c r="CZ35" s="611">
        <v>0.5</v>
      </c>
      <c r="DA35" s="623"/>
      <c r="DB35" s="623"/>
      <c r="DC35" s="624"/>
      <c r="DD35" s="614">
        <v>16877</v>
      </c>
      <c r="DE35" s="621"/>
      <c r="DF35" s="621"/>
      <c r="DG35" s="621"/>
      <c r="DH35" s="621"/>
      <c r="DI35" s="621"/>
      <c r="DJ35" s="621"/>
      <c r="DK35" s="622"/>
      <c r="DL35" s="614">
        <v>8101</v>
      </c>
      <c r="DM35" s="621"/>
      <c r="DN35" s="621"/>
      <c r="DO35" s="621"/>
      <c r="DP35" s="621"/>
      <c r="DQ35" s="621"/>
      <c r="DR35" s="621"/>
      <c r="DS35" s="621"/>
      <c r="DT35" s="621"/>
      <c r="DU35" s="621"/>
      <c r="DV35" s="622"/>
      <c r="DW35" s="611">
        <v>0.5</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131851</v>
      </c>
      <c r="S36" s="609"/>
      <c r="T36" s="609"/>
      <c r="U36" s="609"/>
      <c r="V36" s="609"/>
      <c r="W36" s="609"/>
      <c r="X36" s="609"/>
      <c r="Y36" s="610"/>
      <c r="Z36" s="646">
        <v>3.7</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0">
        <v>253732</v>
      </c>
      <c r="BA36" s="661"/>
      <c r="BB36" s="661"/>
      <c r="BC36" s="661"/>
      <c r="BD36" s="661"/>
      <c r="BE36" s="661"/>
      <c r="BF36" s="662"/>
      <c r="BG36" s="663" t="s">
        <v>316</v>
      </c>
      <c r="BH36" s="664"/>
      <c r="BI36" s="664"/>
      <c r="BJ36" s="664"/>
      <c r="BK36" s="664"/>
      <c r="BL36" s="664"/>
      <c r="BM36" s="664"/>
      <c r="BN36" s="664"/>
      <c r="BO36" s="664"/>
      <c r="BP36" s="664"/>
      <c r="BQ36" s="664"/>
      <c r="BR36" s="664"/>
      <c r="BS36" s="664"/>
      <c r="BT36" s="664"/>
      <c r="BU36" s="665"/>
      <c r="BV36" s="660">
        <v>9878</v>
      </c>
      <c r="BW36" s="661"/>
      <c r="BX36" s="661"/>
      <c r="BY36" s="661"/>
      <c r="BZ36" s="661"/>
      <c r="CA36" s="661"/>
      <c r="CB36" s="662"/>
      <c r="CD36" s="605" t="s">
        <v>317</v>
      </c>
      <c r="CE36" s="606"/>
      <c r="CF36" s="606"/>
      <c r="CG36" s="606"/>
      <c r="CH36" s="606"/>
      <c r="CI36" s="606"/>
      <c r="CJ36" s="606"/>
      <c r="CK36" s="606"/>
      <c r="CL36" s="606"/>
      <c r="CM36" s="606"/>
      <c r="CN36" s="606"/>
      <c r="CO36" s="606"/>
      <c r="CP36" s="606"/>
      <c r="CQ36" s="607"/>
      <c r="CR36" s="608">
        <v>231095</v>
      </c>
      <c r="CS36" s="609"/>
      <c r="CT36" s="609"/>
      <c r="CU36" s="609"/>
      <c r="CV36" s="609"/>
      <c r="CW36" s="609"/>
      <c r="CX36" s="609"/>
      <c r="CY36" s="610"/>
      <c r="CZ36" s="611">
        <v>6.7</v>
      </c>
      <c r="DA36" s="623"/>
      <c r="DB36" s="623"/>
      <c r="DC36" s="624"/>
      <c r="DD36" s="614">
        <v>184127</v>
      </c>
      <c r="DE36" s="609"/>
      <c r="DF36" s="609"/>
      <c r="DG36" s="609"/>
      <c r="DH36" s="609"/>
      <c r="DI36" s="609"/>
      <c r="DJ36" s="609"/>
      <c r="DK36" s="610"/>
      <c r="DL36" s="614">
        <v>111754</v>
      </c>
      <c r="DM36" s="609"/>
      <c r="DN36" s="609"/>
      <c r="DO36" s="609"/>
      <c r="DP36" s="609"/>
      <c r="DQ36" s="609"/>
      <c r="DR36" s="609"/>
      <c r="DS36" s="609"/>
      <c r="DT36" s="609"/>
      <c r="DU36" s="609"/>
      <c r="DV36" s="610"/>
      <c r="DW36" s="611">
        <v>6.3</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41612</v>
      </c>
      <c r="S37" s="609"/>
      <c r="T37" s="609"/>
      <c r="U37" s="609"/>
      <c r="V37" s="609"/>
      <c r="W37" s="609"/>
      <c r="X37" s="609"/>
      <c r="Y37" s="610"/>
      <c r="Z37" s="646">
        <v>1.2</v>
      </c>
      <c r="AA37" s="646"/>
      <c r="AB37" s="646"/>
      <c r="AC37" s="646"/>
      <c r="AD37" s="647">
        <v>1315</v>
      </c>
      <c r="AE37" s="647"/>
      <c r="AF37" s="647"/>
      <c r="AG37" s="647"/>
      <c r="AH37" s="647"/>
      <c r="AI37" s="647"/>
      <c r="AJ37" s="647"/>
      <c r="AK37" s="647"/>
      <c r="AL37" s="611">
        <v>0.1</v>
      </c>
      <c r="AM37" s="612"/>
      <c r="AN37" s="612"/>
      <c r="AO37" s="648"/>
      <c r="AQ37" s="641" t="s">
        <v>319</v>
      </c>
      <c r="AR37" s="642"/>
      <c r="AS37" s="642"/>
      <c r="AT37" s="642"/>
      <c r="AU37" s="642"/>
      <c r="AV37" s="642"/>
      <c r="AW37" s="642"/>
      <c r="AX37" s="642"/>
      <c r="AY37" s="643"/>
      <c r="AZ37" s="608">
        <v>31591</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4196</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20532</v>
      </c>
      <c r="CS37" s="621"/>
      <c r="CT37" s="621"/>
      <c r="CU37" s="621"/>
      <c r="CV37" s="621"/>
      <c r="CW37" s="621"/>
      <c r="CX37" s="621"/>
      <c r="CY37" s="622"/>
      <c r="CZ37" s="611">
        <v>0.6</v>
      </c>
      <c r="DA37" s="623"/>
      <c r="DB37" s="623"/>
      <c r="DC37" s="624"/>
      <c r="DD37" s="614">
        <v>20532</v>
      </c>
      <c r="DE37" s="621"/>
      <c r="DF37" s="621"/>
      <c r="DG37" s="621"/>
      <c r="DH37" s="621"/>
      <c r="DI37" s="621"/>
      <c r="DJ37" s="621"/>
      <c r="DK37" s="622"/>
      <c r="DL37" s="614">
        <v>20532</v>
      </c>
      <c r="DM37" s="621"/>
      <c r="DN37" s="621"/>
      <c r="DO37" s="621"/>
      <c r="DP37" s="621"/>
      <c r="DQ37" s="621"/>
      <c r="DR37" s="621"/>
      <c r="DS37" s="621"/>
      <c r="DT37" s="621"/>
      <c r="DU37" s="621"/>
      <c r="DV37" s="622"/>
      <c r="DW37" s="611">
        <v>1.2</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588400</v>
      </c>
      <c r="S38" s="609"/>
      <c r="T38" s="609"/>
      <c r="U38" s="609"/>
      <c r="V38" s="609"/>
      <c r="W38" s="609"/>
      <c r="X38" s="609"/>
      <c r="Y38" s="610"/>
      <c r="Z38" s="646">
        <v>16.5</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30592</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473</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191549</v>
      </c>
      <c r="CS38" s="609"/>
      <c r="CT38" s="609"/>
      <c r="CU38" s="609"/>
      <c r="CV38" s="609"/>
      <c r="CW38" s="609"/>
      <c r="CX38" s="609"/>
      <c r="CY38" s="610"/>
      <c r="CZ38" s="611">
        <v>5.6</v>
      </c>
      <c r="DA38" s="623"/>
      <c r="DB38" s="623"/>
      <c r="DC38" s="624"/>
      <c r="DD38" s="614">
        <v>153948</v>
      </c>
      <c r="DE38" s="609"/>
      <c r="DF38" s="609"/>
      <c r="DG38" s="609"/>
      <c r="DH38" s="609"/>
      <c r="DI38" s="609"/>
      <c r="DJ38" s="609"/>
      <c r="DK38" s="610"/>
      <c r="DL38" s="614">
        <v>148833</v>
      </c>
      <c r="DM38" s="609"/>
      <c r="DN38" s="609"/>
      <c r="DO38" s="609"/>
      <c r="DP38" s="609"/>
      <c r="DQ38" s="609"/>
      <c r="DR38" s="609"/>
      <c r="DS38" s="609"/>
      <c r="DT38" s="609"/>
      <c r="DU38" s="609"/>
      <c r="DV38" s="610"/>
      <c r="DW38" s="611">
        <v>8.3000000000000007</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405</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686</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340003</v>
      </c>
      <c r="CS39" s="621"/>
      <c r="CT39" s="621"/>
      <c r="CU39" s="621"/>
      <c r="CV39" s="621"/>
      <c r="CW39" s="621"/>
      <c r="CX39" s="621"/>
      <c r="CY39" s="622"/>
      <c r="CZ39" s="611">
        <v>9.9</v>
      </c>
      <c r="DA39" s="623"/>
      <c r="DB39" s="623"/>
      <c r="DC39" s="624"/>
      <c r="DD39" s="614">
        <v>340000</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3000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99</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t="s">
        <v>122</v>
      </c>
      <c r="CS40" s="609"/>
      <c r="CT40" s="609"/>
      <c r="CU40" s="609"/>
      <c r="CV40" s="609"/>
      <c r="CW40" s="609"/>
      <c r="CX40" s="609"/>
      <c r="CY40" s="610"/>
      <c r="CZ40" s="611" t="s">
        <v>122</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3566773</v>
      </c>
      <c r="S41" s="633"/>
      <c r="T41" s="633"/>
      <c r="U41" s="633"/>
      <c r="V41" s="633"/>
      <c r="W41" s="633"/>
      <c r="X41" s="633"/>
      <c r="Y41" s="636"/>
      <c r="Z41" s="637">
        <v>100</v>
      </c>
      <c r="AA41" s="637"/>
      <c r="AB41" s="637"/>
      <c r="AC41" s="637"/>
      <c r="AD41" s="638">
        <v>1781100</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37481</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v>3</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153663</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492</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630981</v>
      </c>
      <c r="CS42" s="621"/>
      <c r="CT42" s="621"/>
      <c r="CU42" s="621"/>
      <c r="CV42" s="621"/>
      <c r="CW42" s="621"/>
      <c r="CX42" s="621"/>
      <c r="CY42" s="622"/>
      <c r="CZ42" s="611">
        <v>18.399999999999999</v>
      </c>
      <c r="DA42" s="623"/>
      <c r="DB42" s="623"/>
      <c r="DC42" s="624"/>
      <c r="DD42" s="614">
        <v>42220</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t="s">
        <v>122</v>
      </c>
      <c r="CS43" s="621"/>
      <c r="CT43" s="621"/>
      <c r="CU43" s="621"/>
      <c r="CV43" s="621"/>
      <c r="CW43" s="621"/>
      <c r="CX43" s="621"/>
      <c r="CY43" s="622"/>
      <c r="CZ43" s="611" t="s">
        <v>122</v>
      </c>
      <c r="DA43" s="623"/>
      <c r="DB43" s="623"/>
      <c r="DC43" s="624"/>
      <c r="DD43" s="614" t="s">
        <v>122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630981</v>
      </c>
      <c r="CS44" s="609"/>
      <c r="CT44" s="609"/>
      <c r="CU44" s="609"/>
      <c r="CV44" s="609"/>
      <c r="CW44" s="609"/>
      <c r="CX44" s="609"/>
      <c r="CY44" s="610"/>
      <c r="CZ44" s="611">
        <v>18.399999999999999</v>
      </c>
      <c r="DA44" s="612"/>
      <c r="DB44" s="612"/>
      <c r="DC44" s="613"/>
      <c r="DD44" s="614">
        <v>42220</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214202</v>
      </c>
      <c r="CS45" s="621"/>
      <c r="CT45" s="621"/>
      <c r="CU45" s="621"/>
      <c r="CV45" s="621"/>
      <c r="CW45" s="621"/>
      <c r="CX45" s="621"/>
      <c r="CY45" s="622"/>
      <c r="CZ45" s="611">
        <v>6.2</v>
      </c>
      <c r="DA45" s="623"/>
      <c r="DB45" s="623"/>
      <c r="DC45" s="624"/>
      <c r="DD45" s="614">
        <v>936</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400198</v>
      </c>
      <c r="CS46" s="609"/>
      <c r="CT46" s="609"/>
      <c r="CU46" s="609"/>
      <c r="CV46" s="609"/>
      <c r="CW46" s="609"/>
      <c r="CX46" s="609"/>
      <c r="CY46" s="610"/>
      <c r="CZ46" s="611">
        <v>11.6</v>
      </c>
      <c r="DA46" s="612"/>
      <c r="DB46" s="612"/>
      <c r="DC46" s="613"/>
      <c r="DD46" s="614">
        <v>40947</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3438456</v>
      </c>
      <c r="CS49" s="593"/>
      <c r="CT49" s="593"/>
      <c r="CU49" s="593"/>
      <c r="CV49" s="593"/>
      <c r="CW49" s="593"/>
      <c r="CX49" s="593"/>
      <c r="CY49" s="594"/>
      <c r="CZ49" s="595">
        <v>100</v>
      </c>
      <c r="DA49" s="596"/>
      <c r="DB49" s="596"/>
      <c r="DC49" s="597"/>
      <c r="DD49" s="598">
        <v>2477570</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x+CAKQ9LhFwkRA35wc/repw5vQcXXwO8dsZ+u5+OG/41L9X7fH93voUGG9trmaS+U/q49Tgp+fxysjVWt0txjw==" saltValue="5Q2UGajipb9MvE4AYS1Mo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15">
      <c r="A7" s="218">
        <v>1</v>
      </c>
      <c r="B7" s="1034" t="s">
        <v>374</v>
      </c>
      <c r="C7" s="1035"/>
      <c r="D7" s="1035"/>
      <c r="E7" s="1035"/>
      <c r="F7" s="1035"/>
      <c r="G7" s="1035"/>
      <c r="H7" s="1035"/>
      <c r="I7" s="1035"/>
      <c r="J7" s="1035"/>
      <c r="K7" s="1035"/>
      <c r="L7" s="1035"/>
      <c r="M7" s="1035"/>
      <c r="N7" s="1035"/>
      <c r="O7" s="1035"/>
      <c r="P7" s="1036"/>
      <c r="Q7" s="1089">
        <v>3567</v>
      </c>
      <c r="R7" s="1090"/>
      <c r="S7" s="1090"/>
      <c r="T7" s="1090"/>
      <c r="U7" s="1090"/>
      <c r="V7" s="1090">
        <v>3438</v>
      </c>
      <c r="W7" s="1090"/>
      <c r="X7" s="1090"/>
      <c r="Y7" s="1090"/>
      <c r="Z7" s="1090"/>
      <c r="AA7" s="1090">
        <v>128</v>
      </c>
      <c r="AB7" s="1090"/>
      <c r="AC7" s="1090"/>
      <c r="AD7" s="1090"/>
      <c r="AE7" s="1091"/>
      <c r="AF7" s="1092">
        <v>127</v>
      </c>
      <c r="AG7" s="1093"/>
      <c r="AH7" s="1093"/>
      <c r="AI7" s="1093"/>
      <c r="AJ7" s="1094"/>
      <c r="AK7" s="1095">
        <v>335</v>
      </c>
      <c r="AL7" s="1096"/>
      <c r="AM7" s="1096"/>
      <c r="AN7" s="1096"/>
      <c r="AO7" s="1096"/>
      <c r="AP7" s="1096">
        <v>5886</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552</v>
      </c>
      <c r="BT7" s="1087"/>
      <c r="BU7" s="1087"/>
      <c r="BV7" s="1087"/>
      <c r="BW7" s="1087"/>
      <c r="BX7" s="1087"/>
      <c r="BY7" s="1087"/>
      <c r="BZ7" s="1087"/>
      <c r="CA7" s="1087"/>
      <c r="CB7" s="1087"/>
      <c r="CC7" s="1087"/>
      <c r="CD7" s="1087"/>
      <c r="CE7" s="1087"/>
      <c r="CF7" s="1087"/>
      <c r="CG7" s="1099"/>
      <c r="CH7" s="1083">
        <v>-93</v>
      </c>
      <c r="CI7" s="1084"/>
      <c r="CJ7" s="1084"/>
      <c r="CK7" s="1084"/>
      <c r="CL7" s="1085"/>
      <c r="CM7" s="1083">
        <v>102</v>
      </c>
      <c r="CN7" s="1084"/>
      <c r="CO7" s="1084"/>
      <c r="CP7" s="1084"/>
      <c r="CQ7" s="1085"/>
      <c r="CR7" s="1083">
        <v>0</v>
      </c>
      <c r="CS7" s="1084"/>
      <c r="CT7" s="1084"/>
      <c r="CU7" s="1084"/>
      <c r="CV7" s="1085"/>
      <c r="CW7" s="1083" t="s">
        <v>565</v>
      </c>
      <c r="CX7" s="1084"/>
      <c r="CY7" s="1084"/>
      <c r="CZ7" s="1084"/>
      <c r="DA7" s="1085"/>
      <c r="DB7" s="1083" t="s">
        <v>565</v>
      </c>
      <c r="DC7" s="1084"/>
      <c r="DD7" s="1084"/>
      <c r="DE7" s="1084"/>
      <c r="DF7" s="1085"/>
      <c r="DG7" s="1083" t="s">
        <v>565</v>
      </c>
      <c r="DH7" s="1084"/>
      <c r="DI7" s="1084"/>
      <c r="DJ7" s="1084"/>
      <c r="DK7" s="1085"/>
      <c r="DL7" s="1083" t="s">
        <v>565</v>
      </c>
      <c r="DM7" s="1084"/>
      <c r="DN7" s="1084"/>
      <c r="DO7" s="1084"/>
      <c r="DP7" s="1085"/>
      <c r="DQ7" s="1083" t="s">
        <v>565</v>
      </c>
      <c r="DR7" s="1084"/>
      <c r="DS7" s="1084"/>
      <c r="DT7" s="1084"/>
      <c r="DU7" s="1085"/>
      <c r="DV7" s="1086"/>
      <c r="DW7" s="1087"/>
      <c r="DX7" s="1087"/>
      <c r="DY7" s="1087"/>
      <c r="DZ7" s="1088"/>
      <c r="EA7" s="216"/>
    </row>
    <row r="8" spans="1:131" s="217" customFormat="1" ht="26.25" customHeight="1" x14ac:dyDescent="0.15">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15">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1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1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376</v>
      </c>
      <c r="B23" s="924" t="s">
        <v>377</v>
      </c>
      <c r="C23" s="925"/>
      <c r="D23" s="925"/>
      <c r="E23" s="925"/>
      <c r="F23" s="925"/>
      <c r="G23" s="925"/>
      <c r="H23" s="925"/>
      <c r="I23" s="925"/>
      <c r="J23" s="925"/>
      <c r="K23" s="925"/>
      <c r="L23" s="925"/>
      <c r="M23" s="925"/>
      <c r="N23" s="925"/>
      <c r="O23" s="925"/>
      <c r="P23" s="935"/>
      <c r="Q23" s="1054">
        <v>3567</v>
      </c>
      <c r="R23" s="1048"/>
      <c r="S23" s="1048"/>
      <c r="T23" s="1048"/>
      <c r="U23" s="1048"/>
      <c r="V23" s="1048">
        <v>3438</v>
      </c>
      <c r="W23" s="1048"/>
      <c r="X23" s="1048"/>
      <c r="Y23" s="1048"/>
      <c r="Z23" s="1048"/>
      <c r="AA23" s="1048">
        <v>128</v>
      </c>
      <c r="AB23" s="1048"/>
      <c r="AC23" s="1048"/>
      <c r="AD23" s="1048"/>
      <c r="AE23" s="1055"/>
      <c r="AF23" s="1056">
        <v>127</v>
      </c>
      <c r="AG23" s="1048"/>
      <c r="AH23" s="1048"/>
      <c r="AI23" s="1048"/>
      <c r="AJ23" s="1057"/>
      <c r="AK23" s="1058"/>
      <c r="AL23" s="1059"/>
      <c r="AM23" s="1059"/>
      <c r="AN23" s="1059"/>
      <c r="AO23" s="1059"/>
      <c r="AP23" s="1048">
        <v>5886</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4" t="s">
        <v>388</v>
      </c>
      <c r="C28" s="1035"/>
      <c r="D28" s="1035"/>
      <c r="E28" s="1035"/>
      <c r="F28" s="1035"/>
      <c r="G28" s="1035"/>
      <c r="H28" s="1035"/>
      <c r="I28" s="1035"/>
      <c r="J28" s="1035"/>
      <c r="K28" s="1035"/>
      <c r="L28" s="1035"/>
      <c r="M28" s="1035"/>
      <c r="N28" s="1035"/>
      <c r="O28" s="1035"/>
      <c r="P28" s="1036"/>
      <c r="Q28" s="1037">
        <v>454</v>
      </c>
      <c r="R28" s="1038"/>
      <c r="S28" s="1038"/>
      <c r="T28" s="1038"/>
      <c r="U28" s="1038"/>
      <c r="V28" s="1038">
        <v>445</v>
      </c>
      <c r="W28" s="1038"/>
      <c r="X28" s="1038"/>
      <c r="Y28" s="1038"/>
      <c r="Z28" s="1038"/>
      <c r="AA28" s="1038">
        <v>10</v>
      </c>
      <c r="AB28" s="1038"/>
      <c r="AC28" s="1038"/>
      <c r="AD28" s="1038"/>
      <c r="AE28" s="1039"/>
      <c r="AF28" s="1040">
        <v>10</v>
      </c>
      <c r="AG28" s="1038"/>
      <c r="AH28" s="1038"/>
      <c r="AI28" s="1038"/>
      <c r="AJ28" s="1041"/>
      <c r="AK28" s="1029">
        <v>32</v>
      </c>
      <c r="AL28" s="1030"/>
      <c r="AM28" s="1030"/>
      <c r="AN28" s="1030"/>
      <c r="AO28" s="1030"/>
      <c r="AP28" s="1030" t="s">
        <v>565</v>
      </c>
      <c r="AQ28" s="1030"/>
      <c r="AR28" s="1030"/>
      <c r="AS28" s="1030"/>
      <c r="AT28" s="1030"/>
      <c r="AU28" s="1030" t="s">
        <v>565</v>
      </c>
      <c r="AV28" s="1030"/>
      <c r="AW28" s="1030"/>
      <c r="AX28" s="1030"/>
      <c r="AY28" s="1030"/>
      <c r="AZ28" s="1031"/>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389</v>
      </c>
      <c r="C29" s="1018"/>
      <c r="D29" s="1018"/>
      <c r="E29" s="1018"/>
      <c r="F29" s="1018"/>
      <c r="G29" s="1018"/>
      <c r="H29" s="1018"/>
      <c r="I29" s="1018"/>
      <c r="J29" s="1018"/>
      <c r="K29" s="1018"/>
      <c r="L29" s="1018"/>
      <c r="M29" s="1018"/>
      <c r="N29" s="1018"/>
      <c r="O29" s="1018"/>
      <c r="P29" s="1019"/>
      <c r="Q29" s="1025">
        <v>509</v>
      </c>
      <c r="R29" s="1026"/>
      <c r="S29" s="1026"/>
      <c r="T29" s="1026"/>
      <c r="U29" s="1026"/>
      <c r="V29" s="1026">
        <v>464</v>
      </c>
      <c r="W29" s="1026"/>
      <c r="X29" s="1026"/>
      <c r="Y29" s="1026"/>
      <c r="Z29" s="1026"/>
      <c r="AA29" s="1026">
        <v>46</v>
      </c>
      <c r="AB29" s="1026"/>
      <c r="AC29" s="1026"/>
      <c r="AD29" s="1026"/>
      <c r="AE29" s="1027"/>
      <c r="AF29" s="1022">
        <v>46</v>
      </c>
      <c r="AG29" s="1023"/>
      <c r="AH29" s="1023"/>
      <c r="AI29" s="1023"/>
      <c r="AJ29" s="1024"/>
      <c r="AK29" s="967">
        <v>63</v>
      </c>
      <c r="AL29" s="958"/>
      <c r="AM29" s="958"/>
      <c r="AN29" s="958"/>
      <c r="AO29" s="958"/>
      <c r="AP29" s="958" t="s">
        <v>565</v>
      </c>
      <c r="AQ29" s="958"/>
      <c r="AR29" s="958"/>
      <c r="AS29" s="958"/>
      <c r="AT29" s="958"/>
      <c r="AU29" s="958" t="s">
        <v>565</v>
      </c>
      <c r="AV29" s="958"/>
      <c r="AW29" s="958"/>
      <c r="AX29" s="958"/>
      <c r="AY29" s="958"/>
      <c r="AZ29" s="1028"/>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390</v>
      </c>
      <c r="C30" s="1018"/>
      <c r="D30" s="1018"/>
      <c r="E30" s="1018"/>
      <c r="F30" s="1018"/>
      <c r="G30" s="1018"/>
      <c r="H30" s="1018"/>
      <c r="I30" s="1018"/>
      <c r="J30" s="1018"/>
      <c r="K30" s="1018"/>
      <c r="L30" s="1018"/>
      <c r="M30" s="1018"/>
      <c r="N30" s="1018"/>
      <c r="O30" s="1018"/>
      <c r="P30" s="1019"/>
      <c r="Q30" s="1025">
        <v>129</v>
      </c>
      <c r="R30" s="1026"/>
      <c r="S30" s="1026"/>
      <c r="T30" s="1026"/>
      <c r="U30" s="1026"/>
      <c r="V30" s="1026">
        <v>128</v>
      </c>
      <c r="W30" s="1026"/>
      <c r="X30" s="1026"/>
      <c r="Y30" s="1026"/>
      <c r="Z30" s="1026"/>
      <c r="AA30" s="1026">
        <v>2</v>
      </c>
      <c r="AB30" s="1026"/>
      <c r="AC30" s="1026"/>
      <c r="AD30" s="1026"/>
      <c r="AE30" s="1027"/>
      <c r="AF30" s="1022">
        <v>2</v>
      </c>
      <c r="AG30" s="1023"/>
      <c r="AH30" s="1023"/>
      <c r="AI30" s="1023"/>
      <c r="AJ30" s="1024"/>
      <c r="AK30" s="967">
        <v>81</v>
      </c>
      <c r="AL30" s="958"/>
      <c r="AM30" s="958"/>
      <c r="AN30" s="958"/>
      <c r="AO30" s="958"/>
      <c r="AP30" s="958" t="s">
        <v>565</v>
      </c>
      <c r="AQ30" s="958"/>
      <c r="AR30" s="958"/>
      <c r="AS30" s="958"/>
      <c r="AT30" s="958"/>
      <c r="AU30" s="958" t="s">
        <v>565</v>
      </c>
      <c r="AV30" s="958"/>
      <c r="AW30" s="958"/>
      <c r="AX30" s="958"/>
      <c r="AY30" s="958"/>
      <c r="AZ30" s="1028"/>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391</v>
      </c>
      <c r="C31" s="1018"/>
      <c r="D31" s="1018"/>
      <c r="E31" s="1018"/>
      <c r="F31" s="1018"/>
      <c r="G31" s="1018"/>
      <c r="H31" s="1018"/>
      <c r="I31" s="1018"/>
      <c r="J31" s="1018"/>
      <c r="K31" s="1018"/>
      <c r="L31" s="1018"/>
      <c r="M31" s="1018"/>
      <c r="N31" s="1018"/>
      <c r="O31" s="1018"/>
      <c r="P31" s="1019"/>
      <c r="Q31" s="1025">
        <v>78</v>
      </c>
      <c r="R31" s="1026"/>
      <c r="S31" s="1026"/>
      <c r="T31" s="1026"/>
      <c r="U31" s="1026"/>
      <c r="V31" s="1026">
        <v>88</v>
      </c>
      <c r="W31" s="1026"/>
      <c r="X31" s="1026"/>
      <c r="Y31" s="1026"/>
      <c r="Z31" s="1026"/>
      <c r="AA31" s="1026">
        <v>-10</v>
      </c>
      <c r="AB31" s="1026"/>
      <c r="AC31" s="1026"/>
      <c r="AD31" s="1026"/>
      <c r="AE31" s="1027"/>
      <c r="AF31" s="1022">
        <v>153</v>
      </c>
      <c r="AG31" s="1023"/>
      <c r="AH31" s="1023"/>
      <c r="AI31" s="1023"/>
      <c r="AJ31" s="1024"/>
      <c r="AK31" s="967">
        <v>7</v>
      </c>
      <c r="AL31" s="958"/>
      <c r="AM31" s="958"/>
      <c r="AN31" s="958"/>
      <c r="AO31" s="958"/>
      <c r="AP31" s="958">
        <v>470</v>
      </c>
      <c r="AQ31" s="958"/>
      <c r="AR31" s="958"/>
      <c r="AS31" s="958"/>
      <c r="AT31" s="958"/>
      <c r="AU31" s="958">
        <v>130</v>
      </c>
      <c r="AV31" s="958"/>
      <c r="AW31" s="958"/>
      <c r="AX31" s="958"/>
      <c r="AY31" s="958"/>
      <c r="AZ31" s="1028" t="s">
        <v>565</v>
      </c>
      <c r="BA31" s="1028"/>
      <c r="BB31" s="1028"/>
      <c r="BC31" s="1028"/>
      <c r="BD31" s="1028"/>
      <c r="BE31" s="959" t="s">
        <v>392</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t="s">
        <v>393</v>
      </c>
      <c r="C32" s="1018"/>
      <c r="D32" s="1018"/>
      <c r="E32" s="1018"/>
      <c r="F32" s="1018"/>
      <c r="G32" s="1018"/>
      <c r="H32" s="1018"/>
      <c r="I32" s="1018"/>
      <c r="J32" s="1018"/>
      <c r="K32" s="1018"/>
      <c r="L32" s="1018"/>
      <c r="M32" s="1018"/>
      <c r="N32" s="1018"/>
      <c r="O32" s="1018"/>
      <c r="P32" s="1019"/>
      <c r="Q32" s="1025">
        <v>48</v>
      </c>
      <c r="R32" s="1026"/>
      <c r="S32" s="1026"/>
      <c r="T32" s="1026"/>
      <c r="U32" s="1026"/>
      <c r="V32" s="1026">
        <v>69</v>
      </c>
      <c r="W32" s="1026"/>
      <c r="X32" s="1026"/>
      <c r="Y32" s="1026"/>
      <c r="Z32" s="1026"/>
      <c r="AA32" s="1026">
        <v>-21</v>
      </c>
      <c r="AB32" s="1026"/>
      <c r="AC32" s="1026"/>
      <c r="AD32" s="1026"/>
      <c r="AE32" s="1027"/>
      <c r="AF32" s="1022">
        <v>9</v>
      </c>
      <c r="AG32" s="1023"/>
      <c r="AH32" s="1023"/>
      <c r="AI32" s="1023"/>
      <c r="AJ32" s="1024"/>
      <c r="AK32" s="967">
        <v>12</v>
      </c>
      <c r="AL32" s="958"/>
      <c r="AM32" s="958"/>
      <c r="AN32" s="958"/>
      <c r="AO32" s="958"/>
      <c r="AP32" s="958">
        <v>92</v>
      </c>
      <c r="AQ32" s="958"/>
      <c r="AR32" s="958"/>
      <c r="AS32" s="958"/>
      <c r="AT32" s="958"/>
      <c r="AU32" s="958">
        <v>90</v>
      </c>
      <c r="AV32" s="958"/>
      <c r="AW32" s="958"/>
      <c r="AX32" s="958"/>
      <c r="AY32" s="958"/>
      <c r="AZ32" s="1028" t="s">
        <v>565</v>
      </c>
      <c r="BA32" s="1028"/>
      <c r="BB32" s="1028"/>
      <c r="BC32" s="1028"/>
      <c r="BD32" s="1028"/>
      <c r="BE32" s="959" t="s">
        <v>392</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t="s">
        <v>394</v>
      </c>
      <c r="C33" s="1018"/>
      <c r="D33" s="1018"/>
      <c r="E33" s="1018"/>
      <c r="F33" s="1018"/>
      <c r="G33" s="1018"/>
      <c r="H33" s="1018"/>
      <c r="I33" s="1018"/>
      <c r="J33" s="1018"/>
      <c r="K33" s="1018"/>
      <c r="L33" s="1018"/>
      <c r="M33" s="1018"/>
      <c r="N33" s="1018"/>
      <c r="O33" s="1018"/>
      <c r="P33" s="1019"/>
      <c r="Q33" s="1025">
        <v>551</v>
      </c>
      <c r="R33" s="1026"/>
      <c r="S33" s="1026"/>
      <c r="T33" s="1026"/>
      <c r="U33" s="1026"/>
      <c r="V33" s="1026">
        <v>488</v>
      </c>
      <c r="W33" s="1026"/>
      <c r="X33" s="1026"/>
      <c r="Y33" s="1026"/>
      <c r="Z33" s="1026"/>
      <c r="AA33" s="1026">
        <v>63</v>
      </c>
      <c r="AB33" s="1026"/>
      <c r="AC33" s="1026"/>
      <c r="AD33" s="1026"/>
      <c r="AE33" s="1027"/>
      <c r="AF33" s="1022">
        <v>63</v>
      </c>
      <c r="AG33" s="1023"/>
      <c r="AH33" s="1023"/>
      <c r="AI33" s="1023"/>
      <c r="AJ33" s="1024"/>
      <c r="AK33" s="967" t="s">
        <v>565</v>
      </c>
      <c r="AL33" s="958"/>
      <c r="AM33" s="958"/>
      <c r="AN33" s="958"/>
      <c r="AO33" s="958"/>
      <c r="AP33" s="958" t="s">
        <v>565</v>
      </c>
      <c r="AQ33" s="958"/>
      <c r="AR33" s="958"/>
      <c r="AS33" s="958"/>
      <c r="AT33" s="958"/>
      <c r="AU33" s="958" t="s">
        <v>566</v>
      </c>
      <c r="AV33" s="958"/>
      <c r="AW33" s="958"/>
      <c r="AX33" s="958"/>
      <c r="AY33" s="958"/>
      <c r="AZ33" s="1028" t="s">
        <v>565</v>
      </c>
      <c r="BA33" s="1028"/>
      <c r="BB33" s="1028"/>
      <c r="BC33" s="1028"/>
      <c r="BD33" s="1028"/>
      <c r="BE33" s="959" t="s">
        <v>395</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396</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376</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282</v>
      </c>
      <c r="AG63" s="946"/>
      <c r="AH63" s="946"/>
      <c r="AI63" s="946"/>
      <c r="AJ63" s="1009"/>
      <c r="AK63" s="1010"/>
      <c r="AL63" s="950"/>
      <c r="AM63" s="950"/>
      <c r="AN63" s="950"/>
      <c r="AO63" s="950"/>
      <c r="AP63" s="946">
        <v>562</v>
      </c>
      <c r="AQ63" s="946"/>
      <c r="AR63" s="946"/>
      <c r="AS63" s="946"/>
      <c r="AT63" s="946"/>
      <c r="AU63" s="946">
        <v>220</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399</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400</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t="s">
        <v>553</v>
      </c>
      <c r="C68" s="973"/>
      <c r="D68" s="973"/>
      <c r="E68" s="973"/>
      <c r="F68" s="973"/>
      <c r="G68" s="973"/>
      <c r="H68" s="973"/>
      <c r="I68" s="973"/>
      <c r="J68" s="973"/>
      <c r="K68" s="973"/>
      <c r="L68" s="973"/>
      <c r="M68" s="973"/>
      <c r="N68" s="973"/>
      <c r="O68" s="973"/>
      <c r="P68" s="974"/>
      <c r="Q68" s="975">
        <v>5093</v>
      </c>
      <c r="R68" s="969"/>
      <c r="S68" s="969"/>
      <c r="T68" s="969"/>
      <c r="U68" s="969"/>
      <c r="V68" s="969">
        <v>5037</v>
      </c>
      <c r="W68" s="969"/>
      <c r="X68" s="969"/>
      <c r="Y68" s="969"/>
      <c r="Z68" s="969"/>
      <c r="AA68" s="969">
        <v>56</v>
      </c>
      <c r="AB68" s="969"/>
      <c r="AC68" s="969"/>
      <c r="AD68" s="969"/>
      <c r="AE68" s="969"/>
      <c r="AF68" s="969">
        <v>56</v>
      </c>
      <c r="AG68" s="969"/>
      <c r="AH68" s="969"/>
      <c r="AI68" s="969"/>
      <c r="AJ68" s="969"/>
      <c r="AK68" s="969">
        <v>1632</v>
      </c>
      <c r="AL68" s="969"/>
      <c r="AM68" s="969"/>
      <c r="AN68" s="969"/>
      <c r="AO68" s="969"/>
      <c r="AP68" s="969" t="s">
        <v>565</v>
      </c>
      <c r="AQ68" s="969"/>
      <c r="AR68" s="969"/>
      <c r="AS68" s="969"/>
      <c r="AT68" s="969"/>
      <c r="AU68" s="969"/>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554</v>
      </c>
      <c r="C69" s="962"/>
      <c r="D69" s="962"/>
      <c r="E69" s="962"/>
      <c r="F69" s="962"/>
      <c r="G69" s="962"/>
      <c r="H69" s="962"/>
      <c r="I69" s="962"/>
      <c r="J69" s="962"/>
      <c r="K69" s="962"/>
      <c r="L69" s="962"/>
      <c r="M69" s="962"/>
      <c r="N69" s="962"/>
      <c r="O69" s="962"/>
      <c r="P69" s="963"/>
      <c r="Q69" s="964">
        <v>152</v>
      </c>
      <c r="R69" s="958"/>
      <c r="S69" s="958"/>
      <c r="T69" s="958"/>
      <c r="U69" s="958"/>
      <c r="V69" s="958">
        <v>148</v>
      </c>
      <c r="W69" s="958"/>
      <c r="X69" s="958"/>
      <c r="Y69" s="958"/>
      <c r="Z69" s="958"/>
      <c r="AA69" s="958">
        <v>4</v>
      </c>
      <c r="AB69" s="958"/>
      <c r="AC69" s="958"/>
      <c r="AD69" s="958"/>
      <c r="AE69" s="958"/>
      <c r="AF69" s="958">
        <v>4</v>
      </c>
      <c r="AG69" s="958"/>
      <c r="AH69" s="958"/>
      <c r="AI69" s="958"/>
      <c r="AJ69" s="958"/>
      <c r="AK69" s="958">
        <v>3</v>
      </c>
      <c r="AL69" s="958"/>
      <c r="AM69" s="958"/>
      <c r="AN69" s="958"/>
      <c r="AO69" s="958"/>
      <c r="AP69" s="958" t="s">
        <v>565</v>
      </c>
      <c r="AQ69" s="958"/>
      <c r="AR69" s="958"/>
      <c r="AS69" s="958"/>
      <c r="AT69" s="958"/>
      <c r="AU69" s="958"/>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555</v>
      </c>
      <c r="C70" s="962"/>
      <c r="D70" s="962"/>
      <c r="E70" s="962"/>
      <c r="F70" s="962"/>
      <c r="G70" s="962"/>
      <c r="H70" s="962"/>
      <c r="I70" s="962"/>
      <c r="J70" s="962"/>
      <c r="K70" s="962"/>
      <c r="L70" s="962"/>
      <c r="M70" s="962"/>
      <c r="N70" s="962"/>
      <c r="O70" s="962"/>
      <c r="P70" s="963"/>
      <c r="Q70" s="964">
        <v>127</v>
      </c>
      <c r="R70" s="958"/>
      <c r="S70" s="958"/>
      <c r="T70" s="958"/>
      <c r="U70" s="958"/>
      <c r="V70" s="958">
        <v>121</v>
      </c>
      <c r="W70" s="958"/>
      <c r="X70" s="958"/>
      <c r="Y70" s="958"/>
      <c r="Z70" s="958"/>
      <c r="AA70" s="958">
        <v>6</v>
      </c>
      <c r="AB70" s="958"/>
      <c r="AC70" s="958"/>
      <c r="AD70" s="958"/>
      <c r="AE70" s="958"/>
      <c r="AF70" s="958">
        <v>6</v>
      </c>
      <c r="AG70" s="958"/>
      <c r="AH70" s="958"/>
      <c r="AI70" s="958"/>
      <c r="AJ70" s="958"/>
      <c r="AK70" s="958" t="s">
        <v>565</v>
      </c>
      <c r="AL70" s="958"/>
      <c r="AM70" s="958"/>
      <c r="AN70" s="958"/>
      <c r="AO70" s="958"/>
      <c r="AP70" s="958" t="s">
        <v>565</v>
      </c>
      <c r="AQ70" s="958"/>
      <c r="AR70" s="958"/>
      <c r="AS70" s="958"/>
      <c r="AT70" s="958"/>
      <c r="AU70" s="958"/>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556</v>
      </c>
      <c r="C71" s="962"/>
      <c r="D71" s="962"/>
      <c r="E71" s="962"/>
      <c r="F71" s="962"/>
      <c r="G71" s="962"/>
      <c r="H71" s="962"/>
      <c r="I71" s="962"/>
      <c r="J71" s="962"/>
      <c r="K71" s="962"/>
      <c r="L71" s="962"/>
      <c r="M71" s="962"/>
      <c r="N71" s="962"/>
      <c r="O71" s="962"/>
      <c r="P71" s="963"/>
      <c r="Q71" s="964">
        <v>380</v>
      </c>
      <c r="R71" s="958"/>
      <c r="S71" s="958"/>
      <c r="T71" s="958"/>
      <c r="U71" s="958"/>
      <c r="V71" s="958">
        <v>373</v>
      </c>
      <c r="W71" s="958"/>
      <c r="X71" s="958"/>
      <c r="Y71" s="958"/>
      <c r="Z71" s="958"/>
      <c r="AA71" s="958">
        <v>5</v>
      </c>
      <c r="AB71" s="958"/>
      <c r="AC71" s="958"/>
      <c r="AD71" s="958"/>
      <c r="AE71" s="958"/>
      <c r="AF71" s="958">
        <v>4</v>
      </c>
      <c r="AG71" s="958"/>
      <c r="AH71" s="958"/>
      <c r="AI71" s="958"/>
      <c r="AJ71" s="958"/>
      <c r="AK71" s="958" t="s">
        <v>565</v>
      </c>
      <c r="AL71" s="958"/>
      <c r="AM71" s="958"/>
      <c r="AN71" s="958"/>
      <c r="AO71" s="958"/>
      <c r="AP71" s="958">
        <v>496</v>
      </c>
      <c r="AQ71" s="958"/>
      <c r="AR71" s="958"/>
      <c r="AS71" s="958"/>
      <c r="AT71" s="958"/>
      <c r="AU71" s="958"/>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557</v>
      </c>
      <c r="C72" s="962"/>
      <c r="D72" s="962"/>
      <c r="E72" s="962"/>
      <c r="F72" s="962"/>
      <c r="G72" s="962"/>
      <c r="H72" s="962"/>
      <c r="I72" s="962"/>
      <c r="J72" s="962"/>
      <c r="K72" s="962"/>
      <c r="L72" s="962"/>
      <c r="M72" s="962"/>
      <c r="N72" s="962"/>
      <c r="O72" s="962"/>
      <c r="P72" s="963"/>
      <c r="Q72" s="964">
        <v>111</v>
      </c>
      <c r="R72" s="958"/>
      <c r="S72" s="958"/>
      <c r="T72" s="958"/>
      <c r="U72" s="958"/>
      <c r="V72" s="958">
        <v>111</v>
      </c>
      <c r="W72" s="958"/>
      <c r="X72" s="958"/>
      <c r="Y72" s="958"/>
      <c r="Z72" s="958"/>
      <c r="AA72" s="958">
        <v>0</v>
      </c>
      <c r="AB72" s="958"/>
      <c r="AC72" s="958"/>
      <c r="AD72" s="958"/>
      <c r="AE72" s="958"/>
      <c r="AF72" s="958">
        <v>0</v>
      </c>
      <c r="AG72" s="958"/>
      <c r="AH72" s="958"/>
      <c r="AI72" s="958"/>
      <c r="AJ72" s="958"/>
      <c r="AK72" s="958" t="s">
        <v>565</v>
      </c>
      <c r="AL72" s="958"/>
      <c r="AM72" s="958"/>
      <c r="AN72" s="958"/>
      <c r="AO72" s="958"/>
      <c r="AP72" s="958" t="s">
        <v>565</v>
      </c>
      <c r="AQ72" s="958"/>
      <c r="AR72" s="958"/>
      <c r="AS72" s="958"/>
      <c r="AT72" s="958"/>
      <c r="AU72" s="958"/>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t="s">
        <v>558</v>
      </c>
      <c r="C73" s="962"/>
      <c r="D73" s="962"/>
      <c r="E73" s="962"/>
      <c r="F73" s="962"/>
      <c r="G73" s="962"/>
      <c r="H73" s="962"/>
      <c r="I73" s="962"/>
      <c r="J73" s="962"/>
      <c r="K73" s="962"/>
      <c r="L73" s="962"/>
      <c r="M73" s="962"/>
      <c r="N73" s="962"/>
      <c r="O73" s="962"/>
      <c r="P73" s="963"/>
      <c r="Q73" s="964">
        <v>7</v>
      </c>
      <c r="R73" s="958"/>
      <c r="S73" s="958"/>
      <c r="T73" s="958"/>
      <c r="U73" s="958"/>
      <c r="V73" s="958">
        <v>7</v>
      </c>
      <c r="W73" s="958"/>
      <c r="X73" s="958"/>
      <c r="Y73" s="958"/>
      <c r="Z73" s="958"/>
      <c r="AA73" s="958">
        <v>0</v>
      </c>
      <c r="AB73" s="958"/>
      <c r="AC73" s="958"/>
      <c r="AD73" s="958"/>
      <c r="AE73" s="958"/>
      <c r="AF73" s="958">
        <v>0</v>
      </c>
      <c r="AG73" s="958"/>
      <c r="AH73" s="958"/>
      <c r="AI73" s="958"/>
      <c r="AJ73" s="958"/>
      <c r="AK73" s="958" t="s">
        <v>565</v>
      </c>
      <c r="AL73" s="958"/>
      <c r="AM73" s="958"/>
      <c r="AN73" s="958"/>
      <c r="AO73" s="958"/>
      <c r="AP73" s="958" t="s">
        <v>565</v>
      </c>
      <c r="AQ73" s="958"/>
      <c r="AR73" s="958"/>
      <c r="AS73" s="958"/>
      <c r="AT73" s="958"/>
      <c r="AU73" s="958"/>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t="s">
        <v>559</v>
      </c>
      <c r="C74" s="962"/>
      <c r="D74" s="962"/>
      <c r="E74" s="962"/>
      <c r="F74" s="962"/>
      <c r="G74" s="962"/>
      <c r="H74" s="962"/>
      <c r="I74" s="962"/>
      <c r="J74" s="962"/>
      <c r="K74" s="962"/>
      <c r="L74" s="962"/>
      <c r="M74" s="962"/>
      <c r="N74" s="962"/>
      <c r="O74" s="962"/>
      <c r="P74" s="963"/>
      <c r="Q74" s="964">
        <v>55</v>
      </c>
      <c r="R74" s="958"/>
      <c r="S74" s="958"/>
      <c r="T74" s="958"/>
      <c r="U74" s="958"/>
      <c r="V74" s="958">
        <v>58</v>
      </c>
      <c r="W74" s="958"/>
      <c r="X74" s="958"/>
      <c r="Y74" s="958"/>
      <c r="Z74" s="958"/>
      <c r="AA74" s="958">
        <v>2</v>
      </c>
      <c r="AB74" s="958"/>
      <c r="AC74" s="958"/>
      <c r="AD74" s="958"/>
      <c r="AE74" s="958"/>
      <c r="AF74" s="958">
        <v>2</v>
      </c>
      <c r="AG74" s="958"/>
      <c r="AH74" s="958"/>
      <c r="AI74" s="958"/>
      <c r="AJ74" s="958"/>
      <c r="AK74" s="958" t="s">
        <v>565</v>
      </c>
      <c r="AL74" s="958"/>
      <c r="AM74" s="958"/>
      <c r="AN74" s="958"/>
      <c r="AO74" s="958"/>
      <c r="AP74" s="958">
        <v>0</v>
      </c>
      <c r="AQ74" s="958"/>
      <c r="AR74" s="958"/>
      <c r="AS74" s="958"/>
      <c r="AT74" s="958"/>
      <c r="AU74" s="958"/>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t="s">
        <v>560</v>
      </c>
      <c r="C75" s="962"/>
      <c r="D75" s="962"/>
      <c r="E75" s="962"/>
      <c r="F75" s="962"/>
      <c r="G75" s="962"/>
      <c r="H75" s="962"/>
      <c r="I75" s="962"/>
      <c r="J75" s="962"/>
      <c r="K75" s="962"/>
      <c r="L75" s="962"/>
      <c r="M75" s="962"/>
      <c r="N75" s="962"/>
      <c r="O75" s="962"/>
      <c r="P75" s="963"/>
      <c r="Q75" s="964">
        <v>124</v>
      </c>
      <c r="R75" s="958"/>
      <c r="S75" s="958"/>
      <c r="T75" s="958"/>
      <c r="U75" s="958"/>
      <c r="V75" s="958">
        <v>124</v>
      </c>
      <c r="W75" s="958"/>
      <c r="X75" s="958"/>
      <c r="Y75" s="958"/>
      <c r="Z75" s="958"/>
      <c r="AA75" s="958">
        <v>1</v>
      </c>
      <c r="AB75" s="958"/>
      <c r="AC75" s="958"/>
      <c r="AD75" s="958"/>
      <c r="AE75" s="958"/>
      <c r="AF75" s="958">
        <v>1</v>
      </c>
      <c r="AG75" s="958"/>
      <c r="AH75" s="958"/>
      <c r="AI75" s="958"/>
      <c r="AJ75" s="958"/>
      <c r="AK75" s="958">
        <v>14</v>
      </c>
      <c r="AL75" s="958"/>
      <c r="AM75" s="958"/>
      <c r="AN75" s="958"/>
      <c r="AO75" s="958"/>
      <c r="AP75" s="968" t="s">
        <v>565</v>
      </c>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t="s">
        <v>561</v>
      </c>
      <c r="C76" s="962"/>
      <c r="D76" s="962"/>
      <c r="E76" s="962"/>
      <c r="F76" s="962"/>
      <c r="G76" s="962"/>
      <c r="H76" s="962"/>
      <c r="I76" s="962"/>
      <c r="J76" s="962"/>
      <c r="K76" s="962"/>
      <c r="L76" s="962"/>
      <c r="M76" s="962"/>
      <c r="N76" s="962"/>
      <c r="O76" s="962"/>
      <c r="P76" s="963"/>
      <c r="Q76" s="965">
        <v>133</v>
      </c>
      <c r="R76" s="966"/>
      <c r="S76" s="966"/>
      <c r="T76" s="966"/>
      <c r="U76" s="967"/>
      <c r="V76" s="968">
        <v>120</v>
      </c>
      <c r="W76" s="966"/>
      <c r="X76" s="966"/>
      <c r="Y76" s="966"/>
      <c r="Z76" s="967"/>
      <c r="AA76" s="968">
        <v>13</v>
      </c>
      <c r="AB76" s="966"/>
      <c r="AC76" s="966"/>
      <c r="AD76" s="966"/>
      <c r="AE76" s="967"/>
      <c r="AF76" s="968">
        <v>13</v>
      </c>
      <c r="AG76" s="966"/>
      <c r="AH76" s="966"/>
      <c r="AI76" s="966"/>
      <c r="AJ76" s="967"/>
      <c r="AK76" s="968">
        <v>27</v>
      </c>
      <c r="AL76" s="966"/>
      <c r="AM76" s="966"/>
      <c r="AN76" s="966"/>
      <c r="AO76" s="967"/>
      <c r="AP76" s="968" t="s">
        <v>565</v>
      </c>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t="s">
        <v>562</v>
      </c>
      <c r="C77" s="962"/>
      <c r="D77" s="962"/>
      <c r="E77" s="962"/>
      <c r="F77" s="962"/>
      <c r="G77" s="962"/>
      <c r="H77" s="962"/>
      <c r="I77" s="962"/>
      <c r="J77" s="962"/>
      <c r="K77" s="962"/>
      <c r="L77" s="962"/>
      <c r="M77" s="962"/>
      <c r="N77" s="962"/>
      <c r="O77" s="962"/>
      <c r="P77" s="963"/>
      <c r="Q77" s="965">
        <v>167564</v>
      </c>
      <c r="R77" s="966"/>
      <c r="S77" s="966"/>
      <c r="T77" s="966"/>
      <c r="U77" s="967"/>
      <c r="V77" s="968">
        <v>164371</v>
      </c>
      <c r="W77" s="966"/>
      <c r="X77" s="966"/>
      <c r="Y77" s="966"/>
      <c r="Z77" s="967"/>
      <c r="AA77" s="968">
        <v>3193</v>
      </c>
      <c r="AB77" s="966"/>
      <c r="AC77" s="966"/>
      <c r="AD77" s="966"/>
      <c r="AE77" s="967"/>
      <c r="AF77" s="968">
        <v>3193</v>
      </c>
      <c r="AG77" s="966"/>
      <c r="AH77" s="966"/>
      <c r="AI77" s="966"/>
      <c r="AJ77" s="967"/>
      <c r="AK77" s="968" t="s">
        <v>565</v>
      </c>
      <c r="AL77" s="966"/>
      <c r="AM77" s="966"/>
      <c r="AN77" s="966"/>
      <c r="AO77" s="967"/>
      <c r="AP77" s="968" t="s">
        <v>565</v>
      </c>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t="s">
        <v>563</v>
      </c>
      <c r="C78" s="962"/>
      <c r="D78" s="962"/>
      <c r="E78" s="962"/>
      <c r="F78" s="962"/>
      <c r="G78" s="962"/>
      <c r="H78" s="962"/>
      <c r="I78" s="962"/>
      <c r="J78" s="962"/>
      <c r="K78" s="962"/>
      <c r="L78" s="962"/>
      <c r="M78" s="962"/>
      <c r="N78" s="962"/>
      <c r="O78" s="962"/>
      <c r="P78" s="963"/>
      <c r="Q78" s="964">
        <v>140</v>
      </c>
      <c r="R78" s="958"/>
      <c r="S78" s="958"/>
      <c r="T78" s="958"/>
      <c r="U78" s="958"/>
      <c r="V78" s="958">
        <v>132</v>
      </c>
      <c r="W78" s="958"/>
      <c r="X78" s="958"/>
      <c r="Y78" s="958"/>
      <c r="Z78" s="958"/>
      <c r="AA78" s="958">
        <v>9</v>
      </c>
      <c r="AB78" s="958"/>
      <c r="AC78" s="958"/>
      <c r="AD78" s="958"/>
      <c r="AE78" s="958"/>
      <c r="AF78" s="958">
        <v>9</v>
      </c>
      <c r="AG78" s="958"/>
      <c r="AH78" s="958"/>
      <c r="AI78" s="958"/>
      <c r="AJ78" s="958"/>
      <c r="AK78" s="958" t="s">
        <v>565</v>
      </c>
      <c r="AL78" s="958"/>
      <c r="AM78" s="958"/>
      <c r="AN78" s="958"/>
      <c r="AO78" s="958"/>
      <c r="AP78" s="958" t="s">
        <v>565</v>
      </c>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t="s">
        <v>564</v>
      </c>
      <c r="C79" s="962"/>
      <c r="D79" s="962"/>
      <c r="E79" s="962"/>
      <c r="F79" s="962"/>
      <c r="G79" s="962"/>
      <c r="H79" s="962"/>
      <c r="I79" s="962"/>
      <c r="J79" s="962"/>
      <c r="K79" s="962"/>
      <c r="L79" s="962"/>
      <c r="M79" s="962"/>
      <c r="N79" s="962"/>
      <c r="O79" s="962"/>
      <c r="P79" s="963"/>
      <c r="Q79" s="964">
        <v>225</v>
      </c>
      <c r="R79" s="958"/>
      <c r="S79" s="958"/>
      <c r="T79" s="958"/>
      <c r="U79" s="958"/>
      <c r="V79" s="958">
        <v>191</v>
      </c>
      <c r="W79" s="958"/>
      <c r="X79" s="958"/>
      <c r="Y79" s="958"/>
      <c r="Z79" s="958"/>
      <c r="AA79" s="958">
        <v>34</v>
      </c>
      <c r="AB79" s="958"/>
      <c r="AC79" s="958"/>
      <c r="AD79" s="958"/>
      <c r="AE79" s="958"/>
      <c r="AF79" s="958">
        <v>34</v>
      </c>
      <c r="AG79" s="958"/>
      <c r="AH79" s="958"/>
      <c r="AI79" s="958"/>
      <c r="AJ79" s="958"/>
      <c r="AK79" s="958">
        <v>3</v>
      </c>
      <c r="AL79" s="958"/>
      <c r="AM79" s="958"/>
      <c r="AN79" s="958"/>
      <c r="AO79" s="958"/>
      <c r="AP79" s="958" t="s">
        <v>565</v>
      </c>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376</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3323</v>
      </c>
      <c r="AG88" s="946"/>
      <c r="AH88" s="946"/>
      <c r="AI88" s="946"/>
      <c r="AJ88" s="946"/>
      <c r="AK88" s="950"/>
      <c r="AL88" s="950"/>
      <c r="AM88" s="950"/>
      <c r="AN88" s="950"/>
      <c r="AO88" s="950"/>
      <c r="AP88" s="946">
        <v>496</v>
      </c>
      <c r="AQ88" s="946"/>
      <c r="AR88" s="946"/>
      <c r="AS88" s="946"/>
      <c r="AT88" s="946"/>
      <c r="AU88" s="946"/>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0</v>
      </c>
      <c r="CS102" s="940"/>
      <c r="CT102" s="940"/>
      <c r="CU102" s="940"/>
      <c r="CV102" s="941"/>
      <c r="CW102" s="939" t="s">
        <v>565</v>
      </c>
      <c r="CX102" s="940"/>
      <c r="CY102" s="940"/>
      <c r="CZ102" s="940"/>
      <c r="DA102" s="941"/>
      <c r="DB102" s="939" t="s">
        <v>565</v>
      </c>
      <c r="DC102" s="940"/>
      <c r="DD102" s="940"/>
      <c r="DE102" s="940"/>
      <c r="DF102" s="941"/>
      <c r="DG102" s="939" t="s">
        <v>565</v>
      </c>
      <c r="DH102" s="940"/>
      <c r="DI102" s="940"/>
      <c r="DJ102" s="940"/>
      <c r="DK102" s="941"/>
      <c r="DL102" s="939" t="s">
        <v>565</v>
      </c>
      <c r="DM102" s="940"/>
      <c r="DN102" s="940"/>
      <c r="DO102" s="940"/>
      <c r="DP102" s="941"/>
      <c r="DQ102" s="939" t="s">
        <v>565</v>
      </c>
      <c r="DR102" s="940"/>
      <c r="DS102" s="940"/>
      <c r="DT102" s="940"/>
      <c r="DU102" s="941"/>
      <c r="DV102" s="924" t="s">
        <v>565</v>
      </c>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294</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294</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294</v>
      </c>
      <c r="DR109" s="883"/>
      <c r="DS109" s="883"/>
      <c r="DT109" s="883"/>
      <c r="DU109" s="884"/>
      <c r="DV109" s="885" t="s">
        <v>412</v>
      </c>
      <c r="DW109" s="883"/>
      <c r="DX109" s="883"/>
      <c r="DY109" s="883"/>
      <c r="DZ109" s="916"/>
    </row>
    <row r="110" spans="1:131" s="212" customFormat="1" ht="26.25" customHeight="1" x14ac:dyDescent="0.15">
      <c r="A110" s="794" t="s">
        <v>414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391570</v>
      </c>
      <c r="AB110" s="876"/>
      <c r="AC110" s="876"/>
      <c r="AD110" s="876"/>
      <c r="AE110" s="877"/>
      <c r="AF110" s="878">
        <v>473729</v>
      </c>
      <c r="AG110" s="876"/>
      <c r="AH110" s="876"/>
      <c r="AI110" s="876"/>
      <c r="AJ110" s="877"/>
      <c r="AK110" s="878">
        <v>508015</v>
      </c>
      <c r="AL110" s="876"/>
      <c r="AM110" s="876"/>
      <c r="AN110" s="876"/>
      <c r="AO110" s="877"/>
      <c r="AP110" s="879">
        <v>36.6</v>
      </c>
      <c r="AQ110" s="880"/>
      <c r="AR110" s="880"/>
      <c r="AS110" s="880"/>
      <c r="AT110" s="881"/>
      <c r="AU110" s="917" t="s">
        <v>69</v>
      </c>
      <c r="AV110" s="918"/>
      <c r="AW110" s="918"/>
      <c r="AX110" s="918"/>
      <c r="AY110" s="918"/>
      <c r="AZ110" s="847" t="s">
        <v>415</v>
      </c>
      <c r="BA110" s="795"/>
      <c r="BB110" s="795"/>
      <c r="BC110" s="795"/>
      <c r="BD110" s="795"/>
      <c r="BE110" s="795"/>
      <c r="BF110" s="795"/>
      <c r="BG110" s="795"/>
      <c r="BH110" s="795"/>
      <c r="BI110" s="795"/>
      <c r="BJ110" s="795"/>
      <c r="BK110" s="795"/>
      <c r="BL110" s="795"/>
      <c r="BM110" s="795"/>
      <c r="BN110" s="795"/>
      <c r="BO110" s="795"/>
      <c r="BP110" s="796"/>
      <c r="BQ110" s="848">
        <v>5249766</v>
      </c>
      <c r="BR110" s="829"/>
      <c r="BS110" s="829"/>
      <c r="BT110" s="829"/>
      <c r="BU110" s="829"/>
      <c r="BV110" s="829">
        <v>5785772</v>
      </c>
      <c r="BW110" s="829"/>
      <c r="BX110" s="829"/>
      <c r="BY110" s="829"/>
      <c r="BZ110" s="829"/>
      <c r="CA110" s="829">
        <v>5885889</v>
      </c>
      <c r="CB110" s="829"/>
      <c r="CC110" s="829"/>
      <c r="CD110" s="829"/>
      <c r="CE110" s="829"/>
      <c r="CF110" s="853">
        <v>423.7</v>
      </c>
      <c r="CG110" s="854"/>
      <c r="CH110" s="854"/>
      <c r="CI110" s="854"/>
      <c r="CJ110" s="854"/>
      <c r="CK110" s="913" t="s">
        <v>416</v>
      </c>
      <c r="CL110" s="806"/>
      <c r="CM110" s="847" t="s">
        <v>417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419</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423</v>
      </c>
      <c r="BA112" s="739"/>
      <c r="BB112" s="739"/>
      <c r="BC112" s="739"/>
      <c r="BD112" s="739"/>
      <c r="BE112" s="739"/>
      <c r="BF112" s="739"/>
      <c r="BG112" s="739"/>
      <c r="BH112" s="739"/>
      <c r="BI112" s="739"/>
      <c r="BJ112" s="739"/>
      <c r="BK112" s="739"/>
      <c r="BL112" s="739"/>
      <c r="BM112" s="739"/>
      <c r="BN112" s="739"/>
      <c r="BO112" s="739"/>
      <c r="BP112" s="740"/>
      <c r="BQ112" s="803">
        <v>87466</v>
      </c>
      <c r="BR112" s="804"/>
      <c r="BS112" s="804"/>
      <c r="BT112" s="804"/>
      <c r="BU112" s="804"/>
      <c r="BV112" s="804">
        <v>118595</v>
      </c>
      <c r="BW112" s="804"/>
      <c r="BX112" s="804"/>
      <c r="BY112" s="804"/>
      <c r="BZ112" s="804"/>
      <c r="CA112" s="804">
        <v>219808</v>
      </c>
      <c r="CB112" s="804"/>
      <c r="CC112" s="804"/>
      <c r="CD112" s="804"/>
      <c r="CE112" s="804"/>
      <c r="CF112" s="862">
        <v>15.8</v>
      </c>
      <c r="CG112" s="863"/>
      <c r="CH112" s="863"/>
      <c r="CI112" s="863"/>
      <c r="CJ112" s="863"/>
      <c r="CK112" s="914"/>
      <c r="CL112" s="808"/>
      <c r="CM112" s="802"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14467</v>
      </c>
      <c r="AB113" s="906"/>
      <c r="AC113" s="906"/>
      <c r="AD113" s="906"/>
      <c r="AE113" s="907"/>
      <c r="AF113" s="908">
        <v>13740</v>
      </c>
      <c r="AG113" s="906"/>
      <c r="AH113" s="906"/>
      <c r="AI113" s="906"/>
      <c r="AJ113" s="907"/>
      <c r="AK113" s="908">
        <v>26899</v>
      </c>
      <c r="AL113" s="906"/>
      <c r="AM113" s="906"/>
      <c r="AN113" s="906"/>
      <c r="AO113" s="907"/>
      <c r="AP113" s="909">
        <v>1.9</v>
      </c>
      <c r="AQ113" s="910"/>
      <c r="AR113" s="910"/>
      <c r="AS113" s="910"/>
      <c r="AT113" s="911"/>
      <c r="AU113" s="919"/>
      <c r="AV113" s="920"/>
      <c r="AW113" s="920"/>
      <c r="AX113" s="920"/>
      <c r="AY113" s="920"/>
      <c r="AZ113" s="802" t="s">
        <v>426</v>
      </c>
      <c r="BA113" s="739"/>
      <c r="BB113" s="739"/>
      <c r="BC113" s="739"/>
      <c r="BD113" s="739"/>
      <c r="BE113" s="739"/>
      <c r="BF113" s="739"/>
      <c r="BG113" s="739"/>
      <c r="BH113" s="739"/>
      <c r="BI113" s="739"/>
      <c r="BJ113" s="739"/>
      <c r="BK113" s="739"/>
      <c r="BL113" s="739"/>
      <c r="BM113" s="739"/>
      <c r="BN113" s="739"/>
      <c r="BO113" s="739"/>
      <c r="BP113" s="740"/>
      <c r="BQ113" s="803">
        <v>85696</v>
      </c>
      <c r="BR113" s="804"/>
      <c r="BS113" s="804"/>
      <c r="BT113" s="804"/>
      <c r="BU113" s="804"/>
      <c r="BV113" s="804">
        <v>81813</v>
      </c>
      <c r="BW113" s="804"/>
      <c r="BX113" s="804"/>
      <c r="BY113" s="804"/>
      <c r="BZ113" s="804"/>
      <c r="CA113" s="804">
        <v>77924</v>
      </c>
      <c r="CB113" s="804"/>
      <c r="CC113" s="804"/>
      <c r="CD113" s="804"/>
      <c r="CE113" s="804"/>
      <c r="CF113" s="862">
        <v>5.6</v>
      </c>
      <c r="CG113" s="863"/>
      <c r="CH113" s="863"/>
      <c r="CI113" s="863"/>
      <c r="CJ113" s="863"/>
      <c r="CK113" s="914"/>
      <c r="CL113" s="808"/>
      <c r="CM113" s="802"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429</v>
      </c>
      <c r="BA114" s="739"/>
      <c r="BB114" s="739"/>
      <c r="BC114" s="739"/>
      <c r="BD114" s="739"/>
      <c r="BE114" s="739"/>
      <c r="BF114" s="739"/>
      <c r="BG114" s="739"/>
      <c r="BH114" s="739"/>
      <c r="BI114" s="739"/>
      <c r="BJ114" s="739"/>
      <c r="BK114" s="739"/>
      <c r="BL114" s="739"/>
      <c r="BM114" s="739"/>
      <c r="BN114" s="739"/>
      <c r="BO114" s="739"/>
      <c r="BP114" s="740"/>
      <c r="BQ114" s="803">
        <v>554737</v>
      </c>
      <c r="BR114" s="804"/>
      <c r="BS114" s="804"/>
      <c r="BT114" s="804"/>
      <c r="BU114" s="804"/>
      <c r="BV114" s="804">
        <v>467717</v>
      </c>
      <c r="BW114" s="804"/>
      <c r="BX114" s="804"/>
      <c r="BY114" s="804"/>
      <c r="BZ114" s="804"/>
      <c r="CA114" s="804">
        <v>452730</v>
      </c>
      <c r="CB114" s="804"/>
      <c r="CC114" s="804"/>
      <c r="CD114" s="804"/>
      <c r="CE114" s="804"/>
      <c r="CF114" s="862">
        <v>32.6</v>
      </c>
      <c r="CG114" s="863"/>
      <c r="CH114" s="863"/>
      <c r="CI114" s="863"/>
      <c r="CJ114" s="863"/>
      <c r="CK114" s="914"/>
      <c r="CL114" s="808"/>
      <c r="CM114" s="802"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432</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v>394</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406037</v>
      </c>
      <c r="AB117" s="890"/>
      <c r="AC117" s="890"/>
      <c r="AD117" s="890"/>
      <c r="AE117" s="891"/>
      <c r="AF117" s="892">
        <v>487863</v>
      </c>
      <c r="AG117" s="890"/>
      <c r="AH117" s="890"/>
      <c r="AI117" s="890"/>
      <c r="AJ117" s="891"/>
      <c r="AK117" s="892">
        <v>534914</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294</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416</v>
      </c>
      <c r="B119" s="806"/>
      <c r="C119" s="847" t="s">
        <v>417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442</v>
      </c>
      <c r="BP119" s="865"/>
      <c r="BQ119" s="866">
        <v>5977665</v>
      </c>
      <c r="BR119" s="832"/>
      <c r="BS119" s="832"/>
      <c r="BT119" s="832"/>
      <c r="BU119" s="832"/>
      <c r="BV119" s="832">
        <v>6453897</v>
      </c>
      <c r="BW119" s="832"/>
      <c r="BX119" s="832"/>
      <c r="BY119" s="832"/>
      <c r="BZ119" s="832"/>
      <c r="CA119" s="832">
        <v>6636351</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444</v>
      </c>
      <c r="AV120" s="868"/>
      <c r="AW120" s="868"/>
      <c r="AX120" s="868"/>
      <c r="AY120" s="869"/>
      <c r="AZ120" s="847" t="s">
        <v>445</v>
      </c>
      <c r="BA120" s="795"/>
      <c r="BB120" s="795"/>
      <c r="BC120" s="795"/>
      <c r="BD120" s="795"/>
      <c r="BE120" s="795"/>
      <c r="BF120" s="795"/>
      <c r="BG120" s="795"/>
      <c r="BH120" s="795"/>
      <c r="BI120" s="795"/>
      <c r="BJ120" s="795"/>
      <c r="BK120" s="795"/>
      <c r="BL120" s="795"/>
      <c r="BM120" s="795"/>
      <c r="BN120" s="795"/>
      <c r="BO120" s="795"/>
      <c r="BP120" s="796"/>
      <c r="BQ120" s="848">
        <v>1801261</v>
      </c>
      <c r="BR120" s="829"/>
      <c r="BS120" s="829"/>
      <c r="BT120" s="829"/>
      <c r="BU120" s="829"/>
      <c r="BV120" s="829">
        <v>1756342</v>
      </c>
      <c r="BW120" s="829"/>
      <c r="BX120" s="829"/>
      <c r="BY120" s="829"/>
      <c r="BZ120" s="829"/>
      <c r="CA120" s="829">
        <v>1890263</v>
      </c>
      <c r="CB120" s="829"/>
      <c r="CC120" s="829"/>
      <c r="CD120" s="829"/>
      <c r="CE120" s="829"/>
      <c r="CF120" s="853">
        <v>136.1</v>
      </c>
      <c r="CG120" s="854"/>
      <c r="CH120" s="854"/>
      <c r="CI120" s="854"/>
      <c r="CJ120" s="854"/>
      <c r="CK120" s="855" t="s">
        <v>446</v>
      </c>
      <c r="CL120" s="839"/>
      <c r="CM120" s="839"/>
      <c r="CN120" s="839"/>
      <c r="CO120" s="840"/>
      <c r="CP120" s="859" t="s">
        <v>391</v>
      </c>
      <c r="CQ120" s="860"/>
      <c r="CR120" s="860"/>
      <c r="CS120" s="860"/>
      <c r="CT120" s="860"/>
      <c r="CU120" s="860"/>
      <c r="CV120" s="860"/>
      <c r="CW120" s="860"/>
      <c r="CX120" s="860"/>
      <c r="CY120" s="860"/>
      <c r="CZ120" s="860"/>
      <c r="DA120" s="860"/>
      <c r="DB120" s="860"/>
      <c r="DC120" s="860"/>
      <c r="DD120" s="860"/>
      <c r="DE120" s="860"/>
      <c r="DF120" s="861"/>
      <c r="DG120" s="848">
        <v>8340</v>
      </c>
      <c r="DH120" s="829"/>
      <c r="DI120" s="829"/>
      <c r="DJ120" s="829"/>
      <c r="DK120" s="829"/>
      <c r="DL120" s="829">
        <v>49368</v>
      </c>
      <c r="DM120" s="829"/>
      <c r="DN120" s="829"/>
      <c r="DO120" s="829"/>
      <c r="DP120" s="829"/>
      <c r="DQ120" s="829">
        <v>130089</v>
      </c>
      <c r="DR120" s="829"/>
      <c r="DS120" s="829"/>
      <c r="DT120" s="829"/>
      <c r="DU120" s="829"/>
      <c r="DV120" s="830">
        <v>9.4</v>
      </c>
      <c r="DW120" s="830"/>
      <c r="DX120" s="830"/>
      <c r="DY120" s="830"/>
      <c r="DZ120" s="831"/>
    </row>
    <row r="121" spans="1:130" s="212" customFormat="1" ht="26.25" customHeight="1" x14ac:dyDescent="0.15">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t="s">
        <v>393</v>
      </c>
      <c r="CQ121" s="823"/>
      <c r="CR121" s="823"/>
      <c r="CS121" s="823"/>
      <c r="CT121" s="823"/>
      <c r="CU121" s="823"/>
      <c r="CV121" s="823"/>
      <c r="CW121" s="823"/>
      <c r="CX121" s="823"/>
      <c r="CY121" s="823"/>
      <c r="CZ121" s="823"/>
      <c r="DA121" s="823"/>
      <c r="DB121" s="823"/>
      <c r="DC121" s="823"/>
      <c r="DD121" s="823"/>
      <c r="DE121" s="823"/>
      <c r="DF121" s="824"/>
      <c r="DG121" s="803">
        <v>79126</v>
      </c>
      <c r="DH121" s="804"/>
      <c r="DI121" s="804"/>
      <c r="DJ121" s="804"/>
      <c r="DK121" s="804"/>
      <c r="DL121" s="804">
        <v>69227</v>
      </c>
      <c r="DM121" s="804"/>
      <c r="DN121" s="804"/>
      <c r="DO121" s="804"/>
      <c r="DP121" s="804"/>
      <c r="DQ121" s="804">
        <v>89719</v>
      </c>
      <c r="DR121" s="804"/>
      <c r="DS121" s="804"/>
      <c r="DT121" s="804"/>
      <c r="DU121" s="804"/>
      <c r="DV121" s="781">
        <v>6.5</v>
      </c>
      <c r="DW121" s="781"/>
      <c r="DX121" s="781"/>
      <c r="DY121" s="781"/>
      <c r="DZ121" s="782"/>
    </row>
    <row r="122" spans="1:130" s="212" customFormat="1" ht="26.25" customHeight="1" x14ac:dyDescent="0.15">
      <c r="A122" s="807"/>
      <c r="B122" s="808"/>
      <c r="C122" s="802"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3910843</v>
      </c>
      <c r="BR122" s="832"/>
      <c r="BS122" s="832"/>
      <c r="BT122" s="832"/>
      <c r="BU122" s="832"/>
      <c r="BV122" s="832">
        <v>4309986</v>
      </c>
      <c r="BW122" s="832"/>
      <c r="BX122" s="832"/>
      <c r="BY122" s="832"/>
      <c r="BZ122" s="832"/>
      <c r="CA122" s="832">
        <v>4355462</v>
      </c>
      <c r="CB122" s="832"/>
      <c r="CC122" s="832"/>
      <c r="CD122" s="832"/>
      <c r="CE122" s="832"/>
      <c r="CF122" s="833">
        <v>313.60000000000002</v>
      </c>
      <c r="CG122" s="834"/>
      <c r="CH122" s="834"/>
      <c r="CI122" s="834"/>
      <c r="CJ122" s="834"/>
      <c r="CK122" s="856"/>
      <c r="CL122" s="842"/>
      <c r="CM122" s="842"/>
      <c r="CN122" s="842"/>
      <c r="CO122" s="843"/>
      <c r="CP122" s="822" t="s">
        <v>394</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15">
      <c r="A123" s="807"/>
      <c r="B123" s="808"/>
      <c r="C123" s="802"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450</v>
      </c>
      <c r="BP123" s="865"/>
      <c r="BQ123" s="819">
        <v>5712104</v>
      </c>
      <c r="BR123" s="820"/>
      <c r="BS123" s="820"/>
      <c r="BT123" s="820"/>
      <c r="BU123" s="820"/>
      <c r="BV123" s="820">
        <v>6066328</v>
      </c>
      <c r="BW123" s="820"/>
      <c r="BX123" s="820"/>
      <c r="BY123" s="820"/>
      <c r="BZ123" s="820"/>
      <c r="CA123" s="820">
        <v>6245725</v>
      </c>
      <c r="CB123" s="820"/>
      <c r="CC123" s="820"/>
      <c r="CD123" s="820"/>
      <c r="CE123" s="820"/>
      <c r="CF123" s="735"/>
      <c r="CG123" s="736"/>
      <c r="CH123" s="736"/>
      <c r="CI123" s="736"/>
      <c r="CJ123" s="821"/>
      <c r="CK123" s="856"/>
      <c r="CL123" s="842"/>
      <c r="CM123" s="842"/>
      <c r="CN123" s="842"/>
      <c r="CO123" s="843"/>
      <c r="CP123" s="822" t="s">
        <v>389</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19.5</v>
      </c>
      <c r="BR124" s="818"/>
      <c r="BS124" s="818"/>
      <c r="BT124" s="818"/>
      <c r="BU124" s="818"/>
      <c r="BV124" s="818">
        <v>27.6</v>
      </c>
      <c r="BW124" s="818"/>
      <c r="BX124" s="818"/>
      <c r="BY124" s="818"/>
      <c r="BZ124" s="818"/>
      <c r="CA124" s="818">
        <v>28.1</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453</v>
      </c>
      <c r="CL125" s="839"/>
      <c r="CM125" s="839"/>
      <c r="CN125" s="839"/>
      <c r="CO125" s="840"/>
      <c r="CP125" s="847" t="s">
        <v>454</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455</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461</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v>37</v>
      </c>
      <c r="AB128" s="788"/>
      <c r="AC128" s="788"/>
      <c r="AD128" s="788"/>
      <c r="AE128" s="789"/>
      <c r="AF128" s="790">
        <v>37</v>
      </c>
      <c r="AG128" s="788"/>
      <c r="AH128" s="788"/>
      <c r="AI128" s="788"/>
      <c r="AJ128" s="789"/>
      <c r="AK128" s="790">
        <v>2950</v>
      </c>
      <c r="AL128" s="788"/>
      <c r="AM128" s="788"/>
      <c r="AN128" s="788"/>
      <c r="AO128" s="789"/>
      <c r="AP128" s="791"/>
      <c r="AQ128" s="792"/>
      <c r="AR128" s="792"/>
      <c r="AS128" s="792"/>
      <c r="AT128" s="793"/>
      <c r="AU128" s="214"/>
      <c r="AV128" s="214"/>
      <c r="AW128" s="214"/>
      <c r="AX128" s="794" t="s">
        <v>464</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465</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1631783</v>
      </c>
      <c r="AB129" s="767"/>
      <c r="AC129" s="767"/>
      <c r="AD129" s="767"/>
      <c r="AE129" s="768"/>
      <c r="AF129" s="769">
        <v>1728425</v>
      </c>
      <c r="AG129" s="767"/>
      <c r="AH129" s="767"/>
      <c r="AI129" s="767"/>
      <c r="AJ129" s="768"/>
      <c r="AK129" s="769">
        <v>1738511</v>
      </c>
      <c r="AL129" s="767"/>
      <c r="AM129" s="767"/>
      <c r="AN129" s="767"/>
      <c r="AO129" s="768"/>
      <c r="AP129" s="770"/>
      <c r="AQ129" s="771"/>
      <c r="AR129" s="771"/>
      <c r="AS129" s="771"/>
      <c r="AT129" s="772"/>
      <c r="AU129" s="215"/>
      <c r="AV129" s="215"/>
      <c r="AW129" s="215"/>
      <c r="AX129" s="738" t="s">
        <v>467</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271076</v>
      </c>
      <c r="AB130" s="767"/>
      <c r="AC130" s="767"/>
      <c r="AD130" s="767"/>
      <c r="AE130" s="768"/>
      <c r="AF130" s="769">
        <v>329086</v>
      </c>
      <c r="AG130" s="767"/>
      <c r="AH130" s="767"/>
      <c r="AI130" s="767"/>
      <c r="AJ130" s="768"/>
      <c r="AK130" s="769">
        <v>349432</v>
      </c>
      <c r="AL130" s="767"/>
      <c r="AM130" s="767"/>
      <c r="AN130" s="767"/>
      <c r="AO130" s="768"/>
      <c r="AP130" s="770"/>
      <c r="AQ130" s="771"/>
      <c r="AR130" s="771"/>
      <c r="AS130" s="771"/>
      <c r="AT130" s="772"/>
      <c r="AU130" s="215"/>
      <c r="AV130" s="215"/>
      <c r="AW130" s="215"/>
      <c r="AX130" s="738" t="s">
        <v>470</v>
      </c>
      <c r="AY130" s="739"/>
      <c r="AZ130" s="739"/>
      <c r="BA130" s="739"/>
      <c r="BB130" s="739"/>
      <c r="BC130" s="739"/>
      <c r="BD130" s="739"/>
      <c r="BE130" s="740"/>
      <c r="BF130" s="741">
        <v>11.4</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1360707</v>
      </c>
      <c r="AB131" s="751"/>
      <c r="AC131" s="751"/>
      <c r="AD131" s="751"/>
      <c r="AE131" s="752"/>
      <c r="AF131" s="753">
        <v>1399339</v>
      </c>
      <c r="AG131" s="751"/>
      <c r="AH131" s="751"/>
      <c r="AI131" s="751"/>
      <c r="AJ131" s="752"/>
      <c r="AK131" s="753">
        <v>1389079</v>
      </c>
      <c r="AL131" s="751"/>
      <c r="AM131" s="751"/>
      <c r="AN131" s="751"/>
      <c r="AO131" s="752"/>
      <c r="AP131" s="754"/>
      <c r="AQ131" s="755"/>
      <c r="AR131" s="755"/>
      <c r="AS131" s="755"/>
      <c r="AT131" s="756"/>
      <c r="AU131" s="215"/>
      <c r="AV131" s="215"/>
      <c r="AW131" s="215"/>
      <c r="AX131" s="716" t="s">
        <v>472</v>
      </c>
      <c r="AY131" s="717"/>
      <c r="AZ131" s="717"/>
      <c r="BA131" s="717"/>
      <c r="BB131" s="717"/>
      <c r="BC131" s="717"/>
      <c r="BD131" s="717"/>
      <c r="BE131" s="718"/>
      <c r="BF131" s="719">
        <v>28.1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9.9157276329999995</v>
      </c>
      <c r="AB132" s="732"/>
      <c r="AC132" s="732"/>
      <c r="AD132" s="732"/>
      <c r="AE132" s="733"/>
      <c r="AF132" s="734">
        <v>11.34392738</v>
      </c>
      <c r="AG132" s="732"/>
      <c r="AH132" s="732"/>
      <c r="AI132" s="732"/>
      <c r="AJ132" s="733"/>
      <c r="AK132" s="734">
        <v>13.14050533</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7.5</v>
      </c>
      <c r="AB133" s="711"/>
      <c r="AC133" s="711"/>
      <c r="AD133" s="711"/>
      <c r="AE133" s="712"/>
      <c r="AF133" s="710">
        <v>9.4</v>
      </c>
      <c r="AG133" s="711"/>
      <c r="AH133" s="711"/>
      <c r="AI133" s="711"/>
      <c r="AJ133" s="712"/>
      <c r="AK133" s="710">
        <v>11.4</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Kojtl1LMS9BVpl/UNSOaLhQGhIVYxFJ61DpIVByMEEuZQuY8fLs41sxX0Od87hXcTHXre9FFsQHkxWM9ZMp/5g==" saltValue="+3hr1MHtueS9Hv6TowPW4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476</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DdfxWGguO/iEOFoN4l1x4jwkPhnJRwUM07exurnqmNf8E5ZZT/i/9VR8hz5alPq6foYus/bgxhVi6wwj9VTsNw==" saltValue="bsajiFpr6T2gDc5vzOHD9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93sARbWq5xOwGqSNh0iBU1cVqmaY9Ec+5nyqpV3BRjs+ASM3Y+5WfZc8FmcWLAwT+pJEzYEB/3ROzBXIfpq/w==" saltValue="2D38StjvznHXkoZdpS5Xe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478</v>
      </c>
      <c r="AL6" s="248"/>
      <c r="AM6" s="248"/>
      <c r="AN6" s="248"/>
    </row>
    <row r="7" spans="1:46" ht="13.5" customHeight="1" x14ac:dyDescent="0.15">
      <c r="A7" s="247"/>
      <c r="AK7" s="250"/>
      <c r="AL7" s="251"/>
      <c r="AM7" s="251"/>
      <c r="AN7" s="252"/>
      <c r="AO7" s="1105" t="s">
        <v>479</v>
      </c>
      <c r="AP7" s="253"/>
      <c r="AQ7" s="254" t="s">
        <v>480</v>
      </c>
      <c r="AR7" s="255"/>
    </row>
    <row r="8" spans="1:46" x14ac:dyDescent="0.15">
      <c r="A8" s="247"/>
      <c r="AK8" s="256"/>
      <c r="AL8" s="257"/>
      <c r="AM8" s="257"/>
      <c r="AN8" s="258"/>
      <c r="AO8" s="1106"/>
      <c r="AP8" s="259" t="s">
        <v>481</v>
      </c>
      <c r="AQ8" s="260" t="s">
        <v>482</v>
      </c>
      <c r="AR8" s="261" t="s">
        <v>483</v>
      </c>
    </row>
    <row r="9" spans="1:46" x14ac:dyDescent="0.15">
      <c r="A9" s="247"/>
      <c r="AK9" s="1117" t="s">
        <v>484</v>
      </c>
      <c r="AL9" s="1118"/>
      <c r="AM9" s="1118"/>
      <c r="AN9" s="1119"/>
      <c r="AO9" s="262">
        <v>629008</v>
      </c>
      <c r="AP9" s="262">
        <v>221951</v>
      </c>
      <c r="AQ9" s="263">
        <v>289558</v>
      </c>
      <c r="AR9" s="264">
        <v>-23.3</v>
      </c>
    </row>
    <row r="10" spans="1:46" ht="13.5" customHeight="1" x14ac:dyDescent="0.15">
      <c r="A10" s="247"/>
      <c r="AK10" s="1117" t="s">
        <v>485</v>
      </c>
      <c r="AL10" s="1118"/>
      <c r="AM10" s="1118"/>
      <c r="AN10" s="1119"/>
      <c r="AO10" s="265">
        <v>9812</v>
      </c>
      <c r="AP10" s="265">
        <v>3462</v>
      </c>
      <c r="AQ10" s="266">
        <v>31838</v>
      </c>
      <c r="AR10" s="267">
        <v>-89.1</v>
      </c>
    </row>
    <row r="11" spans="1:46" ht="13.5" customHeight="1" x14ac:dyDescent="0.15">
      <c r="A11" s="247"/>
      <c r="AK11" s="1117" t="s">
        <v>486</v>
      </c>
      <c r="AL11" s="1118"/>
      <c r="AM11" s="1118"/>
      <c r="AN11" s="1119"/>
      <c r="AO11" s="265">
        <v>2880</v>
      </c>
      <c r="AP11" s="265">
        <v>1016</v>
      </c>
      <c r="AQ11" s="266">
        <v>5309</v>
      </c>
      <c r="AR11" s="267">
        <v>-80.900000000000006</v>
      </c>
    </row>
    <row r="12" spans="1:46" ht="13.5" customHeight="1" x14ac:dyDescent="0.15">
      <c r="A12" s="247"/>
      <c r="AK12" s="1117" t="s">
        <v>487</v>
      </c>
      <c r="AL12" s="1118"/>
      <c r="AM12" s="1118"/>
      <c r="AN12" s="1119"/>
      <c r="AO12" s="265" t="s">
        <v>488</v>
      </c>
      <c r="AP12" s="265" t="s">
        <v>488</v>
      </c>
      <c r="AQ12" s="266" t="s">
        <v>488</v>
      </c>
      <c r="AR12" s="267" t="s">
        <v>488</v>
      </c>
    </row>
    <row r="13" spans="1:46" ht="13.5" customHeight="1" x14ac:dyDescent="0.15">
      <c r="A13" s="247"/>
      <c r="AK13" s="1117" t="s">
        <v>489</v>
      </c>
      <c r="AL13" s="1118"/>
      <c r="AM13" s="1118"/>
      <c r="AN13" s="1119"/>
      <c r="AO13" s="265">
        <v>14571</v>
      </c>
      <c r="AP13" s="265">
        <v>5141</v>
      </c>
      <c r="AQ13" s="266">
        <v>8195</v>
      </c>
      <c r="AR13" s="267">
        <v>-37.299999999999997</v>
      </c>
    </row>
    <row r="14" spans="1:46" ht="13.5" customHeight="1" x14ac:dyDescent="0.15">
      <c r="A14" s="247"/>
      <c r="AK14" s="1117" t="s">
        <v>490</v>
      </c>
      <c r="AL14" s="1118"/>
      <c r="AM14" s="1118"/>
      <c r="AN14" s="1119"/>
      <c r="AO14" s="265" t="s">
        <v>488</v>
      </c>
      <c r="AP14" s="265" t="s">
        <v>488</v>
      </c>
      <c r="AQ14" s="266">
        <v>5752</v>
      </c>
      <c r="AR14" s="267" t="s">
        <v>488</v>
      </c>
    </row>
    <row r="15" spans="1:46" ht="13.5" customHeight="1" x14ac:dyDescent="0.15">
      <c r="A15" s="247"/>
      <c r="AK15" s="1120" t="s">
        <v>491</v>
      </c>
      <c r="AL15" s="1121"/>
      <c r="AM15" s="1121"/>
      <c r="AN15" s="1122"/>
      <c r="AO15" s="265">
        <v>-38915</v>
      </c>
      <c r="AP15" s="265">
        <v>-13731</v>
      </c>
      <c r="AQ15" s="266">
        <v>-17150</v>
      </c>
      <c r="AR15" s="267">
        <v>-19.899999999999999</v>
      </c>
    </row>
    <row r="16" spans="1:46" x14ac:dyDescent="0.15">
      <c r="A16" s="247"/>
      <c r="AK16" s="1120" t="s">
        <v>177</v>
      </c>
      <c r="AL16" s="1121"/>
      <c r="AM16" s="1121"/>
      <c r="AN16" s="1122"/>
      <c r="AO16" s="265">
        <v>617356</v>
      </c>
      <c r="AP16" s="265">
        <v>217839</v>
      </c>
      <c r="AQ16" s="266">
        <v>323504</v>
      </c>
      <c r="AR16" s="267">
        <v>-32.700000000000003</v>
      </c>
    </row>
    <row r="17" spans="1:46" x14ac:dyDescent="0.15">
      <c r="A17" s="247"/>
    </row>
    <row r="18" spans="1:46" x14ac:dyDescent="0.15">
      <c r="A18" s="247"/>
      <c r="AQ18" s="268"/>
      <c r="AR18" s="268"/>
    </row>
    <row r="19" spans="1:46" x14ac:dyDescent="0.15">
      <c r="A19" s="247"/>
      <c r="AK19" s="243" t="s">
        <v>492</v>
      </c>
    </row>
    <row r="20" spans="1:46" x14ac:dyDescent="0.15">
      <c r="A20" s="247"/>
      <c r="AK20" s="269"/>
      <c r="AL20" s="270"/>
      <c r="AM20" s="270"/>
      <c r="AN20" s="271"/>
      <c r="AO20" s="272" t="s">
        <v>493</v>
      </c>
      <c r="AP20" s="273" t="s">
        <v>494</v>
      </c>
      <c r="AQ20" s="274" t="s">
        <v>495</v>
      </c>
      <c r="AR20" s="275"/>
    </row>
    <row r="21" spans="1:46" s="248" customFormat="1" x14ac:dyDescent="0.15">
      <c r="A21" s="276"/>
      <c r="AK21" s="1123" t="s">
        <v>496</v>
      </c>
      <c r="AL21" s="1124"/>
      <c r="AM21" s="1124"/>
      <c r="AN21" s="1125"/>
      <c r="AO21" s="277">
        <v>18.7</v>
      </c>
      <c r="AP21" s="278">
        <v>26.26</v>
      </c>
      <c r="AQ21" s="279">
        <v>-7.56</v>
      </c>
      <c r="AS21" s="280"/>
      <c r="AT21" s="276"/>
    </row>
    <row r="22" spans="1:46" s="248" customFormat="1" x14ac:dyDescent="0.15">
      <c r="A22" s="276"/>
      <c r="AK22" s="1123" t="s">
        <v>497</v>
      </c>
      <c r="AL22" s="1124"/>
      <c r="AM22" s="1124"/>
      <c r="AN22" s="1125"/>
      <c r="AO22" s="281">
        <v>96</v>
      </c>
      <c r="AP22" s="282">
        <v>94.5</v>
      </c>
      <c r="AQ22" s="283">
        <v>1.5</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500</v>
      </c>
      <c r="AL29" s="248"/>
      <c r="AM29" s="248"/>
      <c r="AN29" s="248"/>
      <c r="AS29" s="290"/>
    </row>
    <row r="30" spans="1:46" ht="13.5" customHeight="1" x14ac:dyDescent="0.15">
      <c r="A30" s="247"/>
      <c r="AK30" s="250"/>
      <c r="AL30" s="251"/>
      <c r="AM30" s="251"/>
      <c r="AN30" s="252"/>
      <c r="AO30" s="1105" t="s">
        <v>479</v>
      </c>
      <c r="AP30" s="253"/>
      <c r="AQ30" s="254" t="s">
        <v>480</v>
      </c>
      <c r="AR30" s="255"/>
    </row>
    <row r="31" spans="1:46" x14ac:dyDescent="0.15">
      <c r="A31" s="247"/>
      <c r="AK31" s="256"/>
      <c r="AL31" s="257"/>
      <c r="AM31" s="257"/>
      <c r="AN31" s="258"/>
      <c r="AO31" s="1106"/>
      <c r="AP31" s="259" t="s">
        <v>481</v>
      </c>
      <c r="AQ31" s="260" t="s">
        <v>482</v>
      </c>
      <c r="AR31" s="261" t="s">
        <v>483</v>
      </c>
    </row>
    <row r="32" spans="1:46" ht="27" customHeight="1" x14ac:dyDescent="0.15">
      <c r="A32" s="247"/>
      <c r="AK32" s="1107" t="s">
        <v>501</v>
      </c>
      <c r="AL32" s="1108"/>
      <c r="AM32" s="1108"/>
      <c r="AN32" s="1109"/>
      <c r="AO32" s="291">
        <v>508015</v>
      </c>
      <c r="AP32" s="291">
        <v>179257</v>
      </c>
      <c r="AQ32" s="292">
        <v>167749</v>
      </c>
      <c r="AR32" s="293">
        <v>6.9</v>
      </c>
    </row>
    <row r="33" spans="1:46" ht="13.5" customHeight="1" x14ac:dyDescent="0.15">
      <c r="A33" s="247"/>
      <c r="AK33" s="1107" t="s">
        <v>502</v>
      </c>
      <c r="AL33" s="1108"/>
      <c r="AM33" s="1108"/>
      <c r="AN33" s="1109"/>
      <c r="AO33" s="291" t="s">
        <v>488</v>
      </c>
      <c r="AP33" s="291" t="s">
        <v>488</v>
      </c>
      <c r="AQ33" s="292" t="s">
        <v>488</v>
      </c>
      <c r="AR33" s="293" t="s">
        <v>488</v>
      </c>
    </row>
    <row r="34" spans="1:46" ht="27" customHeight="1" x14ac:dyDescent="0.15">
      <c r="A34" s="247"/>
      <c r="AK34" s="1107" t="s">
        <v>503</v>
      </c>
      <c r="AL34" s="1108"/>
      <c r="AM34" s="1108"/>
      <c r="AN34" s="1109"/>
      <c r="AO34" s="291" t="s">
        <v>488</v>
      </c>
      <c r="AP34" s="291" t="s">
        <v>488</v>
      </c>
      <c r="AQ34" s="292" t="s">
        <v>488</v>
      </c>
      <c r="AR34" s="293" t="s">
        <v>488</v>
      </c>
    </row>
    <row r="35" spans="1:46" ht="27" customHeight="1" x14ac:dyDescent="0.15">
      <c r="A35" s="247"/>
      <c r="AK35" s="1107" t="s">
        <v>504</v>
      </c>
      <c r="AL35" s="1108"/>
      <c r="AM35" s="1108"/>
      <c r="AN35" s="1109"/>
      <c r="AO35" s="291">
        <v>26899</v>
      </c>
      <c r="AP35" s="291">
        <v>9492</v>
      </c>
      <c r="AQ35" s="292">
        <v>32778</v>
      </c>
      <c r="AR35" s="293">
        <v>-71</v>
      </c>
    </row>
    <row r="36" spans="1:46" ht="27" customHeight="1" x14ac:dyDescent="0.15">
      <c r="A36" s="247"/>
      <c r="AK36" s="1107" t="s">
        <v>505</v>
      </c>
      <c r="AL36" s="1108"/>
      <c r="AM36" s="1108"/>
      <c r="AN36" s="1109"/>
      <c r="AO36" s="291" t="s">
        <v>488</v>
      </c>
      <c r="AP36" s="291" t="s">
        <v>488</v>
      </c>
      <c r="AQ36" s="292">
        <v>4535</v>
      </c>
      <c r="AR36" s="293" t="s">
        <v>488</v>
      </c>
    </row>
    <row r="37" spans="1:46" ht="13.5" customHeight="1" x14ac:dyDescent="0.15">
      <c r="A37" s="247"/>
      <c r="AK37" s="1107" t="s">
        <v>506</v>
      </c>
      <c r="AL37" s="1108"/>
      <c r="AM37" s="1108"/>
      <c r="AN37" s="1109"/>
      <c r="AO37" s="291" t="s">
        <v>488</v>
      </c>
      <c r="AP37" s="291" t="s">
        <v>488</v>
      </c>
      <c r="AQ37" s="292">
        <v>1146</v>
      </c>
      <c r="AR37" s="293" t="s">
        <v>488</v>
      </c>
    </row>
    <row r="38" spans="1:46" ht="27" customHeight="1" x14ac:dyDescent="0.15">
      <c r="A38" s="247"/>
      <c r="AK38" s="1110" t="s">
        <v>507</v>
      </c>
      <c r="AL38" s="1111"/>
      <c r="AM38" s="1111"/>
      <c r="AN38" s="1112"/>
      <c r="AO38" s="294" t="s">
        <v>488</v>
      </c>
      <c r="AP38" s="294" t="s">
        <v>488</v>
      </c>
      <c r="AQ38" s="295">
        <v>37</v>
      </c>
      <c r="AR38" s="283" t="s">
        <v>488</v>
      </c>
      <c r="AS38" s="290"/>
    </row>
    <row r="39" spans="1:46" x14ac:dyDescent="0.15">
      <c r="A39" s="247"/>
      <c r="AK39" s="1110" t="s">
        <v>508</v>
      </c>
      <c r="AL39" s="1111"/>
      <c r="AM39" s="1111"/>
      <c r="AN39" s="1112"/>
      <c r="AO39" s="291">
        <v>-2950</v>
      </c>
      <c r="AP39" s="291">
        <v>-1041</v>
      </c>
      <c r="AQ39" s="292">
        <v>-7395</v>
      </c>
      <c r="AR39" s="293">
        <v>-85.9</v>
      </c>
      <c r="AS39" s="290"/>
    </row>
    <row r="40" spans="1:46" ht="27" customHeight="1" x14ac:dyDescent="0.15">
      <c r="A40" s="247"/>
      <c r="AK40" s="1107" t="s">
        <v>509</v>
      </c>
      <c r="AL40" s="1108"/>
      <c r="AM40" s="1108"/>
      <c r="AN40" s="1109"/>
      <c r="AO40" s="291">
        <v>-349432</v>
      </c>
      <c r="AP40" s="291">
        <v>-123300</v>
      </c>
      <c r="AQ40" s="292">
        <v>-144519</v>
      </c>
      <c r="AR40" s="293">
        <v>-14.7</v>
      </c>
      <c r="AS40" s="290"/>
    </row>
    <row r="41" spans="1:46" x14ac:dyDescent="0.15">
      <c r="A41" s="247"/>
      <c r="AK41" s="1113" t="s">
        <v>287</v>
      </c>
      <c r="AL41" s="1114"/>
      <c r="AM41" s="1114"/>
      <c r="AN41" s="1115"/>
      <c r="AO41" s="291">
        <v>182532</v>
      </c>
      <c r="AP41" s="291">
        <v>64408</v>
      </c>
      <c r="AQ41" s="292">
        <v>54333</v>
      </c>
      <c r="AR41" s="293">
        <v>18.5</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510</v>
      </c>
    </row>
    <row r="48" spans="1:46" x14ac:dyDescent="0.15">
      <c r="A48" s="247"/>
      <c r="AK48" s="301" t="s">
        <v>511</v>
      </c>
      <c r="AL48" s="301"/>
      <c r="AM48" s="301"/>
      <c r="AN48" s="301"/>
      <c r="AO48" s="301"/>
      <c r="AP48" s="301"/>
      <c r="AQ48" s="302"/>
      <c r="AR48" s="301"/>
    </row>
    <row r="49" spans="1:44" ht="13.5" customHeight="1" x14ac:dyDescent="0.15">
      <c r="A49" s="247"/>
      <c r="AK49" s="303"/>
      <c r="AL49" s="304"/>
      <c r="AM49" s="1100" t="s">
        <v>479</v>
      </c>
      <c r="AN49" s="1102" t="s">
        <v>512</v>
      </c>
      <c r="AO49" s="1103"/>
      <c r="AP49" s="1103"/>
      <c r="AQ49" s="1103"/>
      <c r="AR49" s="1104"/>
    </row>
    <row r="50" spans="1:44" x14ac:dyDescent="0.15">
      <c r="A50" s="247"/>
      <c r="AK50" s="305"/>
      <c r="AL50" s="306"/>
      <c r="AM50" s="1101"/>
      <c r="AN50" s="307" t="s">
        <v>513</v>
      </c>
      <c r="AO50" s="308" t="s">
        <v>514</v>
      </c>
      <c r="AP50" s="309" t="s">
        <v>515</v>
      </c>
      <c r="AQ50" s="310" t="s">
        <v>516</v>
      </c>
      <c r="AR50" s="311" t="s">
        <v>517</v>
      </c>
    </row>
    <row r="51" spans="1:44" x14ac:dyDescent="0.15">
      <c r="A51" s="247"/>
      <c r="AK51" s="303" t="s">
        <v>518</v>
      </c>
      <c r="AL51" s="304"/>
      <c r="AM51" s="312">
        <v>928745</v>
      </c>
      <c r="AN51" s="313">
        <v>309067</v>
      </c>
      <c r="AO51" s="314">
        <v>16.899999999999999</v>
      </c>
      <c r="AP51" s="315">
        <v>332350</v>
      </c>
      <c r="AQ51" s="316">
        <v>4.9000000000000004</v>
      </c>
      <c r="AR51" s="317">
        <v>12</v>
      </c>
    </row>
    <row r="52" spans="1:44" x14ac:dyDescent="0.15">
      <c r="A52" s="247"/>
      <c r="AK52" s="318"/>
      <c r="AL52" s="319" t="s">
        <v>519</v>
      </c>
      <c r="AM52" s="320">
        <v>388443</v>
      </c>
      <c r="AN52" s="321">
        <v>129266</v>
      </c>
      <c r="AO52" s="322">
        <v>-20.7</v>
      </c>
      <c r="AP52" s="323">
        <v>200453</v>
      </c>
      <c r="AQ52" s="324">
        <v>0.7</v>
      </c>
      <c r="AR52" s="325">
        <v>-21.4</v>
      </c>
    </row>
    <row r="53" spans="1:44" x14ac:dyDescent="0.15">
      <c r="A53" s="247"/>
      <c r="AK53" s="303" t="s">
        <v>520</v>
      </c>
      <c r="AL53" s="304"/>
      <c r="AM53" s="312">
        <v>799666</v>
      </c>
      <c r="AN53" s="313">
        <v>272088</v>
      </c>
      <c r="AO53" s="314">
        <v>-12</v>
      </c>
      <c r="AP53" s="315">
        <v>362690</v>
      </c>
      <c r="AQ53" s="316">
        <v>9.1</v>
      </c>
      <c r="AR53" s="317">
        <v>-21.1</v>
      </c>
    </row>
    <row r="54" spans="1:44" x14ac:dyDescent="0.15">
      <c r="A54" s="247"/>
      <c r="AK54" s="318"/>
      <c r="AL54" s="319" t="s">
        <v>519</v>
      </c>
      <c r="AM54" s="320">
        <v>582003</v>
      </c>
      <c r="AN54" s="321">
        <v>198028</v>
      </c>
      <c r="AO54" s="322">
        <v>53.2</v>
      </c>
      <c r="AP54" s="323">
        <v>172580</v>
      </c>
      <c r="AQ54" s="324">
        <v>-13.9</v>
      </c>
      <c r="AR54" s="325">
        <v>67.099999999999994</v>
      </c>
    </row>
    <row r="55" spans="1:44" x14ac:dyDescent="0.15">
      <c r="A55" s="247"/>
      <c r="AK55" s="303" t="s">
        <v>521</v>
      </c>
      <c r="AL55" s="304"/>
      <c r="AM55" s="312">
        <v>1387211</v>
      </c>
      <c r="AN55" s="313">
        <v>479838</v>
      </c>
      <c r="AO55" s="314">
        <v>76.400000000000006</v>
      </c>
      <c r="AP55" s="315">
        <v>296093</v>
      </c>
      <c r="AQ55" s="316">
        <v>-18.399999999999999</v>
      </c>
      <c r="AR55" s="317">
        <v>94.8</v>
      </c>
    </row>
    <row r="56" spans="1:44" x14ac:dyDescent="0.15">
      <c r="A56" s="247"/>
      <c r="AK56" s="318"/>
      <c r="AL56" s="319" t="s">
        <v>519</v>
      </c>
      <c r="AM56" s="320">
        <v>153086</v>
      </c>
      <c r="AN56" s="321">
        <v>52953</v>
      </c>
      <c r="AO56" s="322">
        <v>-73.3</v>
      </c>
      <c r="AP56" s="323">
        <v>140545</v>
      </c>
      <c r="AQ56" s="324">
        <v>-18.600000000000001</v>
      </c>
      <c r="AR56" s="325">
        <v>-54.7</v>
      </c>
    </row>
    <row r="57" spans="1:44" x14ac:dyDescent="0.15">
      <c r="A57" s="247"/>
      <c r="AK57" s="303" t="s">
        <v>522</v>
      </c>
      <c r="AL57" s="304"/>
      <c r="AM57" s="312">
        <v>1358292</v>
      </c>
      <c r="AN57" s="313">
        <v>477599</v>
      </c>
      <c r="AO57" s="314">
        <v>-0.5</v>
      </c>
      <c r="AP57" s="315">
        <v>308655</v>
      </c>
      <c r="AQ57" s="316">
        <v>4.2</v>
      </c>
      <c r="AR57" s="317">
        <v>-4.7</v>
      </c>
    </row>
    <row r="58" spans="1:44" x14ac:dyDescent="0.15">
      <c r="A58" s="247"/>
      <c r="AK58" s="318"/>
      <c r="AL58" s="319" t="s">
        <v>519</v>
      </c>
      <c r="AM58" s="320">
        <v>444805</v>
      </c>
      <c r="AN58" s="321">
        <v>156401</v>
      </c>
      <c r="AO58" s="322">
        <v>195.4</v>
      </c>
      <c r="AP58" s="323">
        <v>169887</v>
      </c>
      <c r="AQ58" s="324">
        <v>20.9</v>
      </c>
      <c r="AR58" s="325">
        <v>174.5</v>
      </c>
    </row>
    <row r="59" spans="1:44" x14ac:dyDescent="0.15">
      <c r="A59" s="247"/>
      <c r="AK59" s="303" t="s">
        <v>523</v>
      </c>
      <c r="AL59" s="304"/>
      <c r="AM59" s="312">
        <v>630981</v>
      </c>
      <c r="AN59" s="313">
        <v>222647</v>
      </c>
      <c r="AO59" s="314">
        <v>-53.4</v>
      </c>
      <c r="AP59" s="315">
        <v>325476</v>
      </c>
      <c r="AQ59" s="316">
        <v>5.4</v>
      </c>
      <c r="AR59" s="317">
        <v>-58.8</v>
      </c>
    </row>
    <row r="60" spans="1:44" x14ac:dyDescent="0.15">
      <c r="A60" s="247"/>
      <c r="AK60" s="318"/>
      <c r="AL60" s="319" t="s">
        <v>519</v>
      </c>
      <c r="AM60" s="320">
        <v>400198</v>
      </c>
      <c r="AN60" s="321">
        <v>141213</v>
      </c>
      <c r="AO60" s="322">
        <v>-9.6999999999999993</v>
      </c>
      <c r="AP60" s="323">
        <v>190204</v>
      </c>
      <c r="AQ60" s="324">
        <v>12</v>
      </c>
      <c r="AR60" s="325">
        <v>-21.7</v>
      </c>
    </row>
    <row r="61" spans="1:44" x14ac:dyDescent="0.15">
      <c r="A61" s="247"/>
      <c r="AK61" s="303" t="s">
        <v>524</v>
      </c>
      <c r="AL61" s="326"/>
      <c r="AM61" s="312">
        <v>1020979</v>
      </c>
      <c r="AN61" s="313">
        <v>352248</v>
      </c>
      <c r="AO61" s="314">
        <v>5.5</v>
      </c>
      <c r="AP61" s="315">
        <v>325053</v>
      </c>
      <c r="AQ61" s="327">
        <v>1</v>
      </c>
      <c r="AR61" s="317">
        <v>4.5</v>
      </c>
    </row>
    <row r="62" spans="1:44" x14ac:dyDescent="0.15">
      <c r="A62" s="247"/>
      <c r="AK62" s="318"/>
      <c r="AL62" s="319" t="s">
        <v>519</v>
      </c>
      <c r="AM62" s="320">
        <v>393707</v>
      </c>
      <c r="AN62" s="321">
        <v>135572</v>
      </c>
      <c r="AO62" s="322">
        <v>29</v>
      </c>
      <c r="AP62" s="323">
        <v>174734</v>
      </c>
      <c r="AQ62" s="324">
        <v>0.2</v>
      </c>
      <c r="AR62" s="325">
        <v>28.8</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U5Kz2M1fnyy4KzSvXnAySXfeu2df20BzGfaZ2p5l6SCsDHuA8y9zPgkxjZjZdgJGjn/lTs6/vVfpMy8kufPEHg==" saltValue="geFa9xB7VgYYfUjovxmO8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476</v>
      </c>
    </row>
    <row r="121" spans="125:125" ht="13.5" hidden="1" customHeight="1" x14ac:dyDescent="0.15">
      <c r="DU121" s="241"/>
    </row>
  </sheetData>
  <sheetProtection algorithmName="SHA-512" hashValue="hScNBZvbQxZdqwvPDxCWipzplmG8HC/co5ZRdO1Seufjdu9pqDk+LBb4N9RvvASVbHf0Q6Hgv61lKrLTQ5koaQ==" saltValue="ptpV8TqB7XSpN7Rlv62Ss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476</v>
      </c>
    </row>
  </sheetData>
  <sheetProtection algorithmName="SHA-512" hashValue="DQoIc5rl7ylwOAtVUZypXljV8DNxgC7TEzfz2QzB6WTwhSFB755kQ1p6oW07u4tzKe8zcyUgYPHxo2X9abcYKA==" saltValue="yFlD/jcqR94f3rKJn4RHl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26" t="s">
        <v>3</v>
      </c>
      <c r="D47" s="1126"/>
      <c r="E47" s="1127"/>
      <c r="F47" s="11">
        <v>34.950000000000003</v>
      </c>
      <c r="G47" s="12">
        <v>30.33</v>
      </c>
      <c r="H47" s="12">
        <v>30.79</v>
      </c>
      <c r="I47" s="12">
        <v>28.35</v>
      </c>
      <c r="J47" s="13">
        <v>28.19</v>
      </c>
    </row>
    <row r="48" spans="2:10" ht="57.75" customHeight="1" x14ac:dyDescent="0.15">
      <c r="B48" s="14"/>
      <c r="C48" s="1128" t="s">
        <v>4</v>
      </c>
      <c r="D48" s="1128"/>
      <c r="E48" s="1129"/>
      <c r="F48" s="15">
        <v>8.52</v>
      </c>
      <c r="G48" s="16">
        <v>7.91</v>
      </c>
      <c r="H48" s="16">
        <v>7.99</v>
      </c>
      <c r="I48" s="16">
        <v>7.02</v>
      </c>
      <c r="J48" s="17">
        <v>7.28</v>
      </c>
    </row>
    <row r="49" spans="2:10" ht="57.75" customHeight="1" thickBot="1" x14ac:dyDescent="0.2">
      <c r="B49" s="18"/>
      <c r="C49" s="1130" t="s">
        <v>5</v>
      </c>
      <c r="D49" s="1130"/>
      <c r="E49" s="1131"/>
      <c r="F49" s="19">
        <v>2.74</v>
      </c>
      <c r="G49" s="20">
        <v>0.52</v>
      </c>
      <c r="H49" s="20" t="s">
        <v>531</v>
      </c>
      <c r="I49" s="20" t="s">
        <v>532</v>
      </c>
      <c r="J49" s="21">
        <v>0.3</v>
      </c>
    </row>
    <row r="50" spans="2:10" x14ac:dyDescent="0.15"/>
  </sheetData>
  <sheetProtection algorithmName="SHA-512" hashValue="Ts+ytXFlMBojfrlPeAg7nUHlWExYUZDza69ff3IgNk3l3sB+bREQfLw+SgtNEBQ/KKZi05nF8J3EcU3GcGwwLQ==" saltValue="JzCHQflBhMf06LxQ6l6o8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藤本 奈巳</cp:lastModifiedBy>
  <dcterms:created xsi:type="dcterms:W3CDTF">2026-02-26T10:04:15Z</dcterms:created>
  <dcterms:modified xsi:type="dcterms:W3CDTF">2026-03-18T01:00:28Z</dcterms:modified>
  <cp:category/>
</cp:coreProperties>
</file>