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04財政班\02_決算統計\R7年度\03_各種調査\11_財政状況資料集\03_市町村→県\"/>
    </mc:Choice>
  </mc:AlternateContent>
  <xr:revisionPtr revIDLastSave="0" documentId="13_ncr:1_{A15AD9DF-EBDC-4FE8-A605-953B7C762A1D}" xr6:coauthVersionLast="47" xr6:coauthVersionMax="47" xr10:uidLastSave="{00000000-0000-0000-0000-000000000000}"/>
  <bookViews>
    <workbookView xWindow="20370" yWindow="-120" windowWidth="29040" windowHeight="15720" tabRatio="95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CO35" i="10"/>
  <c r="BE35" i="10"/>
  <c r="CO34" i="10"/>
  <c r="BW34" i="10"/>
  <c r="BW35" i="10" s="1"/>
  <c r="BW36" i="10" s="1"/>
  <c r="BW37" i="10" s="1"/>
  <c r="BW38" i="10" s="1"/>
  <c r="BW39" i="10" s="1"/>
  <c r="BW40" i="10" s="1"/>
  <c r="BW41" i="10" s="1"/>
  <c r="BW42" i="10" s="1"/>
  <c r="BW43" i="10" s="1"/>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AM34" i="10" s="1"/>
  <c r="AM35" i="10" s="1"/>
  <c r="AM36" i="10" s="1"/>
  <c r="U34" i="10"/>
  <c r="U35" i="10" s="1"/>
  <c r="U36" i="10" s="1"/>
  <c r="U37" i="10" s="1"/>
  <c r="BE34" i="10" l="1"/>
</calcChain>
</file>

<file path=xl/sharedStrings.xml><?xml version="1.0" encoding="utf-8"?>
<sst xmlns="http://schemas.openxmlformats.org/spreadsheetml/2006/main" count="1120" uniqueCount="572">
  <si>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</si>
  <si>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</si>
  <si>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</si>
  <si>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</si>
  <si>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</si>
  <si>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</si>
  <si>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</si>
  <si>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</si>
  <si>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</si>
  <si>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</si>
  <si>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</si>
  <si>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</si>
  <si>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</si>
  <si>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</si>
  <si>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</si>
  <si>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</si>
  <si>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</si>
  <si>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</si>
  <si>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</si>
  <si>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</si>
  <si>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</si>
  <si>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</si>
  <si>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</si>
  <si>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</si>
  <si>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</si>
  <si>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</si>
  <si>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</si>
  <si>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</si>
  <si>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</si>
  <si>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</si>
  <si>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</si>
  <si>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</si>
  <si>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</si>
  <si>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</si>
  <si>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</si>
  <si>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</si>
  <si>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</si>
  <si>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</si>
  <si>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</si>
  <si>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</si>
  <si>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</si>
  <si>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</si>
  <si>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</si>
  <si>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</si>
  <si>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</si>
  <si>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</si>
  <si>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</si>
  <si>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</si>
  <si>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</si>
  <si>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</si>
  <si>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</si>
  <si>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</si>
  <si>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</si>
  <si>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</si>
  <si>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</si>
  <si>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</si>
  <si>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</si>
  <si>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</si>
  <si>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</si>
  <si>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</si>
  <si>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</si>
  <si>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</si>
  <si>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</si>
  <si>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</si>
  <si>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</si>
  <si>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</si>
  <si>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</si>
  <si>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</si>
  <si>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</si>
  <si>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</si>
  <si>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</si>
  <si>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</si>
  <si>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</si>
  <si>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</si>
  <si>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</si>
  <si>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</si>
  <si>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</si>
  <si>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</si>
  <si>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</si>
  <si>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</si>
  <si>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</si>
  <si>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</si>
  <si>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</si>
  <si>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</si>
  <si>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</si>
  <si>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</si>
  <si>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</si>
  <si>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</si>
  <si>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</si>
  <si>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</si>
  <si>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</si>
  <si>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</si>
  <si>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</si>
  <si>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</si>
  <si>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那智勝浦町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</si>
  <si>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</si>
  <si>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</si>
  <si>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</si>
  <si>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</si>
  <si>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</si>
  <si>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</si>
  <si>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</si>
  <si>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</si>
  <si>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</si>
  <si>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</si>
  <si>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</si>
  <si>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</si>
  <si>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</si>
  <si>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</si>
  <si>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</si>
  <si>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</si>
  <si>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</si>
  <si>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</si>
  <si>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</si>
  <si>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</si>
  <si>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</si>
  <si>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</si>
  <si>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</si>
  <si>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</si>
  <si>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</si>
  <si>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</si>
  <si>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</si>
  <si>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</si>
  <si>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</si>
  <si>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</si>
  <si>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</si>
  <si>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</si>
  <si>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</si>
  <si>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</si>
  <si>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</si>
  <si>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</si>
  <si>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</si>
  <si>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</si>
  <si>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</si>
  <si>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</si>
  <si>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</si>
  <si>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</si>
  <si>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</si>
  <si>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</si>
  <si>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</si>
  <si>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</si>
  <si>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</si>
  <si>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</si>
  <si>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</si>
  <si>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</si>
  <si>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</si>
  <si>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</si>
  <si>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</si>
  <si>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</si>
  <si>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</si>
  <si>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</si>
  <si>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</si>
  <si>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</si>
  <si>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</si>
  <si>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</si>
  <si>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</si>
  <si>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</si>
  <si>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</si>
  <si>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</si>
  <si>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</si>
  <si>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</si>
  <si>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</si>
  <si>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</si>
  <si>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</si>
  <si>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</si>
  <si>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</si>
  <si>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</si>
  <si>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</si>
  <si>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</si>
  <si>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</si>
  <si>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</si>
  <si>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</si>
  <si>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</si>
  <si>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</si>
  <si>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</si>
  <si>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</si>
  <si>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</si>
  <si>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</si>
  <si>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</si>
  <si>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</si>
  <si>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</si>
  <si>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</si>
  <si>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</si>
  <si>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</si>
  <si>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</si>
  <si>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</si>
  <si>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</si>
  <si>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</si>
  <si>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</si>
  <si>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</si>
  <si>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</si>
  <si>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</si>
  <si>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</si>
  <si>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</si>
  <si>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</si>
  <si>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</si>
  <si>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</si>
  <si>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</si>
  <si>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</si>
  <si>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</si>
  <si>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</si>
  <si>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</si>
  <si>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</si>
  <si>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</si>
  <si>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和歌山県那智勝浦町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</si>
  <si>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</si>
  <si>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</si>
  <si>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</si>
  <si>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</si>
  <si>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</si>
  <si>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</si>
  <si>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</si>
  <si>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</si>
  <si>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</si>
  <si>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</si>
  <si>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</si>
  <si>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</si>
  <si>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</si>
  <si>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</si>
  <si>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</si>
  <si>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</si>
  <si>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</si>
  <si>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</si>
  <si>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</si>
  <si>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</si>
  <si>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</si>
  <si>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</si>
  <si>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</si>
  <si>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</si>
  <si>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</si>
  <si>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</si>
  <si>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</si>
  <si>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</si>
  <si>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</si>
  <si>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</si>
  <si>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</si>
  <si>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</si>
  <si>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</si>
  <si>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</si>
  <si>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</si>
  <si>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</si>
  <si>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</si>
  <si>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</si>
  <si>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</si>
  <si>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</si>
  <si>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</si>
  <si>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</si>
  <si>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</si>
  <si>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</si>
  <si>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</si>
  <si>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</si>
  <si>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</si>
  <si>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</si>
  <si>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</si>
  <si>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</si>
  <si>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</si>
  <si>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</si>
  <si>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</si>
  <si>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</si>
  <si>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</si>
  <si>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</si>
  <si>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</si>
  <si>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</si>
  <si>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</si>
  <si>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</si>
  <si>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</si>
  <si>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</si>
  <si>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</si>
  <si>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</si>
  <si>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</si>
  <si>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</si>
  <si>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</si>
  <si>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</si>
  <si>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</si>
  <si>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</si>
  <si>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</si>
  <si>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</si>
  <si>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</si>
  <si>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</si>
  <si>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</si>
  <si>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</si>
  <si>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</si>
  <si>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</si>
  <si>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</si>
  <si>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</si>
  <si>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</si>
  <si>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</si>
  <si>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</si>
  <si>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</si>
  <si>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</si>
  <si>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</si>
  <si>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</si>
  <si>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</si>
  <si>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</si>
  <si>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</si>
  <si>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</si>
  <si>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</si>
  <si>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</si>
  <si>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</si>
  <si>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</si>
  <si>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</si>
  <si>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</si>
  <si>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</si>
  <si>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</si>
  <si>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</si>
  <si>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</si>
  <si>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</si>
  <si>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</si>
  <si>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</si>
  <si>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</si>
  <si>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</si>
  <si>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</si>
  <si>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</si>
  <si>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</si>
  <si>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</si>
  <si>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</si>
  <si>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</si>
  <si>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</si>
  <si>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</si>
  <si>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</si>
  <si>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</si>
  <si>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</si>
  <si>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</si>
  <si>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</si>
  <si>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</si>
  <si>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</si>
  <si>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</si>
  <si>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</si>
  <si>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</si>
  <si>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</si>
  <si>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</si>
  <si>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</si>
  <si>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</si>
  <si>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</si>
  <si>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</si>
  <si>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</si>
  <si>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</si>
  <si>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</si>
  <si>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</si>
  <si>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</si>
  <si>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</si>
  <si>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</si>
  <si>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</si>
  <si>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</si>
  <si>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</si>
  <si>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</si>
  <si>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</si>
  <si>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</si>
  <si>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</si>
  <si>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</si>
  <si>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</si>
  <si>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</si>
  <si>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</si>
  <si>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</si>
  <si>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</si>
  <si>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和歌山県那智勝浦町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</si>
  <si>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</si>
  <si>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</si>
  <si>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</si>
  <si>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</si>
  <si>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</si>
  <si>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</si>
  <si>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</si>
  <si>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</si>
  <si>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</si>
  <si>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</si>
  <si>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</si>
  <si>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</si>
  <si>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</si>
  <si>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</si>
  <si>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</si>
  <si>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</si>
  <si>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</si>
  <si>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</si>
  <si>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</si>
  <si>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</si>
  <si>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土地取得事業費特別会計</t>
    <phoneticPr fontId="5"/>
  </si>
  <si>
    <t>育英奨学金貸与事業費特別会計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</si>
  <si>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</si>
  <si>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</si>
  <si>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</si>
  <si>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</si>
  <si>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</si>
  <si>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</si>
  <si>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</si>
  <si>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</si>
  <si>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</si>
  <si>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</si>
  <si>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</si>
  <si>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</si>
  <si>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</si>
  <si>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</si>
  <si>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後期高齢者医療事業費特別会計</t>
    <phoneticPr fontId="5"/>
  </si>
  <si>
    <t>介護保険事業費特別会計</t>
    <phoneticPr fontId="5"/>
  </si>
  <si>
    <t>介護認定審査会共同設置事業費特別会計</t>
    <phoneticPr fontId="5"/>
  </si>
  <si>
    <t>水道事業会計</t>
    <phoneticPr fontId="5"/>
  </si>
  <si>
    <t>法適用企業</t>
    <phoneticPr fontId="5"/>
  </si>
  <si>
    <t>町立温泉病院事業会計</t>
    <phoneticPr fontId="5"/>
  </si>
  <si>
    <t>下水道事業会計</t>
    <phoneticPr fontId="5"/>
  </si>
  <si>
    <t>勝浦地方卸売市場事業費特別会計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</si>
  <si>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</si>
  <si>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</si>
  <si>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</si>
  <si>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</si>
  <si>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</si>
  <si>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</si>
  <si>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</si>
  <si>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</si>
  <si>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</si>
  <si>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</si>
  <si>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</si>
  <si>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</si>
  <si>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</si>
  <si>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</si>
  <si>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</si>
  <si>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</si>
  <si>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</si>
  <si>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</si>
  <si>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</si>
  <si>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</si>
  <si>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</si>
  <si>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</si>
  <si>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</si>
  <si>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</si>
  <si>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</si>
  <si>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</si>
  <si>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</si>
  <si>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</si>
  <si>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</si>
  <si>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</si>
  <si>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</si>
  <si>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</si>
  <si>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</si>
  <si>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</si>
  <si>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</si>
  <si>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</si>
  <si>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</si>
  <si>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</si>
  <si>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</si>
  <si>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</si>
  <si>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</si>
  <si>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</si>
  <si>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</si>
  <si>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</si>
  <si>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</si>
  <si>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</si>
  <si>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</si>
  <si>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</si>
  <si>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</si>
  <si>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</si>
  <si>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</si>
  <si>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</si>
  <si>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</si>
  <si>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</si>
  <si>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</si>
  <si>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</si>
  <si>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</si>
  <si>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</si>
  <si>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</si>
  <si>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</si>
  <si>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</si>
  <si>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</si>
  <si>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</si>
  <si>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</si>
  <si>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</si>
  <si>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</si>
  <si>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</si>
  <si>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</si>
  <si>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</si>
  <si>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</si>
  <si>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</si>
  <si>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</si>
  <si>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</si>
  <si>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</si>
  <si>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</si>
  <si>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</si>
  <si>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</si>
  <si>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</si>
  <si>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</si>
  <si>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</si>
  <si>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</si>
  <si>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</si>
  <si>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</si>
  <si>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</si>
  <si>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</si>
  <si>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</si>
  <si>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</si>
  <si>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</si>
  <si>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</si>
  <si>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</si>
  <si>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</si>
  <si>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</si>
  <si>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</si>
  <si>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</si>
  <si>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</si>
  <si>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</si>
  <si>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</si>
  <si>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</si>
  <si>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</si>
  <si>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</si>
  <si>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</si>
  <si>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</si>
  <si>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</si>
  <si>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</si>
  <si>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</si>
  <si>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</si>
  <si>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</si>
  <si>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</si>
  <si>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</si>
  <si>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</si>
  <si>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</si>
  <si>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</si>
  <si>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</si>
  <si>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</si>
  <si>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</si>
  <si>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</si>
  <si>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</si>
  <si>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</si>
  <si>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</si>
  <si>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</si>
  <si>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</si>
  <si>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</si>
  <si>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</si>
  <si>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</si>
  <si>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</si>
  <si>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</si>
  <si>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</si>
  <si>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</si>
  <si>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</si>
  <si>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</si>
  <si>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</si>
  <si>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</si>
  <si>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</si>
  <si>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</si>
  <si>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</si>
  <si>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</si>
  <si>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2.53</t>
  </si>
  <si>
    <t>▲ 0.15</t>
  </si>
  <si>
    <t>▲ 0.30</t>
  </si>
  <si>
    <t>町立温泉病院事業会計</t>
  </si>
  <si>
    <t>水道事業会計</t>
  </si>
  <si>
    <t>一般会計</t>
  </si>
  <si>
    <t>介護保険事業費特別会計</t>
  </si>
  <si>
    <t>国民健康保険事業費特別会計</t>
  </si>
  <si>
    <t>後期高齢者医療事業費特別会計</t>
  </si>
  <si>
    <t>勝浦地方卸売市場事業費特別会計</t>
  </si>
  <si>
    <t>育英奨学金貸与事業費特別会計</t>
  </si>
  <si>
    <t>その他会計（赤字）</t>
  </si>
  <si>
    <t>その他会計（黒字）</t>
  </si>
  <si>
    <t>R02</t>
    <phoneticPr fontId="5"/>
  </si>
  <si>
    <t>R03</t>
    <phoneticPr fontId="5"/>
  </si>
  <si>
    <t>R04</t>
    <phoneticPr fontId="5"/>
  </si>
  <si>
    <t>R05</t>
    <phoneticPr fontId="5"/>
  </si>
  <si>
    <t>R06</t>
    <phoneticPr fontId="5"/>
  </si>
  <si>
    <t>-</t>
    <phoneticPr fontId="2"/>
  </si>
  <si>
    <t>和歌山県市町村総合事務組合</t>
    <rPh sb="0" eb="4">
      <t>ワカヤマケン</t>
    </rPh>
    <rPh sb="4" eb="7">
      <t>シチョウソン</t>
    </rPh>
    <rPh sb="7" eb="9">
      <t>ソウゴウ</t>
    </rPh>
    <rPh sb="9" eb="11">
      <t>ジム</t>
    </rPh>
    <rPh sb="11" eb="13">
      <t>クミアイ</t>
    </rPh>
    <phoneticPr fontId="39"/>
  </si>
  <si>
    <t>紀南学園事務組合</t>
    <rPh sb="0" eb="2">
      <t>キナン</t>
    </rPh>
    <rPh sb="2" eb="4">
      <t>ガクエン</t>
    </rPh>
    <rPh sb="4" eb="6">
      <t>ジム</t>
    </rPh>
    <rPh sb="6" eb="8">
      <t>クミアイ</t>
    </rPh>
    <phoneticPr fontId="39"/>
  </si>
  <si>
    <t>東牟婁郡町村新宮市老人福祉施設事務組合（一般会計）</t>
    <rPh sb="0" eb="4">
      <t>ヒガシムログン</t>
    </rPh>
    <rPh sb="4" eb="6">
      <t>チョウソン</t>
    </rPh>
    <rPh sb="6" eb="9">
      <t>シングウシ</t>
    </rPh>
    <rPh sb="9" eb="11">
      <t>ロウジン</t>
    </rPh>
    <rPh sb="11" eb="13">
      <t>フクシ</t>
    </rPh>
    <rPh sb="13" eb="15">
      <t>シセツ</t>
    </rPh>
    <rPh sb="15" eb="17">
      <t>ジム</t>
    </rPh>
    <rPh sb="17" eb="19">
      <t>クミアイ</t>
    </rPh>
    <rPh sb="20" eb="22">
      <t>イッパン</t>
    </rPh>
    <rPh sb="22" eb="24">
      <t>カイケイ</t>
    </rPh>
    <phoneticPr fontId="39"/>
  </si>
  <si>
    <t>東牟婁郡町村新宮市老人福祉施設事務組合（特別会計）</t>
    <rPh sb="0" eb="4">
      <t>ヒガシムログン</t>
    </rPh>
    <rPh sb="4" eb="6">
      <t>チョウソン</t>
    </rPh>
    <rPh sb="6" eb="9">
      <t>シングウシ</t>
    </rPh>
    <rPh sb="9" eb="11">
      <t>ロウジン</t>
    </rPh>
    <rPh sb="11" eb="13">
      <t>フクシ</t>
    </rPh>
    <rPh sb="13" eb="15">
      <t>シセツ</t>
    </rPh>
    <rPh sb="15" eb="17">
      <t>ジム</t>
    </rPh>
    <rPh sb="17" eb="19">
      <t>クミアイ</t>
    </rPh>
    <rPh sb="20" eb="22">
      <t>トクベツ</t>
    </rPh>
    <rPh sb="22" eb="24">
      <t>カイケイ</t>
    </rPh>
    <phoneticPr fontId="39"/>
  </si>
  <si>
    <t>那智勝浦町・太地町環境衛生施設一部事務組合</t>
    <rPh sb="0" eb="5">
      <t>ナチカツウラチョウ</t>
    </rPh>
    <rPh sb="6" eb="9">
      <t>タイジチョウ</t>
    </rPh>
    <rPh sb="9" eb="11">
      <t>カンキョウ</t>
    </rPh>
    <rPh sb="11" eb="13">
      <t>エイセイ</t>
    </rPh>
    <rPh sb="13" eb="15">
      <t>シセツ</t>
    </rPh>
    <rPh sb="15" eb="17">
      <t>イチブ</t>
    </rPh>
    <rPh sb="17" eb="19">
      <t>ジム</t>
    </rPh>
    <rPh sb="19" eb="21">
      <t>クミアイ</t>
    </rPh>
    <phoneticPr fontId="39"/>
  </si>
  <si>
    <t>新宮周辺広域市町村圏事務組合（一般会計）</t>
    <rPh sb="0" eb="2">
      <t>シングウ</t>
    </rPh>
    <rPh sb="2" eb="4">
      <t>シュウヘン</t>
    </rPh>
    <rPh sb="4" eb="6">
      <t>コウイキ</t>
    </rPh>
    <rPh sb="6" eb="9">
      <t>シチョウソン</t>
    </rPh>
    <rPh sb="9" eb="10">
      <t>ケン</t>
    </rPh>
    <rPh sb="10" eb="12">
      <t>ジム</t>
    </rPh>
    <rPh sb="12" eb="14">
      <t>クミアイ</t>
    </rPh>
    <rPh sb="15" eb="17">
      <t>イッパン</t>
    </rPh>
    <rPh sb="17" eb="19">
      <t>カイケイ</t>
    </rPh>
    <phoneticPr fontId="39"/>
  </si>
  <si>
    <t>新宮周辺広域市町村圏事務組合（特別会計）</t>
    <rPh sb="0" eb="2">
      <t>シングウ</t>
    </rPh>
    <rPh sb="2" eb="4">
      <t>シュウヘン</t>
    </rPh>
    <rPh sb="4" eb="6">
      <t>コウイキ</t>
    </rPh>
    <rPh sb="6" eb="9">
      <t>シチョウソン</t>
    </rPh>
    <rPh sb="9" eb="10">
      <t>ケン</t>
    </rPh>
    <rPh sb="10" eb="12">
      <t>ジム</t>
    </rPh>
    <rPh sb="12" eb="14">
      <t>クミアイ</t>
    </rPh>
    <rPh sb="15" eb="17">
      <t>トクベツ</t>
    </rPh>
    <rPh sb="17" eb="19">
      <t>カイケイ</t>
    </rPh>
    <phoneticPr fontId="39"/>
  </si>
  <si>
    <t>和歌山地方税回収機構</t>
    <rPh sb="0" eb="3">
      <t>ワカヤマ</t>
    </rPh>
    <rPh sb="3" eb="6">
      <t>チホウゼイ</t>
    </rPh>
    <rPh sb="6" eb="8">
      <t>カイシュウ</t>
    </rPh>
    <rPh sb="8" eb="10">
      <t>キコウ</t>
    </rPh>
    <phoneticPr fontId="39"/>
  </si>
  <si>
    <t>和歌山県後期高齢者医療広域連合（一般会計）</t>
    <rPh sb="0" eb="4">
      <t>ワカヤマケン</t>
    </rPh>
    <rPh sb="4" eb="6">
      <t>コウキ</t>
    </rPh>
    <rPh sb="6" eb="9">
      <t>コウレイシャ</t>
    </rPh>
    <rPh sb="9" eb="11">
      <t>イリョウ</t>
    </rPh>
    <rPh sb="11" eb="13">
      <t>コウイキ</t>
    </rPh>
    <rPh sb="13" eb="15">
      <t>レンゴウ</t>
    </rPh>
    <rPh sb="16" eb="18">
      <t>イッパン</t>
    </rPh>
    <rPh sb="18" eb="20">
      <t>カイケイ</t>
    </rPh>
    <phoneticPr fontId="39"/>
  </si>
  <si>
    <t>和歌山県後期高齢者医療広域連合（特別会計）</t>
    <rPh sb="0" eb="4">
      <t>ワカヤマケン</t>
    </rPh>
    <rPh sb="4" eb="6">
      <t>コウキ</t>
    </rPh>
    <rPh sb="6" eb="9">
      <t>コウレイシャ</t>
    </rPh>
    <rPh sb="9" eb="11">
      <t>イリョウ</t>
    </rPh>
    <rPh sb="11" eb="13">
      <t>コウイキ</t>
    </rPh>
    <rPh sb="13" eb="15">
      <t>レンゴウ</t>
    </rPh>
    <rPh sb="16" eb="18">
      <t>トクベツ</t>
    </rPh>
    <rPh sb="18" eb="20">
      <t>カイケイ</t>
    </rPh>
    <phoneticPr fontId="39"/>
  </si>
  <si>
    <t>紀南環境広域施設組合</t>
    <rPh sb="0" eb="2">
      <t>キナン</t>
    </rPh>
    <rPh sb="2" eb="4">
      <t>カンキョウ</t>
    </rPh>
    <rPh sb="4" eb="6">
      <t>コウイキ</t>
    </rPh>
    <rPh sb="6" eb="8">
      <t>シセツ</t>
    </rPh>
    <rPh sb="8" eb="10">
      <t>クミアイ</t>
    </rPh>
    <phoneticPr fontId="39"/>
  </si>
  <si>
    <t>那智勝浦冷蔵株式会社</t>
    <phoneticPr fontId="2"/>
  </si>
  <si>
    <t>公共施設整備基金</t>
    <phoneticPr fontId="5"/>
  </si>
  <si>
    <t>那智勝浦町まちづくり応援基金</t>
    <phoneticPr fontId="5"/>
  </si>
  <si>
    <t>福祉基金</t>
    <phoneticPr fontId="5"/>
  </si>
  <si>
    <t>奨学基金</t>
    <phoneticPr fontId="5"/>
  </si>
  <si>
    <t>那智の滝源流水資源保全事業基金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</si>
</sst>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ゴシック"/>
      <family val="2"/>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107" xfId="15" applyNumberFormat="1" applyFont="1" applyBorder="1" applyAlignment="1" applyProtection="1">
      <alignment horizontal="right" vertical="center" shrinkToFit="1"/>
      <protection locked="0"/>
    </xf>
    <xf numFmtId="0" fontId="34" fillId="0" borderId="110" xfId="15" applyFont="1" applyBorder="1" applyAlignment="1" applyProtection="1">
      <alignment horizontal="lef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5">
    <cellStyle name="標準" xfId="0" builtinId="0"/>
    <cellStyle name="標準 10" xfId="21" xr:uid="{ED2E7F71-D949-4201-BA78-4C6A5CBDB6F2}"/>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5" xfId="20" xr:uid="{1D28A638-9260-4CD6-BC20-695FA38A5277}"/>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 7" xfId="23" xr:uid="{D1769E64-80BC-4C47-BB07-3F4359031B94}"/>
    <cellStyle name="標準 8" xfId="22" xr:uid="{2BB66831-BD8B-4492-BDEC-BF03FDEB18CF}"/>
    <cellStyle name="標準 9" xfId="24" xr:uid="{7A6E4880-B307-4BC4-B28B-C9C4A387D07F}"/>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extLst>
            <c:ext xmlns:c16="http://schemas.microsoft.com/office/drawing/2014/chart" uri="{C3380CC4-5D6E-409C-BE32-E72D297353CC}">
              <c16:uniqueId val="{00000000-5BFA-42FF-937F-EDC21E3A550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123649</c:v>
                </c:pt>
                <c:pt idx="1">
                  <c:v>109866</c:v>
                </c:pt>
                <c:pt idx="2">
                  <c:v>111835</c:v>
                </c:pt>
                <c:pt idx="3">
                  <c:v>113223</c:v>
                </c:pt>
                <c:pt idx="4">
                  <c:v>195407</c:v>
                </c:pt>
              </c:numCache>
            </c:numRef>
          </c:val>
          <c:smooth val="0"/>
          <c:extLst>
            <c:ext xmlns:c16="http://schemas.microsoft.com/office/drawing/2014/chart" uri="{C3380CC4-5D6E-409C-BE32-E72D297353CC}">
              <c16:uniqueId val="{00000001-5BFA-42FF-937F-EDC21E3A550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1.26</c:v>
                </c:pt>
                <c:pt idx="1">
                  <c:v>3.45</c:v>
                </c:pt>
                <c:pt idx="2">
                  <c:v>3.29</c:v>
                </c:pt>
                <c:pt idx="3">
                  <c:v>3.1</c:v>
                </c:pt>
                <c:pt idx="4">
                  <c:v>2.7</c:v>
                </c:pt>
              </c:numCache>
            </c:numRef>
          </c:val>
          <c:extLst>
            <c:ext xmlns:c16="http://schemas.microsoft.com/office/drawing/2014/chart" uri="{C3380CC4-5D6E-409C-BE32-E72D297353CC}">
              <c16:uniqueId val="{00000000-FEEE-49C8-B85F-22ADD182FC8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17.920000000000002</c:v>
                </c:pt>
                <c:pt idx="1">
                  <c:v>18.41</c:v>
                </c:pt>
                <c:pt idx="2">
                  <c:v>22.68</c:v>
                </c:pt>
                <c:pt idx="3">
                  <c:v>22.48</c:v>
                </c:pt>
                <c:pt idx="4">
                  <c:v>21.84</c:v>
                </c:pt>
              </c:numCache>
            </c:numRef>
          </c:val>
          <c:extLst>
            <c:ext xmlns:c16="http://schemas.microsoft.com/office/drawing/2014/chart" uri="{C3380CC4-5D6E-409C-BE32-E72D297353CC}">
              <c16:uniqueId val="{00000001-FEEE-49C8-B85F-22ADD182FC8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-2.5299999999999998</c:v>
                </c:pt>
                <c:pt idx="1">
                  <c:v>4.07</c:v>
                </c:pt>
                <c:pt idx="2">
                  <c:v>3.61</c:v>
                </c:pt>
                <c:pt idx="3">
                  <c:v>-0.15</c:v>
                </c:pt>
                <c:pt idx="4">
                  <c:v>-0.3</c:v>
                </c:pt>
              </c:numCache>
            </c:numRef>
          </c:val>
          <c:smooth val="0"/>
          <c:extLst>
            <c:ext xmlns:c16="http://schemas.microsoft.com/office/drawing/2014/chart" uri="{C3380CC4-5D6E-409C-BE32-E72D297353CC}">
              <c16:uniqueId val="{00000002-FEEE-49C8-B85F-22ADD182FC8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0.14000000000000001</c:v>
                </c:pt>
                <c:pt idx="8">
                  <c:v>#N/A</c:v>
                </c:pt>
                <c:pt idx="9">
                  <c:v>0</c:v>
                </c:pt>
              </c:numCache>
            </c:numRef>
          </c:val>
          <c:extLst>
            <c:ext xmlns:c16="http://schemas.microsoft.com/office/drawing/2014/chart" uri="{C3380CC4-5D6E-409C-BE32-E72D297353CC}">
              <c16:uniqueId val="{00000000-A870-48CD-BEA0-891602DF9EE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870-48CD-BEA0-891602DF9EEC}"/>
            </c:ext>
          </c:extLst>
        </c:ser>
        <c:ser>
          <c:idx val="2"/>
          <c:order val="2"/>
          <c:tx>
            <c:strRef>
              <c:f>データシート!$A$29</c:f>
              <c:strCache>
                <c:ptCount val="1"/>
                <c:pt idx="0">
                  <c:v>育英奨学金貸与事業費特別会計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2-A870-48CD-BEA0-891602DF9EEC}"/>
            </c:ext>
          </c:extLst>
        </c:ser>
        <c:ser>
          <c:idx val="3"/>
          <c:order val="3"/>
          <c:tx>
            <c:strRef>
              <c:f>データシート!$A$30</c:f>
              <c:strCache>
                <c:ptCount val="1"/>
                <c:pt idx="0">
                  <c:v>勝浦地方卸売市場事業費特別会計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0.02</c:v>
                </c:pt>
                <c:pt idx="2">
                  <c:v>#N/A</c:v>
                </c:pt>
                <c:pt idx="3">
                  <c:v>0.02</c:v>
                </c:pt>
                <c:pt idx="4">
                  <c:v>#N/A</c:v>
                </c:pt>
                <c:pt idx="5">
                  <c:v>0.09</c:v>
                </c:pt>
                <c:pt idx="6">
                  <c:v>#N/A</c:v>
                </c:pt>
                <c:pt idx="7">
                  <c:v>0.01</c:v>
                </c:pt>
                <c:pt idx="8">
                  <c:v>#N/A</c:v>
                </c:pt>
                <c:pt idx="9">
                  <c:v>0.01</c:v>
                </c:pt>
              </c:numCache>
            </c:numRef>
          </c:val>
          <c:extLst>
            <c:ext xmlns:c16="http://schemas.microsoft.com/office/drawing/2014/chart" uri="{C3380CC4-5D6E-409C-BE32-E72D297353CC}">
              <c16:uniqueId val="{00000003-A870-48CD-BEA0-891602DF9EEC}"/>
            </c:ext>
          </c:extLst>
        </c:ser>
        <c:ser>
          <c:idx val="4"/>
          <c:order val="4"/>
          <c:tx>
            <c:strRef>
              <c:f>データシート!$A$31</c:f>
              <c:strCache>
                <c:ptCount val="1"/>
                <c:pt idx="0">
                  <c:v>後期高齢者医療事業費特別会計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0.06</c:v>
                </c:pt>
                <c:pt idx="2">
                  <c:v>#N/A</c:v>
                </c:pt>
                <c:pt idx="3">
                  <c:v>0.05</c:v>
                </c:pt>
                <c:pt idx="4">
                  <c:v>#N/A</c:v>
                </c:pt>
                <c:pt idx="5">
                  <c:v>0.05</c:v>
                </c:pt>
                <c:pt idx="6">
                  <c:v>#N/A</c:v>
                </c:pt>
                <c:pt idx="7">
                  <c:v>0.06</c:v>
                </c:pt>
                <c:pt idx="8">
                  <c:v>#N/A</c:v>
                </c:pt>
                <c:pt idx="9">
                  <c:v>0.08</c:v>
                </c:pt>
              </c:numCache>
            </c:numRef>
          </c:val>
          <c:extLst>
            <c:ext xmlns:c16="http://schemas.microsoft.com/office/drawing/2014/chart" uri="{C3380CC4-5D6E-409C-BE32-E72D297353CC}">
              <c16:uniqueId val="{00000004-A870-48CD-BEA0-891602DF9EEC}"/>
            </c:ext>
          </c:extLst>
        </c:ser>
        <c:ser>
          <c:idx val="5"/>
          <c:order val="5"/>
          <c:tx>
            <c:strRef>
              <c:f>データシート!$A$32</c:f>
              <c:strCache>
                <c:ptCount val="1"/>
                <c:pt idx="0">
                  <c:v>国民健康保険事業費特別会計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0.01</c:v>
                </c:pt>
                <c:pt idx="2">
                  <c:v>#N/A</c:v>
                </c:pt>
                <c:pt idx="3">
                  <c:v>0.28000000000000003</c:v>
                </c:pt>
                <c:pt idx="4">
                  <c:v>#N/A</c:v>
                </c:pt>
                <c:pt idx="5">
                  <c:v>0.11</c:v>
                </c:pt>
                <c:pt idx="6">
                  <c:v>#N/A</c:v>
                </c:pt>
                <c:pt idx="7">
                  <c:v>0.13</c:v>
                </c:pt>
                <c:pt idx="8">
                  <c:v>#N/A</c:v>
                </c:pt>
                <c:pt idx="9">
                  <c:v>0.13</c:v>
                </c:pt>
              </c:numCache>
            </c:numRef>
          </c:val>
          <c:extLst>
            <c:ext xmlns:c16="http://schemas.microsoft.com/office/drawing/2014/chart" uri="{C3380CC4-5D6E-409C-BE32-E72D297353CC}">
              <c16:uniqueId val="{00000005-A870-48CD-BEA0-891602DF9EEC}"/>
            </c:ext>
          </c:extLst>
        </c:ser>
        <c:ser>
          <c:idx val="6"/>
          <c:order val="6"/>
          <c:tx>
            <c:strRef>
              <c:f>データシート!$A$33</c:f>
              <c:strCache>
                <c:ptCount val="1"/>
                <c:pt idx="0">
                  <c:v>介護保険事業費特別会計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0.49</c:v>
                </c:pt>
                <c:pt idx="2">
                  <c:v>#N/A</c:v>
                </c:pt>
                <c:pt idx="3">
                  <c:v>1.05</c:v>
                </c:pt>
                <c:pt idx="4">
                  <c:v>#N/A</c:v>
                </c:pt>
                <c:pt idx="5">
                  <c:v>0.72</c:v>
                </c:pt>
                <c:pt idx="6">
                  <c:v>#N/A</c:v>
                </c:pt>
                <c:pt idx="7">
                  <c:v>0.51</c:v>
                </c:pt>
                <c:pt idx="8">
                  <c:v>#N/A</c:v>
                </c:pt>
                <c:pt idx="9">
                  <c:v>0.2</c:v>
                </c:pt>
              </c:numCache>
            </c:numRef>
          </c:val>
          <c:extLst>
            <c:ext xmlns:c16="http://schemas.microsoft.com/office/drawing/2014/chart" uri="{C3380CC4-5D6E-409C-BE32-E72D297353CC}">
              <c16:uniqueId val="{00000006-A870-48CD-BEA0-891602DF9EEC}"/>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1.25</c:v>
                </c:pt>
                <c:pt idx="2">
                  <c:v>#N/A</c:v>
                </c:pt>
                <c:pt idx="3">
                  <c:v>3.43</c:v>
                </c:pt>
                <c:pt idx="4">
                  <c:v>#N/A</c:v>
                </c:pt>
                <c:pt idx="5">
                  <c:v>3.28</c:v>
                </c:pt>
                <c:pt idx="6">
                  <c:v>#N/A</c:v>
                </c:pt>
                <c:pt idx="7">
                  <c:v>3.1</c:v>
                </c:pt>
                <c:pt idx="8">
                  <c:v>#N/A</c:v>
                </c:pt>
                <c:pt idx="9">
                  <c:v>2.69</c:v>
                </c:pt>
              </c:numCache>
            </c:numRef>
          </c:val>
          <c:extLst>
            <c:ext xmlns:c16="http://schemas.microsoft.com/office/drawing/2014/chart" uri="{C3380CC4-5D6E-409C-BE32-E72D297353CC}">
              <c16:uniqueId val="{00000007-A870-48CD-BEA0-891602DF9EEC}"/>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9.99</c:v>
                </c:pt>
                <c:pt idx="2">
                  <c:v>#N/A</c:v>
                </c:pt>
                <c:pt idx="3">
                  <c:v>8.27</c:v>
                </c:pt>
                <c:pt idx="4">
                  <c:v>#N/A</c:v>
                </c:pt>
                <c:pt idx="5">
                  <c:v>7.17</c:v>
                </c:pt>
                <c:pt idx="6">
                  <c:v>#N/A</c:v>
                </c:pt>
                <c:pt idx="7">
                  <c:v>5.98</c:v>
                </c:pt>
                <c:pt idx="8">
                  <c:v>#N/A</c:v>
                </c:pt>
                <c:pt idx="9">
                  <c:v>5.61</c:v>
                </c:pt>
              </c:numCache>
            </c:numRef>
          </c:val>
          <c:extLst>
            <c:ext xmlns:c16="http://schemas.microsoft.com/office/drawing/2014/chart" uri="{C3380CC4-5D6E-409C-BE32-E72D297353CC}">
              <c16:uniqueId val="{00000008-A870-48CD-BEA0-891602DF9EEC}"/>
            </c:ext>
          </c:extLst>
        </c:ser>
        <c:ser>
          <c:idx val="9"/>
          <c:order val="9"/>
          <c:tx>
            <c:strRef>
              <c:f>データシート!$A$36</c:f>
              <c:strCache>
                <c:ptCount val="1"/>
                <c:pt idx="0">
                  <c:v>町立温泉病院事業会計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5.9</c:v>
                </c:pt>
                <c:pt idx="2">
                  <c:v>#N/A</c:v>
                </c:pt>
                <c:pt idx="3">
                  <c:v>9.69</c:v>
                </c:pt>
                <c:pt idx="4">
                  <c:v>#N/A</c:v>
                </c:pt>
                <c:pt idx="5">
                  <c:v>12.85</c:v>
                </c:pt>
                <c:pt idx="6">
                  <c:v>#N/A</c:v>
                </c:pt>
                <c:pt idx="7">
                  <c:v>12.56</c:v>
                </c:pt>
                <c:pt idx="8">
                  <c:v>#N/A</c:v>
                </c:pt>
                <c:pt idx="9">
                  <c:v>9.74</c:v>
                </c:pt>
              </c:numCache>
            </c:numRef>
          </c:val>
          <c:extLst>
            <c:ext xmlns:c16="http://schemas.microsoft.com/office/drawing/2014/chart" uri="{C3380CC4-5D6E-409C-BE32-E72D297353CC}">
              <c16:uniqueId val="{00000009-A870-48CD-BEA0-891602DF9EE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741</c:v>
                </c:pt>
                <c:pt idx="5">
                  <c:v>811</c:v>
                </c:pt>
                <c:pt idx="8">
                  <c:v>876</c:v>
                </c:pt>
                <c:pt idx="11">
                  <c:v>899</c:v>
                </c:pt>
                <c:pt idx="14">
                  <c:v>964</c:v>
                </c:pt>
              </c:numCache>
            </c:numRef>
          </c:val>
          <c:extLst>
            <c:ext xmlns:c16="http://schemas.microsoft.com/office/drawing/2014/chart" uri="{C3380CC4-5D6E-409C-BE32-E72D297353CC}">
              <c16:uniqueId val="{00000000-BBF8-4A4C-ADB7-7CC087537A1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BF8-4A4C-ADB7-7CC087537A1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BBF8-4A4C-ADB7-7CC087537A1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BF8-4A4C-ADB7-7CC087537A1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146</c:v>
                </c:pt>
                <c:pt idx="3">
                  <c:v>175</c:v>
                </c:pt>
                <c:pt idx="6">
                  <c:v>190</c:v>
                </c:pt>
                <c:pt idx="9">
                  <c:v>188</c:v>
                </c:pt>
                <c:pt idx="12">
                  <c:v>185</c:v>
                </c:pt>
              </c:numCache>
            </c:numRef>
          </c:val>
          <c:extLst>
            <c:ext xmlns:c16="http://schemas.microsoft.com/office/drawing/2014/chart" uri="{C3380CC4-5D6E-409C-BE32-E72D297353CC}">
              <c16:uniqueId val="{00000004-BBF8-4A4C-ADB7-7CC087537A1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BF8-4A4C-ADB7-7CC087537A1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BF8-4A4C-ADB7-7CC087537A1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961</c:v>
                </c:pt>
                <c:pt idx="3">
                  <c:v>999</c:v>
                </c:pt>
                <c:pt idx="6">
                  <c:v>1073</c:v>
                </c:pt>
                <c:pt idx="9">
                  <c:v>1074</c:v>
                </c:pt>
                <c:pt idx="12">
                  <c:v>1145</c:v>
                </c:pt>
              </c:numCache>
            </c:numRef>
          </c:val>
          <c:extLst>
            <c:ext xmlns:c16="http://schemas.microsoft.com/office/drawing/2014/chart" uri="{C3380CC4-5D6E-409C-BE32-E72D297353CC}">
              <c16:uniqueId val="{00000007-BBF8-4A4C-ADB7-7CC087537A1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366</c:v>
                </c:pt>
                <c:pt idx="2">
                  <c:v>#N/A</c:v>
                </c:pt>
                <c:pt idx="3">
                  <c:v>#N/A</c:v>
                </c:pt>
                <c:pt idx="4">
                  <c:v>363</c:v>
                </c:pt>
                <c:pt idx="5">
                  <c:v>#N/A</c:v>
                </c:pt>
                <c:pt idx="6">
                  <c:v>#N/A</c:v>
                </c:pt>
                <c:pt idx="7">
                  <c:v>387</c:v>
                </c:pt>
                <c:pt idx="8">
                  <c:v>#N/A</c:v>
                </c:pt>
                <c:pt idx="9">
                  <c:v>#N/A</c:v>
                </c:pt>
                <c:pt idx="10">
                  <c:v>363</c:v>
                </c:pt>
                <c:pt idx="11">
                  <c:v>#N/A</c:v>
                </c:pt>
                <c:pt idx="12">
                  <c:v>#N/A</c:v>
                </c:pt>
                <c:pt idx="13">
                  <c:v>366</c:v>
                </c:pt>
                <c:pt idx="14">
                  <c:v>#N/A</c:v>
                </c:pt>
              </c:numCache>
            </c:numRef>
          </c:val>
          <c:smooth val="0"/>
          <c:extLst>
            <c:ext xmlns:c16="http://schemas.microsoft.com/office/drawing/2014/chart" uri="{C3380CC4-5D6E-409C-BE32-E72D297353CC}">
              <c16:uniqueId val="{00000008-BBF8-4A4C-ADB7-7CC087537A1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10788</c:v>
                </c:pt>
                <c:pt idx="5">
                  <c:v>10435</c:v>
                </c:pt>
                <c:pt idx="8">
                  <c:v>10616</c:v>
                </c:pt>
                <c:pt idx="11">
                  <c:v>10667</c:v>
                </c:pt>
                <c:pt idx="14">
                  <c:v>10892</c:v>
                </c:pt>
              </c:numCache>
            </c:numRef>
          </c:val>
          <c:extLst>
            <c:ext xmlns:c16="http://schemas.microsoft.com/office/drawing/2014/chart" uri="{C3380CC4-5D6E-409C-BE32-E72D297353CC}">
              <c16:uniqueId val="{00000000-85BC-43EA-BA66-FCF4E82303A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c:v>
                </c:pt>
                <c:pt idx="5">
                  <c:v>1</c:v>
                </c:pt>
                <c:pt idx="8">
                  <c:v>0</c:v>
                </c:pt>
                <c:pt idx="11">
                  <c:v>0</c:v>
                </c:pt>
                <c:pt idx="14">
                  <c:v>0</c:v>
                </c:pt>
              </c:numCache>
            </c:numRef>
          </c:val>
          <c:extLst>
            <c:ext xmlns:c16="http://schemas.microsoft.com/office/drawing/2014/chart" uri="{C3380CC4-5D6E-409C-BE32-E72D297353CC}">
              <c16:uniqueId val="{00000001-85BC-43EA-BA66-FCF4E82303A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4244</c:v>
                </c:pt>
                <c:pt idx="5">
                  <c:v>4874</c:v>
                </c:pt>
                <c:pt idx="8">
                  <c:v>5311</c:v>
                </c:pt>
                <c:pt idx="11">
                  <c:v>5792</c:v>
                </c:pt>
                <c:pt idx="14">
                  <c:v>6203</c:v>
                </c:pt>
              </c:numCache>
            </c:numRef>
          </c:val>
          <c:extLst>
            <c:ext xmlns:c16="http://schemas.microsoft.com/office/drawing/2014/chart" uri="{C3380CC4-5D6E-409C-BE32-E72D297353CC}">
              <c16:uniqueId val="{00000002-85BC-43EA-BA66-FCF4E82303A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5BC-43EA-BA66-FCF4E82303A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5BC-43EA-BA66-FCF4E82303A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5BC-43EA-BA66-FCF4E82303A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1129</c:v>
                </c:pt>
                <c:pt idx="3">
                  <c:v>1264</c:v>
                </c:pt>
                <c:pt idx="6">
                  <c:v>1138</c:v>
                </c:pt>
                <c:pt idx="9">
                  <c:v>1181</c:v>
                </c:pt>
                <c:pt idx="12">
                  <c:v>1292</c:v>
                </c:pt>
              </c:numCache>
            </c:numRef>
          </c:val>
          <c:extLst>
            <c:ext xmlns:c16="http://schemas.microsoft.com/office/drawing/2014/chart" uri="{C3380CC4-5D6E-409C-BE32-E72D297353CC}">
              <c16:uniqueId val="{00000006-85BC-43EA-BA66-FCF4E82303A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192</c:v>
                </c:pt>
                <c:pt idx="3">
                  <c:v>184</c:v>
                </c:pt>
                <c:pt idx="6">
                  <c:v>176</c:v>
                </c:pt>
                <c:pt idx="9">
                  <c:v>168</c:v>
                </c:pt>
                <c:pt idx="12">
                  <c:v>160</c:v>
                </c:pt>
              </c:numCache>
            </c:numRef>
          </c:val>
          <c:extLst>
            <c:ext xmlns:c16="http://schemas.microsoft.com/office/drawing/2014/chart" uri="{C3380CC4-5D6E-409C-BE32-E72D297353CC}">
              <c16:uniqueId val="{00000007-85BC-43EA-BA66-FCF4E82303A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1650</c:v>
                </c:pt>
                <c:pt idx="3">
                  <c:v>1518</c:v>
                </c:pt>
                <c:pt idx="6">
                  <c:v>1663</c:v>
                </c:pt>
                <c:pt idx="9">
                  <c:v>1732</c:v>
                </c:pt>
                <c:pt idx="12">
                  <c:v>2040</c:v>
                </c:pt>
              </c:numCache>
            </c:numRef>
          </c:val>
          <c:extLst>
            <c:ext xmlns:c16="http://schemas.microsoft.com/office/drawing/2014/chart" uri="{C3380CC4-5D6E-409C-BE32-E72D297353CC}">
              <c16:uniqueId val="{00000008-85BC-43EA-BA66-FCF4E82303A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85BC-43EA-BA66-FCF4E82303A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13258</c:v>
                </c:pt>
                <c:pt idx="3">
                  <c:v>13622</c:v>
                </c:pt>
                <c:pt idx="6">
                  <c:v>13919</c:v>
                </c:pt>
                <c:pt idx="9">
                  <c:v>14000</c:v>
                </c:pt>
                <c:pt idx="12">
                  <c:v>14231</c:v>
                </c:pt>
              </c:numCache>
            </c:numRef>
          </c:val>
          <c:extLst>
            <c:ext xmlns:c16="http://schemas.microsoft.com/office/drawing/2014/chart" uri="{C3380CC4-5D6E-409C-BE32-E72D297353CC}">
              <c16:uniqueId val="{0000000A-85BC-43EA-BA66-FCF4E82303A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1196</c:v>
                </c:pt>
                <c:pt idx="2">
                  <c:v>#N/A</c:v>
                </c:pt>
                <c:pt idx="3">
                  <c:v>#N/A</c:v>
                </c:pt>
                <c:pt idx="4">
                  <c:v>1279</c:v>
                </c:pt>
                <c:pt idx="5">
                  <c:v>#N/A</c:v>
                </c:pt>
                <c:pt idx="6">
                  <c:v>#N/A</c:v>
                </c:pt>
                <c:pt idx="7">
                  <c:v>969</c:v>
                </c:pt>
                <c:pt idx="8">
                  <c:v>#N/A</c:v>
                </c:pt>
                <c:pt idx="9">
                  <c:v>#N/A</c:v>
                </c:pt>
                <c:pt idx="10">
                  <c:v>622</c:v>
                </c:pt>
                <c:pt idx="11">
                  <c:v>#N/A</c:v>
                </c:pt>
                <c:pt idx="12">
                  <c:v>#N/A</c:v>
                </c:pt>
                <c:pt idx="13">
                  <c:v>628</c:v>
                </c:pt>
                <c:pt idx="14">
                  <c:v>#N/A</c:v>
                </c:pt>
              </c:numCache>
            </c:numRef>
          </c:val>
          <c:smooth val="0"/>
          <c:extLst>
            <c:ext xmlns:c16="http://schemas.microsoft.com/office/drawing/2014/chart" uri="{C3380CC4-5D6E-409C-BE32-E72D297353CC}">
              <c16:uniqueId val="{0000000B-85BC-43EA-BA66-FCF4E82303A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1238</c:v>
                </c:pt>
                <c:pt idx="1">
                  <c:v>1238</c:v>
                </c:pt>
                <c:pt idx="2">
                  <c:v>1239</c:v>
                </c:pt>
              </c:numCache>
            </c:numRef>
          </c:val>
          <c:extLst>
            <c:ext xmlns:c16="http://schemas.microsoft.com/office/drawing/2014/chart" uri="{C3380CC4-5D6E-409C-BE32-E72D297353CC}">
              <c16:uniqueId val="{00000000-C8AB-474D-AA3A-F5D28FBD254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1590</c:v>
                </c:pt>
                <c:pt idx="1">
                  <c:v>1591</c:v>
                </c:pt>
                <c:pt idx="2">
                  <c:v>1631</c:v>
                </c:pt>
              </c:numCache>
            </c:numRef>
          </c:val>
          <c:extLst>
            <c:ext xmlns:c16="http://schemas.microsoft.com/office/drawing/2014/chart" uri="{C3380CC4-5D6E-409C-BE32-E72D297353CC}">
              <c16:uniqueId val="{00000001-C8AB-474D-AA3A-F5D28FBD254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1868</c:v>
                </c:pt>
                <c:pt idx="1">
                  <c:v>2209</c:v>
                </c:pt>
                <c:pt idx="2">
                  <c:v>2486</c:v>
                </c:pt>
              </c:numCache>
            </c:numRef>
          </c:val>
          <c:extLst>
            <c:ext xmlns:c16="http://schemas.microsoft.com/office/drawing/2014/chart" uri="{C3380CC4-5D6E-409C-BE32-E72D297353CC}">
              <c16:uniqueId val="{00000002-C8AB-474D-AA3A-F5D28FBD254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和歌山県那智勝浦町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実質公債費比率（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ヵ年平均）については、令和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年度実質公債費比率（令和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年度）と令和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年度実質公債費比率（</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年度）を比較すると、</a:t>
          </a:r>
          <a:r>
            <a:rPr kumimoji="1" lang="ja-JP" altLang="en-US" sz="1100">
              <a:solidFill>
                <a:schemeClr val="dk1"/>
              </a:solidFill>
              <a:effectLst/>
              <a:latin typeface="+mn-lt"/>
              <a:ea typeface="+mn-ea"/>
              <a:cs typeface="+mn-cs"/>
            </a:rPr>
            <a:t>わずかに</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しているが、令和元年度から増加傾向になっている。</a:t>
          </a:r>
          <a:endParaRPr lang="ja-JP" altLang="ja-JP" sz="1400">
            <a:effectLst/>
          </a:endParaRPr>
        </a:p>
        <a:p>
          <a:r>
            <a:rPr kumimoji="1" lang="ja-JP" altLang="ja-JP" sz="1100">
              <a:solidFill>
                <a:schemeClr val="dk1"/>
              </a:solidFill>
              <a:effectLst/>
              <a:latin typeface="+mn-lt"/>
              <a:ea typeface="+mn-ea"/>
              <a:cs typeface="+mn-cs"/>
            </a:rPr>
            <a:t>　今後も過疎対策事業や大規模事業が予想されているため、公債費が増加し、実質公債費比率は悪化する見込みである。</a:t>
          </a:r>
          <a:endParaRPr lang="ja-JP" altLang="ja-JP" sz="1400">
            <a:effectLst/>
          </a:endParaRPr>
        </a:p>
        <a:p>
          <a:r>
            <a:rPr kumimoji="1" lang="ja-JP" altLang="ja-JP" sz="1100">
              <a:solidFill>
                <a:schemeClr val="dk1"/>
              </a:solidFill>
              <a:effectLst/>
              <a:latin typeface="+mn-lt"/>
              <a:ea typeface="+mn-ea"/>
              <a:cs typeface="+mn-cs"/>
            </a:rPr>
            <a:t>　そのため、今後も新規事業の抑制・分散化や交付税算入率の有利な起債の活用により、実質公債費比率の悪化を抑制する必要がある。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和歌山県那智勝浦町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将来負担比率については、令和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年度決算値）は地方債現在高の増加はあったものの、普通交付税の増等により充当可能基金が増加し、算入公債費等も増加したため、令和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年度決算値）と比較して</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減少している。</a:t>
          </a:r>
          <a:endParaRPr lang="ja-JP" altLang="ja-JP" sz="1400">
            <a:effectLst/>
          </a:endParaRPr>
        </a:p>
        <a:p>
          <a:r>
            <a:rPr kumimoji="1" lang="ja-JP" altLang="ja-JP" sz="1100">
              <a:solidFill>
                <a:schemeClr val="dk1"/>
              </a:solidFill>
              <a:effectLst/>
              <a:latin typeface="+mn-lt"/>
              <a:ea typeface="+mn-ea"/>
              <a:cs typeface="+mn-cs"/>
            </a:rPr>
            <a:t>　今後は、過疎対策事業や大規模事業の実施により地方債現在高は増加し、充当可能基金の取り崩しも見込まれるため、交付税算入率の有利な起債の活用や基金の積立等により、将来負担比率の悪化を抑制する必要があ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和歌山県那智勝浦町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本年度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普通交付税の増等により、財政調整基金、公共施設整備基金の残高が</a:t>
          </a:r>
          <a:r>
            <a:rPr kumimoji="1" lang="ja-JP" altLang="en-US" sz="1100">
              <a:solidFill>
                <a:schemeClr val="dk1"/>
              </a:solidFill>
              <a:effectLst/>
              <a:latin typeface="+mn-lt"/>
              <a:ea typeface="+mn-ea"/>
              <a:cs typeface="+mn-cs"/>
            </a:rPr>
            <a:t>積立てにより</a:t>
          </a:r>
          <a:r>
            <a:rPr kumimoji="1" lang="ja-JP" altLang="ja-JP" sz="1100">
              <a:solidFill>
                <a:schemeClr val="dk1"/>
              </a:solidFill>
              <a:effectLst/>
              <a:latin typeface="+mn-lt"/>
              <a:ea typeface="+mn-ea"/>
              <a:cs typeface="+mn-cs"/>
            </a:rPr>
            <a:t>増加したため、基金全体で増となった。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今後も過疎対策事業や大規模事業を実施する予定になっており、基金の取り崩しが見込まれる。また大型事業の実施に伴う公債費の増加により、基金への積み立ても困難になってきているが、人口減少等による税収の減少や既存施設の老朽化に伴う経費の増加、公債費の増加等に備えるため、将来を見越して少しでも積立ができるよう財政運営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・公共施設整備基金：公共施設の整備</a:t>
          </a:r>
          <a:endParaRPr lang="ja-JP" altLang="ja-JP" sz="1400">
            <a:effectLst/>
          </a:endParaRPr>
        </a:p>
        <a:p>
          <a:r>
            <a:rPr kumimoji="1" lang="ja-JP" altLang="ja-JP" sz="1100">
              <a:solidFill>
                <a:schemeClr val="dk1"/>
              </a:solidFill>
              <a:effectLst/>
              <a:latin typeface="+mn-lt"/>
              <a:ea typeface="+mn-ea"/>
              <a:cs typeface="+mn-cs"/>
            </a:rPr>
            <a:t>　・那智の滝源流水資源保全事業基金：名瀑那智の滝の水資源と美しい自然景観の将来にわたっての保全</a:t>
          </a:r>
          <a:endParaRPr lang="ja-JP" altLang="ja-JP" sz="1400">
            <a:effectLst/>
          </a:endParaRPr>
        </a:p>
        <a:p>
          <a:r>
            <a:rPr kumimoji="1" lang="ja-JP" altLang="ja-JP" sz="1100">
              <a:solidFill>
                <a:schemeClr val="dk1"/>
              </a:solidFill>
              <a:effectLst/>
              <a:latin typeface="+mn-lt"/>
              <a:ea typeface="+mn-ea"/>
              <a:cs typeface="+mn-cs"/>
            </a:rPr>
            <a:t>　・那智勝浦町まちづくり応援基金：福祉・健康・医療・救急体制の充実や防犯・防災体制の構築、</a:t>
          </a:r>
          <a:endParaRPr lang="ja-JP" altLang="ja-JP" sz="1400">
            <a:effectLst/>
          </a:endParaRPr>
        </a:p>
        <a:p>
          <a:r>
            <a:rPr kumimoji="1" lang="ja-JP" altLang="ja-JP" sz="1100">
              <a:solidFill>
                <a:schemeClr val="dk1"/>
              </a:solidFill>
              <a:effectLst/>
              <a:latin typeface="+mn-lt"/>
              <a:ea typeface="+mn-ea"/>
              <a:cs typeface="+mn-cs"/>
            </a:rPr>
            <a:t>　　　　　　　　　　　　　　　　　観光施設の整備等の各種まちづくり事業</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・公共施設整備基金：普通交付税の増加による増</a:t>
          </a:r>
          <a:endParaRPr lang="ja-JP" altLang="ja-JP" sz="1400">
            <a:effectLst/>
          </a:endParaRPr>
        </a:p>
        <a:p>
          <a:r>
            <a:rPr kumimoji="1" lang="ja-JP" altLang="ja-JP" sz="1100">
              <a:solidFill>
                <a:schemeClr val="dk1"/>
              </a:solidFill>
              <a:effectLst/>
              <a:latin typeface="+mn-lt"/>
              <a:ea typeface="+mn-ea"/>
              <a:cs typeface="+mn-cs"/>
            </a:rPr>
            <a:t>　・那智の滝源流水資源保全事業基金：ふるさと納税寄附金の増加による増</a:t>
          </a:r>
          <a:endParaRPr lang="ja-JP" altLang="ja-JP" sz="1400">
            <a:effectLst/>
          </a:endParaRPr>
        </a:p>
        <a:p>
          <a:r>
            <a:rPr kumimoji="1" lang="ja-JP" altLang="ja-JP" sz="1100">
              <a:solidFill>
                <a:schemeClr val="dk1"/>
              </a:solidFill>
              <a:effectLst/>
              <a:latin typeface="+mn-lt"/>
              <a:ea typeface="+mn-ea"/>
              <a:cs typeface="+mn-cs"/>
            </a:rPr>
            <a:t>　・那智勝浦町まちづくり応援基金：ふるさと納税寄附金の増加による増</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・公共施設整備基金：大規模事業の実施や施設の老朽化に伴う改修・建替え等により、基金を取り崩すことが見込まれるため、将来を</a:t>
          </a:r>
          <a:endParaRPr lang="ja-JP" altLang="ja-JP" sz="1400">
            <a:effectLst/>
          </a:endParaRPr>
        </a:p>
        <a:p>
          <a:r>
            <a:rPr kumimoji="1" lang="ja-JP" altLang="ja-JP" sz="1100">
              <a:solidFill>
                <a:schemeClr val="dk1"/>
              </a:solidFill>
              <a:effectLst/>
              <a:latin typeface="+mn-lt"/>
              <a:ea typeface="+mn-ea"/>
              <a:cs typeface="+mn-cs"/>
            </a:rPr>
            <a:t>　　　　　　　　　　　見越して少しでも積立が出来るよう財政運営を行っていく。　</a:t>
          </a:r>
          <a:endParaRPr lang="ja-JP" altLang="ja-JP" sz="1400">
            <a:effectLst/>
          </a:endParaRPr>
        </a:p>
        <a:p>
          <a:r>
            <a:rPr kumimoji="1" lang="ja-JP" altLang="ja-JP" sz="1100">
              <a:solidFill>
                <a:schemeClr val="dk1"/>
              </a:solidFill>
              <a:effectLst/>
              <a:latin typeface="+mn-lt"/>
              <a:ea typeface="+mn-ea"/>
              <a:cs typeface="+mn-cs"/>
            </a:rPr>
            <a:t>　・那智の滝源流水資源保全事業基金：ふるさと納税寄附金が増加傾向にあるため、今後は基金残高を加味しつつ、那智の滝の継続的な</a:t>
          </a:r>
          <a:endParaRPr lang="ja-JP" altLang="ja-JP" sz="1400">
            <a:effectLst/>
          </a:endParaRPr>
        </a:p>
        <a:p>
          <a:r>
            <a:rPr kumimoji="1" lang="ja-JP" altLang="ja-JP" sz="1100">
              <a:solidFill>
                <a:schemeClr val="dk1"/>
              </a:solidFill>
              <a:effectLst/>
              <a:latin typeface="+mn-lt"/>
              <a:ea typeface="+mn-ea"/>
              <a:cs typeface="+mn-cs"/>
            </a:rPr>
            <a:t>　　　　　　　　　　　　　　　　　　保全を行っていく。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本年度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、基金利子のみ</a:t>
          </a:r>
          <a:r>
            <a:rPr kumimoji="1" lang="ja-JP" altLang="ja-JP" sz="1100">
              <a:solidFill>
                <a:schemeClr val="dk1"/>
              </a:solidFill>
              <a:effectLst/>
              <a:latin typeface="+mn-lt"/>
              <a:ea typeface="+mn-ea"/>
              <a:cs typeface="+mn-cs"/>
            </a:rPr>
            <a:t>の積立をおこなった。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今後は過疎対策事業や大規模事業を実施する予定になっており、基金の取り崩しが見込まれれる。また、大型事業の実施に伴う公債費の増加により、基金への積立も困難になることが見込まれるが、人口減少等による税収の減少や既存施設の老朽化に伴う経費の増加、公債費の増加等に備えるため、将来を見越して少しでも積立が出来るよう財政運営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本年度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、償還基金費分及び</a:t>
          </a:r>
          <a:r>
            <a:rPr kumimoji="1" lang="ja-JP" altLang="ja-JP" sz="1100">
              <a:solidFill>
                <a:schemeClr val="dk1"/>
              </a:solidFill>
              <a:effectLst/>
              <a:latin typeface="+mn-lt"/>
              <a:ea typeface="+mn-ea"/>
              <a:cs typeface="+mn-cs"/>
            </a:rPr>
            <a:t>基金利子分の積立をおこなった。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過疎対策事業や大規模事業の実施、大規模事業の実施に伴う公債費の増加により、基金への積立も困難になることが見込まれるが、将来を見越して少しでも積立が出来るよう財政運営を行っていく。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和歌山県那智勝浦町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13,468
13,282
183.30
11,361,432
11,156,319
153,093
5,672,227
13,066,267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13.3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財政力指数は類似団体平均を</a:t>
          </a:r>
          <a:r>
            <a:rPr kumimoji="1" lang="en-US" altLang="ja-JP" sz="1100">
              <a:solidFill>
                <a:schemeClr val="dk1"/>
              </a:solidFill>
              <a:effectLst/>
              <a:latin typeface="+mn-lt"/>
              <a:ea typeface="+mn-ea"/>
              <a:cs typeface="+mn-cs"/>
            </a:rPr>
            <a:t>0.14</a:t>
          </a:r>
          <a:r>
            <a:rPr kumimoji="1" lang="ja-JP" altLang="ja-JP" sz="1100">
              <a:solidFill>
                <a:schemeClr val="dk1"/>
              </a:solidFill>
              <a:effectLst/>
              <a:latin typeface="+mn-lt"/>
              <a:ea typeface="+mn-ea"/>
              <a:cs typeface="+mn-cs"/>
            </a:rPr>
            <a:t>ポイント、和歌山県平均を</a:t>
          </a:r>
          <a:r>
            <a:rPr kumimoji="1" lang="en-US" altLang="ja-JP" sz="1100">
              <a:solidFill>
                <a:schemeClr val="dk1"/>
              </a:solidFill>
              <a:effectLst/>
              <a:latin typeface="+mn-lt"/>
              <a:ea typeface="+mn-ea"/>
              <a:cs typeface="+mn-cs"/>
            </a:rPr>
            <a:t>0.04</a:t>
          </a:r>
          <a:r>
            <a:rPr kumimoji="1" lang="ja-JP" altLang="ja-JP" sz="1100">
              <a:solidFill>
                <a:schemeClr val="dk1"/>
              </a:solidFill>
              <a:effectLst/>
              <a:latin typeface="+mn-lt"/>
              <a:ea typeface="+mn-ea"/>
              <a:cs typeface="+mn-cs"/>
            </a:rPr>
            <a:t>ポイント下回っており、昨年度と比較すると、類似団体平均は</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ポイント増加している</a:t>
          </a:r>
          <a:r>
            <a:rPr kumimoji="1" lang="ja-JP" altLang="ja-JP" sz="1100">
              <a:solidFill>
                <a:schemeClr val="dk1"/>
              </a:solidFill>
              <a:effectLst/>
              <a:latin typeface="+mn-lt"/>
              <a:ea typeface="+mn-ea"/>
              <a:cs typeface="+mn-cs"/>
            </a:rPr>
            <a:t>のに対し、当町</a:t>
          </a:r>
          <a:r>
            <a:rPr kumimoji="1" lang="ja-JP" altLang="en-US" sz="1100">
              <a:solidFill>
                <a:schemeClr val="dk1"/>
              </a:solidFill>
              <a:effectLst/>
              <a:latin typeface="+mn-lt"/>
              <a:ea typeface="+mn-ea"/>
              <a:cs typeface="+mn-cs"/>
            </a:rPr>
            <a:t>は同値のままである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今後も人口減少等による税収の減少や交付税の削減等により、厳しい財政状況が予想されるが、地方創生等により人口減少に歯止めをかけ、税収等の歳入を確保し財政力指数の改善に努める。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58738</xdr:rowOff>
    </xdr:from>
    <xdr:to>
      <xdr:col>23</xdr:col>
      <xdr:colOff>133350</xdr:colOff>
      <xdr:row>44</xdr:row>
      <xdr:rowOff>144992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30938"/>
          <a:ext cx="0" cy="14578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117069</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144992</xdr:rowOff>
    </xdr:from>
    <xdr:to>
      <xdr:col>24</xdr:col>
      <xdr:colOff>12700</xdr:colOff>
      <xdr:row>44</xdr:row>
      <xdr:rowOff>144992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145115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58738</xdr:rowOff>
    </xdr:from>
    <xdr:to>
      <xdr:col>24</xdr:col>
      <xdr:colOff>12700</xdr:colOff>
      <xdr:row>36</xdr:row>
      <xdr:rowOff>58738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44450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40869</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2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34396</xdr:rowOff>
    </xdr:from>
    <xdr:to>
      <xdr:col>19</xdr:col>
      <xdr:colOff>133350</xdr:colOff>
      <xdr:row>44</xdr:row>
      <xdr:rowOff>44450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578196"/>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34396</xdr:rowOff>
    </xdr:from>
    <xdr:to>
      <xdr:col>19</xdr:col>
      <xdr:colOff>184150</xdr:colOff>
      <xdr:row>43</xdr:row>
      <xdr:rowOff>135996</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146173</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175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24342</xdr:rowOff>
    </xdr:from>
    <xdr:to>
      <xdr:col>15</xdr:col>
      <xdr:colOff>82550</xdr:colOff>
      <xdr:row>44</xdr:row>
      <xdr:rowOff>34396</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568142"/>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34396</xdr:rowOff>
    </xdr:from>
    <xdr:to>
      <xdr:col>15</xdr:col>
      <xdr:colOff>133350</xdr:colOff>
      <xdr:row>43</xdr:row>
      <xdr:rowOff>135996</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146173</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17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14288</xdr:rowOff>
    </xdr:from>
    <xdr:to>
      <xdr:col>11</xdr:col>
      <xdr:colOff>31750</xdr:colOff>
      <xdr:row>44</xdr:row>
      <xdr:rowOff>24342</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a:off x="1447800" y="7558088"/>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24342</xdr:rowOff>
    </xdr:from>
    <xdr:to>
      <xdr:col>11</xdr:col>
      <xdr:colOff>82550</xdr:colOff>
      <xdr:row>43</xdr:row>
      <xdr:rowOff>125942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136119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16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60977</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80027</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155046</xdr:rowOff>
    </xdr:from>
    <xdr:to>
      <xdr:col>15</xdr:col>
      <xdr:colOff>133350</xdr:colOff>
      <xdr:row>44</xdr:row>
      <xdr:rowOff>85196</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52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69973</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61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144992</xdr:rowOff>
    </xdr:from>
    <xdr:to>
      <xdr:col>11</xdr:col>
      <xdr:colOff>82550</xdr:colOff>
      <xdr:row>44</xdr:row>
      <xdr:rowOff>75142</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59919</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134938</xdr:rowOff>
    </xdr:from>
    <xdr:to>
      <xdr:col>7</xdr:col>
      <xdr:colOff>31750</xdr:colOff>
      <xdr:row>44</xdr:row>
      <xdr:rowOff>65088</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50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49865</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59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経常収支比率については、</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と比較して</a:t>
          </a:r>
          <a:r>
            <a:rPr kumimoji="1" lang="en-US" altLang="ja-JP" sz="1100">
              <a:solidFill>
                <a:schemeClr val="dk1"/>
              </a:solidFill>
              <a:effectLst/>
              <a:latin typeface="+mn-lt"/>
              <a:ea typeface="+mn-ea"/>
              <a:cs typeface="+mn-cs"/>
            </a:rPr>
            <a:t>0.5%</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している。主な要因としては、</a:t>
          </a:r>
          <a:r>
            <a:rPr kumimoji="1" lang="ja-JP" altLang="en-US" sz="1100">
              <a:solidFill>
                <a:schemeClr val="dk1"/>
              </a:solidFill>
              <a:effectLst/>
              <a:latin typeface="+mn-lt"/>
              <a:ea typeface="+mn-ea"/>
              <a:cs typeface="+mn-cs"/>
            </a:rPr>
            <a:t>物件費等における比率</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が挙げられる。</a:t>
          </a:r>
          <a:endParaRPr lang="ja-JP" altLang="ja-JP" sz="1400">
            <a:effectLst/>
          </a:endParaRPr>
        </a:p>
        <a:p>
          <a:r>
            <a:rPr kumimoji="1" lang="ja-JP" altLang="ja-JP" sz="1100">
              <a:solidFill>
                <a:schemeClr val="dk1"/>
              </a:solidFill>
              <a:effectLst/>
              <a:latin typeface="+mn-lt"/>
              <a:ea typeface="+mn-ea"/>
              <a:cs typeface="+mn-cs"/>
            </a:rPr>
            <a:t>　今後も、町税等の滞納整理や徴収率の向上に向けた取り組みを行い、より一層の町税等歳入の確保及び経常経費の削減を行い、経常収支比率の改善に努める。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108162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014796"/>
          <a:ext cx="0" cy="15805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80239</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108162</xdr:rowOff>
    </xdr:from>
    <xdr:to>
      <xdr:col>24</xdr:col>
      <xdr:colOff>12700</xdr:colOff>
      <xdr:row>67</xdr:row>
      <xdr:rowOff>108162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126788</xdr:rowOff>
    </xdr:from>
    <xdr:to>
      <xdr:col>23</xdr:col>
      <xdr:colOff>133350</xdr:colOff>
      <xdr:row>66</xdr:row>
      <xdr:rowOff>146896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4114800" y="11442488"/>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157921</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0959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141394</xdr:rowOff>
    </xdr:from>
    <xdr:to>
      <xdr:col>23</xdr:col>
      <xdr:colOff>184150</xdr:colOff>
      <xdr:row>65</xdr:row>
      <xdr:rowOff>71544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134831</xdr:rowOff>
    </xdr:from>
    <xdr:to>
      <xdr:col>19</xdr:col>
      <xdr:colOff>133350</xdr:colOff>
      <xdr:row>66</xdr:row>
      <xdr:rowOff>146896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1450531"/>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141394</xdr:rowOff>
    </xdr:from>
    <xdr:to>
      <xdr:col>19</xdr:col>
      <xdr:colOff>184150</xdr:colOff>
      <xdr:row>65</xdr:row>
      <xdr:rowOff>71544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81721</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0883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155998</xdr:rowOff>
    </xdr:from>
    <xdr:to>
      <xdr:col>15</xdr:col>
      <xdr:colOff>82550</xdr:colOff>
      <xdr:row>66</xdr:row>
      <xdr:rowOff>134831</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2336800" y="11128798"/>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73025</xdr:rowOff>
    </xdr:from>
    <xdr:to>
      <xdr:col>15</xdr:col>
      <xdr:colOff>133350</xdr:colOff>
      <xdr:row>65</xdr:row>
      <xdr:rowOff>3175</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4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13352</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081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155998</xdr:rowOff>
    </xdr:from>
    <xdr:to>
      <xdr:col>11</xdr:col>
      <xdr:colOff>31750</xdr:colOff>
      <xdr:row>67</xdr:row>
      <xdr:rowOff>23706</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flipV="1">
          <a:off x="1447800" y="11128798"/>
          <a:ext cx="889000" cy="382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56108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0686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97807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089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75988</xdr:rowOff>
    </xdr:from>
    <xdr:to>
      <xdr:col>23</xdr:col>
      <xdr:colOff>184150</xdr:colOff>
      <xdr:row>67</xdr:row>
      <xdr:rowOff>6138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139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48065</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1363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96096</xdr:rowOff>
    </xdr:from>
    <xdr:to>
      <xdr:col>19</xdr:col>
      <xdr:colOff>184150</xdr:colOff>
      <xdr:row>67</xdr:row>
      <xdr:rowOff>26246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141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11023</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149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84031</xdr:rowOff>
    </xdr:from>
    <xdr:to>
      <xdr:col>15</xdr:col>
      <xdr:colOff>133350</xdr:colOff>
      <xdr:row>67</xdr:row>
      <xdr:rowOff>14181</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1399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170408</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1486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105198</xdr:rowOff>
    </xdr:from>
    <xdr:to>
      <xdr:col>11</xdr:col>
      <xdr:colOff>82550</xdr:colOff>
      <xdr:row>65</xdr:row>
      <xdr:rowOff>35348</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107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20125</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116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144356</xdr:rowOff>
    </xdr:from>
    <xdr:to>
      <xdr:col>7</xdr:col>
      <xdr:colOff>31750</xdr:colOff>
      <xdr:row>67</xdr:row>
      <xdr:rowOff>74506</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146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67</xdr:row>
      <xdr:rowOff>59283</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154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[262,592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本町は山間部（過疎地域）が多く、行政区域が広域である。行政サービスの質を落とさないよう、全ての区域をできる限りカバーするために、多くの施設（出張所・保育所・学校等）を抱えている。そのため、類似団体と比較すると人件費・物件費等に要する費用が大きくなってしまう。</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本年度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と比べて</a:t>
          </a:r>
          <a:r>
            <a:rPr kumimoji="1" lang="en-US" altLang="ja-JP" sz="1100">
              <a:solidFill>
                <a:schemeClr val="dk1"/>
              </a:solidFill>
              <a:effectLst/>
              <a:latin typeface="+mn-lt"/>
              <a:ea typeface="+mn-ea"/>
              <a:cs typeface="+mn-cs"/>
            </a:rPr>
            <a:t>20,891</a:t>
          </a:r>
          <a:r>
            <a:rPr kumimoji="1" lang="ja-JP" altLang="ja-JP" sz="1100">
              <a:solidFill>
                <a:schemeClr val="dk1"/>
              </a:solidFill>
              <a:effectLst/>
              <a:latin typeface="+mn-lt"/>
              <a:ea typeface="+mn-ea"/>
              <a:cs typeface="+mn-cs"/>
            </a:rPr>
            <a:t>円増加しており、類似団体も</a:t>
          </a:r>
          <a:r>
            <a:rPr kumimoji="1" lang="en-US" altLang="ja-JP" sz="1100">
              <a:solidFill>
                <a:schemeClr val="dk1"/>
              </a:solidFill>
              <a:effectLst/>
              <a:latin typeface="+mn-lt"/>
              <a:ea typeface="+mn-ea"/>
              <a:cs typeface="+mn-cs"/>
            </a:rPr>
            <a:t>18,220</a:t>
          </a:r>
          <a:r>
            <a:rPr kumimoji="1" lang="ja-JP" altLang="ja-JP" sz="1100">
              <a:solidFill>
                <a:schemeClr val="dk1"/>
              </a:solidFill>
              <a:effectLst/>
              <a:latin typeface="+mn-lt"/>
              <a:ea typeface="+mn-ea"/>
              <a:cs typeface="+mn-cs"/>
            </a:rPr>
            <a:t>円増加している。</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と比較して増となっている要因としては、</a:t>
          </a:r>
          <a:r>
            <a:rPr kumimoji="1" lang="ja-JP" altLang="en-US" sz="1100">
              <a:solidFill>
                <a:schemeClr val="dk1"/>
              </a:solidFill>
              <a:effectLst/>
              <a:latin typeface="+mn-lt"/>
              <a:ea typeface="+mn-ea"/>
              <a:cs typeface="+mn-cs"/>
            </a:rPr>
            <a:t>会計年度任用職員の勤勉手当の導入や、給与改定に伴い</a:t>
          </a:r>
          <a:r>
            <a:rPr kumimoji="1" lang="ja-JP" altLang="ja-JP" sz="1100">
              <a:solidFill>
                <a:schemeClr val="dk1"/>
              </a:solidFill>
              <a:effectLst/>
              <a:latin typeface="+mn-lt"/>
              <a:ea typeface="+mn-ea"/>
              <a:cs typeface="+mn-cs"/>
            </a:rPr>
            <a:t>人件費が増加したことが挙げられる。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163201</xdr:rowOff>
    </xdr:from>
    <xdr:to>
      <xdr:col>23</xdr:col>
      <xdr:colOff>133350</xdr:colOff>
      <xdr:row>88</xdr:row>
      <xdr:rowOff>29666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4050651"/>
          <a:ext cx="0" cy="10666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1743</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0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29666</xdr:rowOff>
    </xdr:from>
    <xdr:to>
      <xdr:col>24</xdr:col>
      <xdr:colOff>12700</xdr:colOff>
      <xdr:row>88</xdr:row>
      <xdr:rowOff>29666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117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78128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163201</xdr:rowOff>
    </xdr:from>
    <xdr:to>
      <xdr:col>24</xdr:col>
      <xdr:colOff>12700</xdr:colOff>
      <xdr:row>81</xdr:row>
      <xdr:rowOff>163201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4050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56338</xdr:rowOff>
    </xdr:from>
    <xdr:to>
      <xdr:col>23</xdr:col>
      <xdr:colOff>133350</xdr:colOff>
      <xdr:row>83</xdr:row>
      <xdr:rowOff>98346</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286688"/>
          <a:ext cx="838200" cy="42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9489</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068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164412</xdr:rowOff>
    </xdr:from>
    <xdr:to>
      <xdr:col>23</xdr:col>
      <xdr:colOff>184150</xdr:colOff>
      <xdr:row>83</xdr:row>
      <xdr:rowOff>94562</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22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43227</xdr:rowOff>
    </xdr:from>
    <xdr:to>
      <xdr:col>19</xdr:col>
      <xdr:colOff>133350</xdr:colOff>
      <xdr:row>83</xdr:row>
      <xdr:rowOff>56338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273577"/>
          <a:ext cx="889000" cy="13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127774</xdr:rowOff>
    </xdr:from>
    <xdr:to>
      <xdr:col>19</xdr:col>
      <xdr:colOff>184150</xdr:colOff>
      <xdr:row>83</xdr:row>
      <xdr:rowOff>57924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86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68101</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955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11154</xdr:rowOff>
    </xdr:from>
    <xdr:to>
      <xdr:col>15</xdr:col>
      <xdr:colOff>82550</xdr:colOff>
      <xdr:row>83</xdr:row>
      <xdr:rowOff>43227</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241504"/>
          <a:ext cx="889000" cy="32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123233</xdr:rowOff>
    </xdr:from>
    <xdr:to>
      <xdr:col>15</xdr:col>
      <xdr:colOff>133350</xdr:colOff>
      <xdr:row>83</xdr:row>
      <xdr:rowOff>53383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82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63560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5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168982</xdr:rowOff>
    </xdr:from>
    <xdr:to>
      <xdr:col>11</xdr:col>
      <xdr:colOff>31750</xdr:colOff>
      <xdr:row>83</xdr:row>
      <xdr:rowOff>11154</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227882"/>
          <a:ext cx="889000" cy="1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101577</xdr:rowOff>
    </xdr:from>
    <xdr:to>
      <xdr:col>11</xdr:col>
      <xdr:colOff>82550</xdr:colOff>
      <xdr:row>83</xdr:row>
      <xdr:rowOff>31727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16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41904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929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95193</xdr:rowOff>
    </xdr:from>
    <xdr:to>
      <xdr:col>7</xdr:col>
      <xdr:colOff>31750</xdr:colOff>
      <xdr:row>83</xdr:row>
      <xdr:rowOff>25343</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5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35520</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22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47546</xdr:rowOff>
    </xdr:from>
    <xdr:to>
      <xdr:col>23</xdr:col>
      <xdr:colOff>184150</xdr:colOff>
      <xdr:row>83</xdr:row>
      <xdr:rowOff>149146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2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19623</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24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5538</xdr:rowOff>
    </xdr:from>
    <xdr:to>
      <xdr:col>19</xdr:col>
      <xdr:colOff>184150</xdr:colOff>
      <xdr:row>83</xdr:row>
      <xdr:rowOff>107138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23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91915</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32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163877</xdr:rowOff>
    </xdr:from>
    <xdr:to>
      <xdr:col>15</xdr:col>
      <xdr:colOff>133350</xdr:colOff>
      <xdr:row>83</xdr:row>
      <xdr:rowOff>94027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222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78804</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30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131804</xdr:rowOff>
    </xdr:from>
    <xdr:to>
      <xdr:col>11</xdr:col>
      <xdr:colOff>82550</xdr:colOff>
      <xdr:row>83</xdr:row>
      <xdr:rowOff>61954</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90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46731</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277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118182</xdr:rowOff>
    </xdr:from>
    <xdr:to>
      <xdr:col>7</xdr:col>
      <xdr:colOff>31750</xdr:colOff>
      <xdr:row>83</xdr:row>
      <xdr:rowOff>48332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177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33109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26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ラスパイレス指数については、</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増加しており</a:t>
          </a:r>
          <a:r>
            <a:rPr kumimoji="1" lang="ja-JP" altLang="ja-JP" sz="1100">
              <a:solidFill>
                <a:schemeClr val="dk1"/>
              </a:solidFill>
              <a:effectLst/>
              <a:latin typeface="+mn-lt"/>
              <a:ea typeface="+mn-ea"/>
              <a:cs typeface="+mn-cs"/>
            </a:rPr>
            <a:t>、類似団体を</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ポイント上回っている。</a:t>
          </a:r>
          <a:endParaRPr lang="ja-JP" altLang="ja-JP" sz="1400">
            <a:effectLst/>
          </a:endParaRPr>
        </a:p>
        <a:p>
          <a:r>
            <a:rPr kumimoji="1" lang="ja-JP" altLang="ja-JP" sz="1100">
              <a:solidFill>
                <a:schemeClr val="dk1"/>
              </a:solidFill>
              <a:effectLst/>
              <a:latin typeface="+mn-lt"/>
              <a:ea typeface="+mn-ea"/>
              <a:cs typeface="+mn-cs"/>
            </a:rPr>
            <a:t>　これからも早期退職者制度等を活用し、人件費の抑制に努め、類似団体と同程度の水準を目指し、人件費の削減を図っていく。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56445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81100"/>
          <a:ext cx="0" cy="1434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28522</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56445</xdr:rowOff>
    </xdr:from>
    <xdr:to>
      <xdr:col>81</xdr:col>
      <xdr:colOff>133350</xdr:colOff>
      <xdr:row>89</xdr:row>
      <xdr:rowOff>56445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1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165805</xdr:rowOff>
    </xdr:from>
    <xdr:to>
      <xdr:col>81</xdr:col>
      <xdr:colOff>44450</xdr:colOff>
      <xdr:row>86</xdr:row>
      <xdr:rowOff>21166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739055"/>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64505</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4663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47978</xdr:rowOff>
    </xdr:from>
    <xdr:to>
      <xdr:col>81</xdr:col>
      <xdr:colOff>95250</xdr:colOff>
      <xdr:row>85</xdr:row>
      <xdr:rowOff>149578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165805</xdr:rowOff>
    </xdr:from>
    <xdr:to>
      <xdr:col>77</xdr:col>
      <xdr:colOff>44450</xdr:colOff>
      <xdr:row>86</xdr:row>
      <xdr:rowOff>141816</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739055"/>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119538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34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141816</xdr:rowOff>
    </xdr:from>
    <xdr:to>
      <xdr:col>72</xdr:col>
      <xdr:colOff>203200</xdr:colOff>
      <xdr:row>86</xdr:row>
      <xdr:rowOff>141816</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8865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132943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115005</xdr:rowOff>
    </xdr:from>
    <xdr:to>
      <xdr:col>68</xdr:col>
      <xdr:colOff>152400</xdr:colOff>
      <xdr:row>86</xdr:row>
      <xdr:rowOff>141816</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a:off x="13512800" y="14859705"/>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21166</xdr:rowOff>
    </xdr:from>
    <xdr:to>
      <xdr:col>68</xdr:col>
      <xdr:colOff>203200</xdr:colOff>
      <xdr:row>85</xdr:row>
      <xdr:rowOff>122766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132943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41927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141816</xdr:rowOff>
    </xdr:from>
    <xdr:to>
      <xdr:col>81</xdr:col>
      <xdr:colOff>95250</xdr:colOff>
      <xdr:row>86</xdr:row>
      <xdr:rowOff>71966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113893</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6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115005</xdr:rowOff>
    </xdr:from>
    <xdr:to>
      <xdr:col>77</xdr:col>
      <xdr:colOff>95250</xdr:colOff>
      <xdr:row>86</xdr:row>
      <xdr:rowOff>45155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68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29932</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774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91016</xdr:rowOff>
    </xdr:from>
    <xdr:to>
      <xdr:col>73</xdr:col>
      <xdr:colOff>44450</xdr:colOff>
      <xdr:row>87</xdr:row>
      <xdr:rowOff>21166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5943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91016</xdr:rowOff>
    </xdr:from>
    <xdr:to>
      <xdr:col>68</xdr:col>
      <xdr:colOff>203200</xdr:colOff>
      <xdr:row>87</xdr:row>
      <xdr:rowOff>21166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5943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64205</xdr:rowOff>
    </xdr:from>
    <xdr:to>
      <xdr:col>64</xdr:col>
      <xdr:colOff>152400</xdr:colOff>
      <xdr:row>86</xdr:row>
      <xdr:rowOff>165805</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80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150582</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89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人口千人当たり職員数については、</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0.47</a:t>
          </a:r>
          <a:r>
            <a:rPr kumimoji="1" lang="ja-JP" altLang="ja-JP" sz="1100">
              <a:solidFill>
                <a:schemeClr val="dk1"/>
              </a:solidFill>
              <a:effectLst/>
              <a:latin typeface="+mn-lt"/>
              <a:ea typeface="+mn-ea"/>
              <a:cs typeface="+mn-cs"/>
            </a:rPr>
            <a:t>人増加しており、類似団体平均と比較して</a:t>
          </a:r>
          <a:r>
            <a:rPr kumimoji="1" lang="en-US" altLang="ja-JP" sz="1100">
              <a:solidFill>
                <a:schemeClr val="dk1"/>
              </a:solidFill>
              <a:effectLst/>
              <a:latin typeface="+mn-lt"/>
              <a:ea typeface="+mn-ea"/>
              <a:cs typeface="+mn-cs"/>
            </a:rPr>
            <a:t>3.23</a:t>
          </a:r>
          <a:r>
            <a:rPr kumimoji="1" lang="ja-JP" altLang="ja-JP" sz="1100">
              <a:solidFill>
                <a:schemeClr val="dk1"/>
              </a:solidFill>
              <a:effectLst/>
              <a:latin typeface="+mn-lt"/>
              <a:ea typeface="+mn-ea"/>
              <a:cs typeface="+mn-cs"/>
            </a:rPr>
            <a:t>人多くなっている。これは本町の行政区域が広範囲であることにより、施設</a:t>
          </a:r>
          <a:r>
            <a:rPr kumimoji="1" lang="ja-JP" altLang="en-US" sz="1100">
              <a:solidFill>
                <a:schemeClr val="dk1"/>
              </a:solidFill>
              <a:effectLst/>
              <a:latin typeface="+mn-lt"/>
              <a:ea typeface="+mn-ea"/>
              <a:cs typeface="+mn-cs"/>
            </a:rPr>
            <a:t>や職員</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消防</a:t>
          </a:r>
          <a:r>
            <a:rPr kumimoji="1" lang="ja-JP" altLang="ja-JP" sz="1100">
              <a:solidFill>
                <a:schemeClr val="dk1"/>
              </a:solidFill>
              <a:effectLst/>
              <a:latin typeface="+mn-lt"/>
              <a:ea typeface="+mn-ea"/>
              <a:cs typeface="+mn-cs"/>
            </a:rPr>
            <a:t>・保育所・学校等）が多いことが要因と考えられる。</a:t>
          </a:r>
          <a:endParaRPr lang="ja-JP" altLang="ja-JP" sz="1400">
            <a:effectLst/>
          </a:endParaRPr>
        </a:p>
        <a:p>
          <a:r>
            <a:rPr kumimoji="1" lang="ja-JP" altLang="ja-JP" sz="1100">
              <a:solidFill>
                <a:schemeClr val="dk1"/>
              </a:solidFill>
              <a:effectLst/>
              <a:latin typeface="+mn-lt"/>
              <a:ea typeface="+mn-ea"/>
              <a:cs typeface="+mn-cs"/>
            </a:rPr>
            <a:t>　今後は、施設の統廃合、施設管理業務や事務事業の民間委託、民間ノウハウの導入、事業効率化等を推進し、行政サービスの質の向上を図りつつ、適正な定員管理に努める。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86208</xdr:rowOff>
    </xdr:from>
    <xdr:to>
      <xdr:col>81</xdr:col>
      <xdr:colOff>44450</xdr:colOff>
      <xdr:row>67</xdr:row>
      <xdr:rowOff>98349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373208"/>
          <a:ext cx="0" cy="1212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70426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557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98349</xdr:rowOff>
    </xdr:from>
    <xdr:to>
      <xdr:col>81</xdr:col>
      <xdr:colOff>133350</xdr:colOff>
      <xdr:row>67</xdr:row>
      <xdr:rowOff>98349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8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1135</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10116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86208</xdr:rowOff>
    </xdr:from>
    <xdr:to>
      <xdr:col>81</xdr:col>
      <xdr:colOff>133350</xdr:colOff>
      <xdr:row>60</xdr:row>
      <xdr:rowOff>86208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37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110084</xdr:rowOff>
    </xdr:from>
    <xdr:to>
      <xdr:col>81</xdr:col>
      <xdr:colOff>44450</xdr:colOff>
      <xdr:row>62</xdr:row>
      <xdr:rowOff>132766</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739984"/>
          <a:ext cx="838200" cy="2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114063</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1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97536</xdr:rowOff>
    </xdr:from>
    <xdr:to>
      <xdr:col>81</xdr:col>
      <xdr:colOff>95250</xdr:colOff>
      <xdr:row>62</xdr:row>
      <xdr:rowOff>27686</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98019</xdr:rowOff>
    </xdr:from>
    <xdr:to>
      <xdr:col>77</xdr:col>
      <xdr:colOff>44450</xdr:colOff>
      <xdr:row>62</xdr:row>
      <xdr:rowOff>110084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72791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85471</xdr:rowOff>
    </xdr:from>
    <xdr:to>
      <xdr:col>77</xdr:col>
      <xdr:colOff>95250</xdr:colOff>
      <xdr:row>62</xdr:row>
      <xdr:rowOff>15621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54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25798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312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85471</xdr:rowOff>
    </xdr:from>
    <xdr:to>
      <xdr:col>72</xdr:col>
      <xdr:colOff>203200</xdr:colOff>
      <xdr:row>62</xdr:row>
      <xdr:rowOff>98019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715371"/>
          <a:ext cx="889000" cy="1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82093</xdr:rowOff>
    </xdr:from>
    <xdr:to>
      <xdr:col>73</xdr:col>
      <xdr:colOff>44450</xdr:colOff>
      <xdr:row>62</xdr:row>
      <xdr:rowOff>12243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5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22420</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3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75336</xdr:rowOff>
    </xdr:from>
    <xdr:to>
      <xdr:col>68</xdr:col>
      <xdr:colOff>152400</xdr:colOff>
      <xdr:row>62</xdr:row>
      <xdr:rowOff>85471</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705236"/>
          <a:ext cx="8890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76302</xdr:rowOff>
    </xdr:from>
    <xdr:to>
      <xdr:col>68</xdr:col>
      <xdr:colOff>203200</xdr:colOff>
      <xdr:row>62</xdr:row>
      <xdr:rowOff>6452</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16629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30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75819</xdr:rowOff>
    </xdr:from>
    <xdr:to>
      <xdr:col>64</xdr:col>
      <xdr:colOff>152400</xdr:colOff>
      <xdr:row>62</xdr:row>
      <xdr:rowOff>5969</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16146</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303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81966</xdr:rowOff>
    </xdr:from>
    <xdr:to>
      <xdr:col>81</xdr:col>
      <xdr:colOff>95250</xdr:colOff>
      <xdr:row>63</xdr:row>
      <xdr:rowOff>12116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711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54043</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6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59284</xdr:rowOff>
    </xdr:from>
    <xdr:to>
      <xdr:col>77</xdr:col>
      <xdr:colOff>95250</xdr:colOff>
      <xdr:row>62</xdr:row>
      <xdr:rowOff>160884</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689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145661</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775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47219</xdr:rowOff>
    </xdr:from>
    <xdr:to>
      <xdr:col>73</xdr:col>
      <xdr:colOff>44450</xdr:colOff>
      <xdr:row>62</xdr:row>
      <xdr:rowOff>148819</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677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133596</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763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34671</xdr:rowOff>
    </xdr:from>
    <xdr:to>
      <xdr:col>68</xdr:col>
      <xdr:colOff>203200</xdr:colOff>
      <xdr:row>62</xdr:row>
      <xdr:rowOff>136271</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66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121048</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75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24536</xdr:rowOff>
    </xdr:from>
    <xdr:to>
      <xdr:col>64</xdr:col>
      <xdr:colOff>152400</xdr:colOff>
      <xdr:row>62</xdr:row>
      <xdr:rowOff>126136</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654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110913</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74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実質公債費比率については、類似団体平均と比較してわずかに良好な状態であり、</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同値となって</a:t>
          </a:r>
          <a:r>
            <a:rPr kumimoji="1" lang="ja-JP" altLang="ja-JP" sz="1100">
              <a:solidFill>
                <a:schemeClr val="dk1"/>
              </a:solidFill>
              <a:effectLst/>
              <a:latin typeface="+mn-lt"/>
              <a:ea typeface="+mn-ea"/>
              <a:cs typeface="+mn-cs"/>
            </a:rPr>
            <a:t>いる。</a:t>
          </a:r>
          <a:endParaRPr lang="ja-JP" altLang="ja-JP" sz="1400">
            <a:effectLst/>
          </a:endParaRPr>
        </a:p>
        <a:p>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新庁舎整備</a:t>
          </a:r>
          <a:r>
            <a:rPr kumimoji="1" lang="ja-JP" altLang="ja-JP" sz="1100">
              <a:solidFill>
                <a:schemeClr val="dk1"/>
              </a:solidFill>
              <a:effectLst/>
              <a:latin typeface="+mn-lt"/>
              <a:ea typeface="+mn-ea"/>
              <a:cs typeface="+mn-cs"/>
            </a:rPr>
            <a:t>事業等大規模事業の実施に伴い、公債費が増加していくことが予想されるため、数値の悪化が見込まれる。経常経費の削減に努めると共に新規事業の実施についても厳しく精査・絞り込みを行い、それぞれの事業に優先順位を付け分散化に努め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88900</xdr:rowOff>
    </xdr:from>
    <xdr:to>
      <xdr:col>81</xdr:col>
      <xdr:colOff>44450</xdr:colOff>
      <xdr:row>45</xdr:row>
      <xdr:rowOff>12954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4671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156481</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7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12954</xdr:rowOff>
    </xdr:from>
    <xdr:to>
      <xdr:col>81</xdr:col>
      <xdr:colOff>133350</xdr:colOff>
      <xdr:row>45</xdr:row>
      <xdr:rowOff>12954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72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88900</xdr:rowOff>
    </xdr:from>
    <xdr:to>
      <xdr:col>81</xdr:col>
      <xdr:colOff>133350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165608</xdr:rowOff>
    </xdr:from>
    <xdr:to>
      <xdr:col>81</xdr:col>
      <xdr:colOff>44450</xdr:colOff>
      <xdr:row>41</xdr:row>
      <xdr:rowOff>3810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702360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106189</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964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134112</xdr:rowOff>
    </xdr:from>
    <xdr:to>
      <xdr:col>81</xdr:col>
      <xdr:colOff>95250</xdr:colOff>
      <xdr:row>41</xdr:row>
      <xdr:rowOff>64262</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165608</xdr:rowOff>
    </xdr:from>
    <xdr:to>
      <xdr:col>77</xdr:col>
      <xdr:colOff>44450</xdr:colOff>
      <xdr:row>41</xdr:row>
      <xdr:rowOff>3810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5290800" y="702360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134112</xdr:rowOff>
    </xdr:from>
    <xdr:to>
      <xdr:col>77</xdr:col>
      <xdr:colOff>95250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49039</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155956</xdr:rowOff>
    </xdr:from>
    <xdr:to>
      <xdr:col>72</xdr:col>
      <xdr:colOff>203200</xdr:colOff>
      <xdr:row>41</xdr:row>
      <xdr:rowOff>3810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4401800" y="701395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124460</xdr:rowOff>
    </xdr:from>
    <xdr:to>
      <xdr:col>73</xdr:col>
      <xdr:colOff>44450</xdr:colOff>
      <xdr:row>41</xdr:row>
      <xdr:rowOff>54610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64787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136652</xdr:rowOff>
    </xdr:from>
    <xdr:to>
      <xdr:col>68</xdr:col>
      <xdr:colOff>152400</xdr:colOff>
      <xdr:row>40</xdr:row>
      <xdr:rowOff>155956</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3512800" y="699465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124460</xdr:rowOff>
    </xdr:from>
    <xdr:to>
      <xdr:col>68</xdr:col>
      <xdr:colOff>203200</xdr:colOff>
      <xdr:row>41</xdr:row>
      <xdr:rowOff>54610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39387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114808</xdr:rowOff>
    </xdr:from>
    <xdr:to>
      <xdr:col>64</xdr:col>
      <xdr:colOff>152400</xdr:colOff>
      <xdr:row>41</xdr:row>
      <xdr:rowOff>44958</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29735</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705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124460</xdr:rowOff>
    </xdr:from>
    <xdr:to>
      <xdr:col>81</xdr:col>
      <xdr:colOff>95250</xdr:colOff>
      <xdr:row>41</xdr:row>
      <xdr:rowOff>54610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140987</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114808</xdr:rowOff>
    </xdr:from>
    <xdr:to>
      <xdr:col>77</xdr:col>
      <xdr:colOff>95250</xdr:colOff>
      <xdr:row>41</xdr:row>
      <xdr:rowOff>44958</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55135</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6741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124460</xdr:rowOff>
    </xdr:from>
    <xdr:to>
      <xdr:col>73</xdr:col>
      <xdr:colOff>44450</xdr:colOff>
      <xdr:row>41</xdr:row>
      <xdr:rowOff>54610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39387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105156</xdr:rowOff>
    </xdr:from>
    <xdr:to>
      <xdr:col>68</xdr:col>
      <xdr:colOff>203200</xdr:colOff>
      <xdr:row>41</xdr:row>
      <xdr:rowOff>35306</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696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45483</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673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85852</xdr:rowOff>
    </xdr:from>
    <xdr:to>
      <xdr:col>64</xdr:col>
      <xdr:colOff>152400</xdr:colOff>
      <xdr:row>41</xdr:row>
      <xdr:rowOff>16002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694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26179</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671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将来負担比率については、地方債の現在高は増加しているものの、基準財政需要額算入見込額の増、算入公債費等の増等により、</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と比較して</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減少しているが、類似団体平均との差は</a:t>
          </a:r>
          <a:r>
            <a:rPr kumimoji="1" lang="ja-JP" altLang="en-US" sz="1100">
              <a:solidFill>
                <a:schemeClr val="dk1"/>
              </a:solidFill>
              <a:effectLst/>
              <a:latin typeface="+mn-lt"/>
              <a:ea typeface="+mn-ea"/>
              <a:cs typeface="+mn-cs"/>
            </a:rPr>
            <a:t>まだ大きい</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新庁舎整備</a:t>
          </a:r>
          <a:r>
            <a:rPr kumimoji="1" lang="ja-JP" altLang="ja-JP" sz="1100">
              <a:solidFill>
                <a:schemeClr val="dk1"/>
              </a:solidFill>
              <a:effectLst/>
              <a:latin typeface="+mn-lt"/>
              <a:ea typeface="+mn-ea"/>
              <a:cs typeface="+mn-cs"/>
            </a:rPr>
            <a:t>事業等大規模事業の実施に伴い、地方債現在高の増加が見込まれるため、経常経費の削減に努めると共に新規事業の実施についても厳しく精査・絞り込みを行い、それぞれの事業に優先順位を付け分散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66548</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451100"/>
          <a:ext cx="0" cy="15587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38625</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8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66548</xdr:rowOff>
    </xdr:from>
    <xdr:to>
      <xdr:col>81</xdr:col>
      <xdr:colOff>133350</xdr:colOff>
      <xdr:row>23</xdr:row>
      <xdr:rowOff>66548</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4009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86377</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7722</xdr:rowOff>
    </xdr:from>
    <xdr:to>
      <xdr:col>81</xdr:col>
      <xdr:colOff>44450</xdr:colOff>
      <xdr:row>15</xdr:row>
      <xdr:rowOff>9652</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6179800" y="2579472"/>
          <a:ext cx="838200" cy="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29227</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225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9652</xdr:rowOff>
    </xdr:from>
    <xdr:to>
      <xdr:col>77</xdr:col>
      <xdr:colOff>44450</xdr:colOff>
      <xdr:row>15</xdr:row>
      <xdr:rowOff>83007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5290800" y="2581402"/>
          <a:ext cx="889000" cy="7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0</xdr:rowOff>
    </xdr:from>
    <xdr:to>
      <xdr:col>77</xdr:col>
      <xdr:colOff>95250</xdr:colOff>
      <xdr:row>14</xdr:row>
      <xdr:rowOff>101600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111777</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83007</xdr:rowOff>
    </xdr:from>
    <xdr:to>
      <xdr:col>72</xdr:col>
      <xdr:colOff>203200</xdr:colOff>
      <xdr:row>15</xdr:row>
      <xdr:rowOff>137058</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654757"/>
          <a:ext cx="889000" cy="5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0</xdr:rowOff>
    </xdr:from>
    <xdr:to>
      <xdr:col>73</xdr:col>
      <xdr:colOff>44450</xdr:colOff>
      <xdr:row>14</xdr:row>
      <xdr:rowOff>101600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111777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137058</xdr:rowOff>
    </xdr:from>
    <xdr:to>
      <xdr:col>68</xdr:col>
      <xdr:colOff>152400</xdr:colOff>
      <xdr:row>15</xdr:row>
      <xdr:rowOff>138989</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2708808"/>
          <a:ext cx="889000" cy="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66599</xdr:rowOff>
    </xdr:from>
    <xdr:to>
      <xdr:col>68</xdr:col>
      <xdr:colOff>203200</xdr:colOff>
      <xdr:row>14</xdr:row>
      <xdr:rowOff>168199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46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6926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23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132232</xdr:rowOff>
    </xdr:from>
    <xdr:to>
      <xdr:col>64</xdr:col>
      <xdr:colOff>152400</xdr:colOff>
      <xdr:row>15</xdr:row>
      <xdr:rowOff>62382</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5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72559</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3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128372</xdr:rowOff>
    </xdr:from>
    <xdr:to>
      <xdr:col>81</xdr:col>
      <xdr:colOff>95250</xdr:colOff>
      <xdr:row>15</xdr:row>
      <xdr:rowOff>58522</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967200" y="252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100449</xdr:rowOff>
    </xdr:from>
    <xdr:ext cx="762000" cy="259045"/>
    <xdr:sp macro="" textlink="">
      <xdr:nvSpPr>
        <xdr:cNvPr id="459" name="将来負担の状況該当値テキスト">
          <a:extLst>
            <a:ext uri="{FF2B5EF4-FFF2-40B4-BE49-F238E27FC236}">
              <a16:creationId xmlns:a16="http://schemas.microsoft.com/office/drawing/2014/main" id="{00000000-0008-0000-0300-0000CB010000}"/>
            </a:ext>
          </a:extLst>
        </xdr:cNvPr>
        <xdr:cNvSpPr txBox="1"/>
      </xdr:nvSpPr>
      <xdr:spPr>
        <a:xfrm>
          <a:off x="17106900" y="250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130302</xdr:rowOff>
    </xdr:from>
    <xdr:to>
      <xdr:col>77</xdr:col>
      <xdr:colOff>95250</xdr:colOff>
      <xdr:row>15</xdr:row>
      <xdr:rowOff>60452</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129000" y="253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45229</xdr:rowOff>
    </xdr:from>
    <xdr:ext cx="7366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798800" y="26169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32207</xdr:rowOff>
    </xdr:from>
    <xdr:to>
      <xdr:col>73</xdr:col>
      <xdr:colOff>44450</xdr:colOff>
      <xdr:row>15</xdr:row>
      <xdr:rowOff>133807</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60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118584</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269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86258</xdr:rowOff>
    </xdr:from>
    <xdr:to>
      <xdr:col>68</xdr:col>
      <xdr:colOff>203200</xdr:colOff>
      <xdr:row>16</xdr:row>
      <xdr:rowOff>16408</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265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1185</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2744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88189</xdr:rowOff>
    </xdr:from>
    <xdr:to>
      <xdr:col>64</xdr:col>
      <xdr:colOff>152400</xdr:colOff>
      <xdr:row>16</xdr:row>
      <xdr:rowOff>18339</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265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3116</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274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和歌山県那智勝浦町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13,468
13,282
183.30
11,361,432
11,156,319
153,093
5,672,227
13,066,267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13.3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より</a:t>
          </a:r>
          <a:r>
            <a:rPr kumimoji="1" lang="en-US" altLang="ja-JP" sz="1100">
              <a:solidFill>
                <a:schemeClr val="dk1"/>
              </a:solidFill>
              <a:effectLst/>
              <a:latin typeface="+mn-lt"/>
              <a:ea typeface="+mn-ea"/>
              <a:cs typeface="+mn-cs"/>
            </a:rPr>
            <a:t>1.1%</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しているが、これは</a:t>
          </a:r>
          <a:r>
            <a:rPr kumimoji="1" lang="ja-JP" altLang="en-US" sz="1100">
              <a:solidFill>
                <a:schemeClr val="dk1"/>
              </a:solidFill>
              <a:effectLst/>
              <a:latin typeface="+mn-lt"/>
              <a:ea typeface="+mn-ea"/>
              <a:cs typeface="+mn-cs"/>
            </a:rPr>
            <a:t>給与改定</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　類似団体と比較して</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高い値となっているが、これは本町の行政区域が広範囲であることやそれに伴う施設や職員（消防・保育所・学校等）が多いことが要因であると考えられる。</a:t>
          </a:r>
          <a:endParaRPr lang="ja-JP" altLang="ja-JP" sz="1400">
            <a:effectLst/>
          </a:endParaRPr>
        </a:p>
        <a:p>
          <a:r>
            <a:rPr kumimoji="1" lang="ja-JP" altLang="ja-JP" sz="1100">
              <a:solidFill>
                <a:schemeClr val="dk1"/>
              </a:solidFill>
              <a:effectLst/>
              <a:latin typeface="+mn-lt"/>
              <a:ea typeface="+mn-ea"/>
              <a:cs typeface="+mn-cs"/>
            </a:rPr>
            <a:t>　今後も本数値等を注視しながら適正な人員配置に努めると共に、早期退職者制度等を活用し、人件費の抑制に努める。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20320</xdr:rowOff>
    </xdr:from>
    <xdr:to>
      <xdr:col>24</xdr:col>
      <xdr:colOff>25400</xdr:colOff>
      <xdr:row>40</xdr:row>
      <xdr:rowOff>157480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496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129557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157480</xdr:rowOff>
    </xdr:from>
    <xdr:to>
      <xdr:col>24</xdr:col>
      <xdr:colOff>114300</xdr:colOff>
      <xdr:row>40</xdr:row>
      <xdr:rowOff>157480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106697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20320</xdr:rowOff>
    </xdr:from>
    <xdr:to>
      <xdr:col>24</xdr:col>
      <xdr:colOff>114300</xdr:colOff>
      <xdr:row>34</xdr:row>
      <xdr:rowOff>20320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49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73660</xdr:rowOff>
    </xdr:from>
    <xdr:to>
      <xdr:col>24</xdr:col>
      <xdr:colOff>25400</xdr:colOff>
      <xdr:row>37</xdr:row>
      <xdr:rowOff>115570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1731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31767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xdr:rowOff>
    </xdr:from>
    <xdr:to>
      <xdr:col>24</xdr:col>
      <xdr:colOff>76200</xdr:colOff>
      <xdr:row>36</xdr:row>
      <xdr:rowOff>116840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73660</xdr:rowOff>
    </xdr:from>
    <xdr:to>
      <xdr:col>19</xdr:col>
      <xdr:colOff>187325</xdr:colOff>
      <xdr:row>37</xdr:row>
      <xdr:rowOff>77470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173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160020</xdr:rowOff>
    </xdr:from>
    <xdr:to>
      <xdr:col>20</xdr:col>
      <xdr:colOff>38100</xdr:colOff>
      <xdr:row>36</xdr:row>
      <xdr:rowOff>90170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100347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29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161290</xdr:rowOff>
    </xdr:from>
    <xdr:to>
      <xdr:col>15</xdr:col>
      <xdr:colOff>98425</xdr:colOff>
      <xdr:row>37</xdr:row>
      <xdr:rowOff>77470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33349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144780</xdr:rowOff>
    </xdr:from>
    <xdr:to>
      <xdr:col>15</xdr:col>
      <xdr:colOff>149225</xdr:colOff>
      <xdr:row>36</xdr:row>
      <xdr:rowOff>74930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85107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14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161290</xdr:rowOff>
    </xdr:from>
    <xdr:to>
      <xdr:col>11</xdr:col>
      <xdr:colOff>9525</xdr:colOff>
      <xdr:row>37</xdr:row>
      <xdr:rowOff>149860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3349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129540</xdr:rowOff>
    </xdr:from>
    <xdr:to>
      <xdr:col>11</xdr:col>
      <xdr:colOff>60325</xdr:colOff>
      <xdr:row>36</xdr:row>
      <xdr:rowOff>59690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69867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146067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7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64770</xdr:rowOff>
    </xdr:from>
    <xdr:to>
      <xdr:col>24</xdr:col>
      <xdr:colOff>76200</xdr:colOff>
      <xdr:row>37</xdr:row>
      <xdr:rowOff>166370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36847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22860</xdr:rowOff>
    </xdr:from>
    <xdr:to>
      <xdr:col>20</xdr:col>
      <xdr:colOff>38100</xdr:colOff>
      <xdr:row>37</xdr:row>
      <xdr:rowOff>124460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36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109237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52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26670</xdr:rowOff>
    </xdr:from>
    <xdr:to>
      <xdr:col>15</xdr:col>
      <xdr:colOff>149225</xdr:colOff>
      <xdr:row>37</xdr:row>
      <xdr:rowOff>128270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113047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110490</xdr:rowOff>
    </xdr:from>
    <xdr:to>
      <xdr:col>11</xdr:col>
      <xdr:colOff>60325</xdr:colOff>
      <xdr:row>37</xdr:row>
      <xdr:rowOff>40640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25417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99060</xdr:rowOff>
    </xdr:from>
    <xdr:to>
      <xdr:col>6</xdr:col>
      <xdr:colOff>171450</xdr:colOff>
      <xdr:row>38</xdr:row>
      <xdr:rowOff>29210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13987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52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より</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減少しているが、類似団体と比較すると依然として高い水準となっている。</a:t>
          </a:r>
          <a:endParaRPr lang="ja-JP" altLang="ja-JP" sz="1400">
            <a:effectLst/>
          </a:endParaRPr>
        </a:p>
        <a:p>
          <a:r>
            <a:rPr kumimoji="1" lang="ja-JP" altLang="ja-JP" sz="1100">
              <a:solidFill>
                <a:schemeClr val="dk1"/>
              </a:solidFill>
              <a:effectLst/>
              <a:latin typeface="+mn-lt"/>
              <a:ea typeface="+mn-ea"/>
              <a:cs typeface="+mn-cs"/>
            </a:rPr>
            <a:t>　類似団体平均と比較すると</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上回っているが、これは本町の行政区域が広範囲であることやそれに伴う施設や職員（消防・保育所・学校等）の多さが要因と考えられる。</a:t>
          </a:r>
          <a:endParaRPr lang="ja-JP" altLang="ja-JP" sz="1400">
            <a:effectLst/>
          </a:endParaRPr>
        </a:p>
        <a:p>
          <a:r>
            <a:rPr kumimoji="1" lang="ja-JP" altLang="ja-JP" sz="1100">
              <a:solidFill>
                <a:schemeClr val="dk1"/>
              </a:solidFill>
              <a:effectLst/>
              <a:latin typeface="+mn-lt"/>
              <a:ea typeface="+mn-ea"/>
              <a:cs typeface="+mn-cs"/>
            </a:rPr>
            <a:t>　今後は経常経費の削減や施設の統廃合等により、物件費の抑制に努める。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a:extLst>
            <a:ext uri="{FF2B5EF4-FFF2-40B4-BE49-F238E27FC236}">
              <a16:creationId xmlns:a16="http://schemas.microsoft.com/office/drawing/2014/main" id="{00000000-0008-0000-0400-00007D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79375</xdr:rowOff>
    </xdr:from>
    <xdr:to>
      <xdr:col>82</xdr:col>
      <xdr:colOff>107950</xdr:colOff>
      <xdr:row>21</xdr:row>
      <xdr:rowOff>98425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6510000" y="230822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70502</xdr:rowOff>
    </xdr:from>
    <xdr:ext cx="762000" cy="259045"/>
    <xdr:sp macro="" textlink="">
      <xdr:nvSpPr>
        <xdr:cNvPr id="127" name="物件費最小値テキスト">
          <a:extLst>
            <a:ext uri="{FF2B5EF4-FFF2-40B4-BE49-F238E27FC236}">
              <a16:creationId xmlns:a16="http://schemas.microsoft.com/office/drawing/2014/main" id="{00000000-0008-0000-0400-00007F000000}"/>
            </a:ext>
          </a:extLst>
        </xdr:cNvPr>
        <xdr:cNvSpPr txBox="1"/>
      </xdr:nvSpPr>
      <xdr:spPr>
        <a:xfrm>
          <a:off x="16598900" y="367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98425</xdr:rowOff>
    </xdr:from>
    <xdr:to>
      <xdr:col>82</xdr:col>
      <xdr:colOff>196850</xdr:colOff>
      <xdr:row>21</xdr:row>
      <xdr:rowOff>98425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3698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165752</xdr:rowOff>
    </xdr:from>
    <xdr:ext cx="762000" cy="259045"/>
    <xdr:sp macro="" textlink="">
      <xdr:nvSpPr>
        <xdr:cNvPr id="129" name="物件費最大値テキスト">
          <a:extLst>
            <a:ext uri="{FF2B5EF4-FFF2-40B4-BE49-F238E27FC236}">
              <a16:creationId xmlns:a16="http://schemas.microsoft.com/office/drawing/2014/main" id="{00000000-0008-0000-0400-000081000000}"/>
            </a:ext>
          </a:extLst>
        </xdr:cNvPr>
        <xdr:cNvSpPr txBox="1"/>
      </xdr:nvSpPr>
      <xdr:spPr>
        <a:xfrm>
          <a:off x="16598900" y="205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79375</xdr:rowOff>
    </xdr:from>
    <xdr:to>
      <xdr:col>82</xdr:col>
      <xdr:colOff>196850</xdr:colOff>
      <xdr:row>13</xdr:row>
      <xdr:rowOff>79375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2308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69850</xdr:rowOff>
    </xdr:from>
    <xdr:to>
      <xdr:col>82</xdr:col>
      <xdr:colOff>107950</xdr:colOff>
      <xdr:row>18</xdr:row>
      <xdr:rowOff>117475</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5671800" y="315595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7002</xdr:rowOff>
    </xdr:from>
    <xdr:ext cx="762000" cy="259045"/>
    <xdr:sp macro="" textlink="">
      <xdr:nvSpPr>
        <xdr:cNvPr id="132" name="物件費平均値テキスト">
          <a:extLst>
            <a:ext uri="{FF2B5EF4-FFF2-40B4-BE49-F238E27FC236}">
              <a16:creationId xmlns:a16="http://schemas.microsoft.com/office/drawing/2014/main" id="{00000000-0008-0000-0400-000084000000}"/>
            </a:ext>
          </a:extLst>
        </xdr:cNvPr>
        <xdr:cNvSpPr txBox="1"/>
      </xdr:nvSpPr>
      <xdr:spPr>
        <a:xfrm>
          <a:off x="16598900" y="2750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161925</xdr:rowOff>
    </xdr:from>
    <xdr:to>
      <xdr:col>82</xdr:col>
      <xdr:colOff>158750</xdr:colOff>
      <xdr:row>17</xdr:row>
      <xdr:rowOff>92075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6459200" y="290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117475</xdr:rowOff>
    </xdr:from>
    <xdr:to>
      <xdr:col>78</xdr:col>
      <xdr:colOff>69850</xdr:colOff>
      <xdr:row>19</xdr:row>
      <xdr:rowOff>3175</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4782800" y="32035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133350</xdr:rowOff>
    </xdr:from>
    <xdr:to>
      <xdr:col>78</xdr:col>
      <xdr:colOff>120650</xdr:colOff>
      <xdr:row>17</xdr:row>
      <xdr:rowOff>63500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5621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73677</xdr:rowOff>
    </xdr:from>
    <xdr:ext cx="7366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290800" y="2645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69850</xdr:rowOff>
    </xdr:from>
    <xdr:to>
      <xdr:col>73</xdr:col>
      <xdr:colOff>180975</xdr:colOff>
      <xdr:row>19</xdr:row>
      <xdr:rowOff>3175</xdr:rowOff>
    </xdr:to>
    <xdr:cxnSp macro="">
      <xdr:nvCxnSpPr>
        <xdr:cNvPr id="137" name="直線コネクタ 136">
          <a:extLst>
            <a:ext uri="{FF2B5EF4-FFF2-40B4-BE49-F238E27FC236}">
              <a16:creationId xmlns:a16="http://schemas.microsoft.com/office/drawing/2014/main" id="{00000000-0008-0000-0400-000089000000}"/>
            </a:ext>
          </a:extLst>
        </xdr:cNvPr>
        <xdr:cNvCxnSpPr/>
      </xdr:nvCxnSpPr>
      <xdr:spPr>
        <a:xfrm>
          <a:off x="13893800" y="3155950"/>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123825</xdr:rowOff>
    </xdr:from>
    <xdr:to>
      <xdr:col>74</xdr:col>
      <xdr:colOff>31750</xdr:colOff>
      <xdr:row>17</xdr:row>
      <xdr:rowOff>53975</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4732000" y="286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64152</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401800" y="2635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69850</xdr:rowOff>
    </xdr:from>
    <xdr:to>
      <xdr:col>69</xdr:col>
      <xdr:colOff>92075</xdr:colOff>
      <xdr:row>19</xdr:row>
      <xdr:rowOff>41275</xdr:rowOff>
    </xdr:to>
    <xdr:cxnSp macro="">
      <xdr:nvCxnSpPr>
        <xdr:cNvPr id="140" name="直線コネクタ 139">
          <a:extLst>
            <a:ext uri="{FF2B5EF4-FFF2-40B4-BE49-F238E27FC236}">
              <a16:creationId xmlns:a16="http://schemas.microsoft.com/office/drawing/2014/main" id="{00000000-0008-0000-0400-00008C000000}"/>
            </a:ext>
          </a:extLst>
        </xdr:cNvPr>
        <xdr:cNvCxnSpPr/>
      </xdr:nvCxnSpPr>
      <xdr:spPr>
        <a:xfrm flipV="1">
          <a:off x="13004800" y="315595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161925</xdr:rowOff>
    </xdr:from>
    <xdr:to>
      <xdr:col>69</xdr:col>
      <xdr:colOff>142875</xdr:colOff>
      <xdr:row>16</xdr:row>
      <xdr:rowOff>92075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3843000" y="27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102252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512800" y="250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28575</xdr:rowOff>
    </xdr:from>
    <xdr:to>
      <xdr:col>65</xdr:col>
      <xdr:colOff>53975</xdr:colOff>
      <xdr:row>16</xdr:row>
      <xdr:rowOff>130175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2954000" y="277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140352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623800" y="254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19050</xdr:rowOff>
    </xdr:from>
    <xdr:to>
      <xdr:col>82</xdr:col>
      <xdr:colOff>158750</xdr:colOff>
      <xdr:row>18</xdr:row>
      <xdr:rowOff>120650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6459200" y="31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162577</xdr:rowOff>
    </xdr:from>
    <xdr:ext cx="762000" cy="259045"/>
    <xdr:sp macro="" textlink="">
      <xdr:nvSpPr>
        <xdr:cNvPr id="151" name="物件費該当値テキスト">
          <a:extLst>
            <a:ext uri="{FF2B5EF4-FFF2-40B4-BE49-F238E27FC236}">
              <a16:creationId xmlns:a16="http://schemas.microsoft.com/office/drawing/2014/main" id="{00000000-0008-0000-0400-000097000000}"/>
            </a:ext>
          </a:extLst>
        </xdr:cNvPr>
        <xdr:cNvSpPr txBox="1"/>
      </xdr:nvSpPr>
      <xdr:spPr>
        <a:xfrm>
          <a:off x="16598900" y="307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66675</xdr:rowOff>
    </xdr:from>
    <xdr:to>
      <xdr:col>78</xdr:col>
      <xdr:colOff>120650</xdr:colOff>
      <xdr:row>18</xdr:row>
      <xdr:rowOff>168275</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5621000" y="3152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153052</xdr:rowOff>
    </xdr:from>
    <xdr:ext cx="7366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5290800" y="3239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123825</xdr:rowOff>
    </xdr:from>
    <xdr:to>
      <xdr:col>74</xdr:col>
      <xdr:colOff>31750</xdr:colOff>
      <xdr:row>19</xdr:row>
      <xdr:rowOff>53975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4732000" y="3209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38752</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4401800" y="329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19050</xdr:rowOff>
    </xdr:from>
    <xdr:to>
      <xdr:col>69</xdr:col>
      <xdr:colOff>142875</xdr:colOff>
      <xdr:row>18</xdr:row>
      <xdr:rowOff>120650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3843000" y="31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105427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3512800" y="319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161925</xdr:rowOff>
    </xdr:from>
    <xdr:to>
      <xdr:col>65</xdr:col>
      <xdr:colOff>53975</xdr:colOff>
      <xdr:row>19</xdr:row>
      <xdr:rowOff>92075</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2954000" y="324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76852</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26238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類似団体平均と比較して低い値になっており、直近の</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年間においても同程度の水準で移行している。</a:t>
          </a:r>
          <a:endParaRPr lang="ja-JP" altLang="ja-JP" sz="1400">
            <a:effectLst/>
          </a:endParaRPr>
        </a:p>
        <a:p>
          <a:r>
            <a:rPr kumimoji="1" lang="ja-JP" altLang="ja-JP" sz="1100">
              <a:solidFill>
                <a:schemeClr val="dk1"/>
              </a:solidFill>
              <a:effectLst/>
              <a:latin typeface="+mn-lt"/>
              <a:ea typeface="+mn-ea"/>
              <a:cs typeface="+mn-cs"/>
            </a:rPr>
            <a:t>　今後も社会福祉費が増加することが予想されるが、財政を圧迫することがないよう町単独の扶助費について、必要性や効果等を精査し、水準の維持に努める。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7" name="扶助費グラフ枠">
          <a:extLst>
            <a:ext uri="{FF2B5EF4-FFF2-40B4-BE49-F238E27FC236}">
              <a16:creationId xmlns:a16="http://schemas.microsoft.com/office/drawing/2014/main" id="{00000000-0008-0000-0400-0000BB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135165</xdr:rowOff>
    </xdr:from>
    <xdr:to>
      <xdr:col>24</xdr:col>
      <xdr:colOff>25400</xdr:colOff>
      <xdr:row>61</xdr:row>
      <xdr:rowOff>113393</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4826000" y="9222015"/>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89" name="扶助費最小値テキスト">
          <a:extLst>
            <a:ext uri="{FF2B5EF4-FFF2-40B4-BE49-F238E27FC236}">
              <a16:creationId xmlns:a16="http://schemas.microsoft.com/office/drawing/2014/main" id="{00000000-0008-0000-0400-0000BD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50092</xdr:rowOff>
    </xdr:from>
    <xdr:ext cx="762000" cy="259045"/>
    <xdr:sp macro="" textlink="">
      <xdr:nvSpPr>
        <xdr:cNvPr id="191" name="扶助費最大値テキスト">
          <a:extLst>
            <a:ext uri="{FF2B5EF4-FFF2-40B4-BE49-F238E27FC236}">
              <a16:creationId xmlns:a16="http://schemas.microsoft.com/office/drawing/2014/main" id="{00000000-0008-0000-0400-0000BF000000}"/>
            </a:ext>
          </a:extLst>
        </xdr:cNvPr>
        <xdr:cNvSpPr txBox="1"/>
      </xdr:nvSpPr>
      <xdr:spPr>
        <a:xfrm>
          <a:off x="4914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135165</xdr:rowOff>
    </xdr:from>
    <xdr:to>
      <xdr:col>24</xdr:col>
      <xdr:colOff>114300</xdr:colOff>
      <xdr:row>53</xdr:row>
      <xdr:rowOff>135165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4737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162378</xdr:rowOff>
    </xdr:from>
    <xdr:to>
      <xdr:col>24</xdr:col>
      <xdr:colOff>25400</xdr:colOff>
      <xdr:row>56</xdr:row>
      <xdr:rowOff>1815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987800" y="9592128"/>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53720</xdr:rowOff>
    </xdr:from>
    <xdr:ext cx="762000" cy="259045"/>
    <xdr:sp macro="" textlink="">
      <xdr:nvSpPr>
        <xdr:cNvPr id="194" name="扶助費平均値テキスト">
          <a:extLst>
            <a:ext uri="{FF2B5EF4-FFF2-40B4-BE49-F238E27FC236}">
              <a16:creationId xmlns:a16="http://schemas.microsoft.com/office/drawing/2014/main" id="{00000000-0008-0000-0400-0000C2000000}"/>
            </a:ext>
          </a:extLst>
        </xdr:cNvPr>
        <xdr:cNvSpPr txBox="1"/>
      </xdr:nvSpPr>
      <xdr:spPr>
        <a:xfrm>
          <a:off x="4914900" y="9654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81643</xdr:rowOff>
    </xdr:from>
    <xdr:to>
      <xdr:col>24</xdr:col>
      <xdr:colOff>76200</xdr:colOff>
      <xdr:row>57</xdr:row>
      <xdr:rowOff>11793</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4775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118835</xdr:rowOff>
    </xdr:from>
    <xdr:to>
      <xdr:col>19</xdr:col>
      <xdr:colOff>187325</xdr:colOff>
      <xdr:row>55</xdr:row>
      <xdr:rowOff>162378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3098800" y="95485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146249</xdr:rowOff>
    </xdr:from>
    <xdr:ext cx="7366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3606800" y="9747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118835</xdr:rowOff>
    </xdr:from>
    <xdr:to>
      <xdr:col>15</xdr:col>
      <xdr:colOff>98425</xdr:colOff>
      <xdr:row>55</xdr:row>
      <xdr:rowOff>118835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2209800" y="9548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16328</xdr:rowOff>
    </xdr:from>
    <xdr:to>
      <xdr:col>15</xdr:col>
      <xdr:colOff>149225</xdr:colOff>
      <xdr:row>56</xdr:row>
      <xdr:rowOff>117928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048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102705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717800" y="970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97065</xdr:rowOff>
    </xdr:from>
    <xdr:to>
      <xdr:col>11</xdr:col>
      <xdr:colOff>9525</xdr:colOff>
      <xdr:row>55</xdr:row>
      <xdr:rowOff>118835</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a:off x="1320800" y="9526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91820</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828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5" name="フローチャート: 判断 204">
          <a:extLst>
            <a:ext uri="{FF2B5EF4-FFF2-40B4-BE49-F238E27FC236}">
              <a16:creationId xmlns:a16="http://schemas.microsoft.com/office/drawing/2014/main" id="{00000000-0008-0000-0400-0000CD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122465</xdr:rowOff>
    </xdr:from>
    <xdr:to>
      <xdr:col>24</xdr:col>
      <xdr:colOff>76200</xdr:colOff>
      <xdr:row>56</xdr:row>
      <xdr:rowOff>52615</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47752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138992</xdr:rowOff>
    </xdr:from>
    <xdr:ext cx="762000" cy="259045"/>
    <xdr:sp macro="" textlink="">
      <xdr:nvSpPr>
        <xdr:cNvPr id="213" name="扶助費該当値テキスト">
          <a:extLst>
            <a:ext uri="{FF2B5EF4-FFF2-40B4-BE49-F238E27FC236}">
              <a16:creationId xmlns:a16="http://schemas.microsoft.com/office/drawing/2014/main" id="{00000000-0008-0000-0400-0000D5000000}"/>
            </a:ext>
          </a:extLst>
        </xdr:cNvPr>
        <xdr:cNvSpPr txBox="1"/>
      </xdr:nvSpPr>
      <xdr:spPr>
        <a:xfrm>
          <a:off x="49149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111578</xdr:rowOff>
    </xdr:from>
    <xdr:to>
      <xdr:col>20</xdr:col>
      <xdr:colOff>38100</xdr:colOff>
      <xdr:row>56</xdr:row>
      <xdr:rowOff>41728</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3937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51905</xdr:rowOff>
    </xdr:from>
    <xdr:ext cx="7366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3606800" y="931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68035</xdr:rowOff>
    </xdr:from>
    <xdr:to>
      <xdr:col>15</xdr:col>
      <xdr:colOff>149225</xdr:colOff>
      <xdr:row>55</xdr:row>
      <xdr:rowOff>169635</xdr:rowOff>
    </xdr:to>
    <xdr:sp macro="" textlink="">
      <xdr:nvSpPr>
        <xdr:cNvPr id="216" name="楕円 215">
          <a:extLst>
            <a:ext uri="{FF2B5EF4-FFF2-40B4-BE49-F238E27FC236}">
              <a16:creationId xmlns:a16="http://schemas.microsoft.com/office/drawing/2014/main" id="{00000000-0008-0000-0400-0000D8000000}"/>
            </a:ext>
          </a:extLst>
        </xdr:cNvPr>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8362</xdr:rowOff>
    </xdr:from>
    <xdr:ext cx="762000" cy="259045"/>
    <xdr:sp macro="" textlink="">
      <xdr:nvSpPr>
        <xdr:cNvPr id="217" name="テキスト ボックス 216">
          <a:extLst>
            <a:ext uri="{FF2B5EF4-FFF2-40B4-BE49-F238E27FC236}">
              <a16:creationId xmlns:a16="http://schemas.microsoft.com/office/drawing/2014/main" id="{00000000-0008-0000-0400-0000D9000000}"/>
            </a:ext>
          </a:extLst>
        </xdr:cNvPr>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68035</xdr:rowOff>
    </xdr:from>
    <xdr:to>
      <xdr:col>11</xdr:col>
      <xdr:colOff>60325</xdr:colOff>
      <xdr:row>55</xdr:row>
      <xdr:rowOff>169635</xdr:rowOff>
    </xdr:to>
    <xdr:sp macro="" textlink="">
      <xdr:nvSpPr>
        <xdr:cNvPr id="218" name="楕円 217">
          <a:extLst>
            <a:ext uri="{FF2B5EF4-FFF2-40B4-BE49-F238E27FC236}">
              <a16:creationId xmlns:a16="http://schemas.microsoft.com/office/drawing/2014/main" id="{00000000-0008-0000-0400-0000DA000000}"/>
            </a:ext>
          </a:extLst>
        </xdr:cNvPr>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8362</xdr:rowOff>
    </xdr:from>
    <xdr:ext cx="762000" cy="259045"/>
    <xdr:sp macro="" textlink="">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46265</xdr:rowOff>
    </xdr:from>
    <xdr:to>
      <xdr:col>6</xdr:col>
      <xdr:colOff>171450</xdr:colOff>
      <xdr:row>55</xdr:row>
      <xdr:rowOff>147865</xdr:rowOff>
    </xdr:to>
    <xdr:sp macro="" textlink="">
      <xdr:nvSpPr>
        <xdr:cNvPr id="220" name="楕円 219">
          <a:extLst>
            <a:ext uri="{FF2B5EF4-FFF2-40B4-BE49-F238E27FC236}">
              <a16:creationId xmlns:a16="http://schemas.microsoft.com/office/drawing/2014/main" id="{00000000-0008-0000-0400-0000DC000000}"/>
            </a:ext>
          </a:extLst>
        </xdr:cNvPr>
        <xdr:cNvSpPr/>
      </xdr:nvSpPr>
      <xdr:spPr>
        <a:xfrm>
          <a:off x="1270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158042</xdr:rowOff>
    </xdr:from>
    <xdr:ext cx="762000" cy="259045"/>
    <xdr:sp macro="" textlink="">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939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以降</a:t>
          </a:r>
          <a:r>
            <a:rPr kumimoji="1" lang="ja-JP" altLang="ja-JP" sz="1100">
              <a:solidFill>
                <a:schemeClr val="dk1"/>
              </a:solidFill>
              <a:effectLst/>
              <a:latin typeface="+mn-lt"/>
              <a:ea typeface="+mn-ea"/>
              <a:cs typeface="+mn-cs"/>
            </a:rPr>
            <a:t>類似団体平均を上回り、</a:t>
          </a:r>
          <a:r>
            <a:rPr kumimoji="1" lang="ja-JP" altLang="en-US" sz="1100">
              <a:solidFill>
                <a:schemeClr val="dk1"/>
              </a:solidFill>
              <a:effectLst/>
              <a:latin typeface="+mn-lt"/>
              <a:ea typeface="+mn-ea"/>
              <a:cs typeface="+mn-cs"/>
            </a:rPr>
            <a:t>今年度についても昨年度と</a:t>
          </a:r>
          <a:r>
            <a:rPr kumimoji="1" lang="ja-JP" altLang="ja-JP" sz="1100">
              <a:solidFill>
                <a:schemeClr val="dk1"/>
              </a:solidFill>
              <a:effectLst/>
              <a:latin typeface="+mn-lt"/>
              <a:ea typeface="+mn-ea"/>
              <a:cs typeface="+mn-cs"/>
            </a:rPr>
            <a:t>比較して</a:t>
          </a:r>
          <a:r>
            <a:rPr kumimoji="1" lang="en-US" altLang="ja-JP" sz="1100">
              <a:solidFill>
                <a:schemeClr val="dk1"/>
              </a:solidFill>
              <a:effectLst/>
              <a:latin typeface="+mn-lt"/>
              <a:ea typeface="+mn-ea"/>
              <a:cs typeface="+mn-cs"/>
            </a:rPr>
            <a:t>1.1%</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たものの</a:t>
          </a:r>
          <a:r>
            <a:rPr kumimoji="1" lang="ja-JP" altLang="ja-JP" sz="1100">
              <a:solidFill>
                <a:schemeClr val="dk1"/>
              </a:solidFill>
              <a:effectLst/>
              <a:latin typeface="+mn-lt"/>
              <a:ea typeface="+mn-ea"/>
              <a:cs typeface="+mn-cs"/>
            </a:rPr>
            <a:t>、類似団体平均を</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上回った。</a:t>
          </a:r>
          <a:endParaRPr lang="ja-JP" altLang="ja-JP" sz="1400">
            <a:effectLst/>
          </a:endParaRPr>
        </a:p>
        <a:p>
          <a:r>
            <a:rPr kumimoji="1" lang="ja-JP" altLang="ja-JP" sz="1100">
              <a:solidFill>
                <a:schemeClr val="dk1"/>
              </a:solidFill>
              <a:effectLst/>
              <a:latin typeface="+mn-lt"/>
              <a:ea typeface="+mn-ea"/>
              <a:cs typeface="+mn-cs"/>
            </a:rPr>
            <a:t>　今後は人口減少等の影響から、公営企業会計等の経営悪化が予想されるが、経営戦略や公立病院改革プランに基づき経営の効率化を図り、繰出金等の抑制に努める。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1" name="テキスト ボックス 240">
          <a:extLst>
            <a:ext uri="{FF2B5EF4-FFF2-40B4-BE49-F238E27FC236}">
              <a16:creationId xmlns:a16="http://schemas.microsoft.com/office/drawing/2014/main" id="{00000000-0008-0000-0400-0000F1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0" name="その他グラフ枠">
          <a:extLst>
            <a:ext uri="{FF2B5EF4-FFF2-40B4-BE49-F238E27FC236}">
              <a16:creationId xmlns:a16="http://schemas.microsoft.com/office/drawing/2014/main" id="{00000000-0008-0000-0400-0000F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67128</xdr:rowOff>
    </xdr:from>
    <xdr:to>
      <xdr:col>82</xdr:col>
      <xdr:colOff>107950</xdr:colOff>
      <xdr:row>61</xdr:row>
      <xdr:rowOff>113393</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6510000" y="89825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85470</xdr:rowOff>
    </xdr:from>
    <xdr:ext cx="762000" cy="259045"/>
    <xdr:sp macro="" textlink="">
      <xdr:nvSpPr>
        <xdr:cNvPr id="252" name="その他最小値テキスト">
          <a:extLst>
            <a:ext uri="{FF2B5EF4-FFF2-40B4-BE49-F238E27FC236}">
              <a16:creationId xmlns:a16="http://schemas.microsoft.com/office/drawing/2014/main" id="{00000000-0008-0000-0400-0000FC000000}"/>
            </a:ext>
          </a:extLst>
        </xdr:cNvPr>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113393</xdr:rowOff>
    </xdr:from>
    <xdr:to>
      <xdr:col>82</xdr:col>
      <xdr:colOff>196850</xdr:colOff>
      <xdr:row>61</xdr:row>
      <xdr:rowOff>113393</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153505</xdr:rowOff>
    </xdr:from>
    <xdr:ext cx="762000" cy="259045"/>
    <xdr:sp macro="" textlink="">
      <xdr:nvSpPr>
        <xdr:cNvPr id="254" name="その他最大値テキスト">
          <a:extLst>
            <a:ext uri="{FF2B5EF4-FFF2-40B4-BE49-F238E27FC236}">
              <a16:creationId xmlns:a16="http://schemas.microsoft.com/office/drawing/2014/main" id="{00000000-0008-0000-0400-0000FE000000}"/>
            </a:ext>
          </a:extLst>
        </xdr:cNvPr>
        <xdr:cNvSpPr txBox="1"/>
      </xdr:nvSpPr>
      <xdr:spPr>
        <a:xfrm>
          <a:off x="16598900" y="8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67128</xdr:rowOff>
    </xdr:from>
    <xdr:to>
      <xdr:col>82</xdr:col>
      <xdr:colOff>196850</xdr:colOff>
      <xdr:row>52</xdr:row>
      <xdr:rowOff>67128</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6421100" y="898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116115</xdr:rowOff>
    </xdr:from>
    <xdr:to>
      <xdr:col>82</xdr:col>
      <xdr:colOff>107950</xdr:colOff>
      <xdr:row>59</xdr:row>
      <xdr:rowOff>64407</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5671800" y="10060215"/>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90005</xdr:rowOff>
    </xdr:from>
    <xdr:ext cx="762000" cy="259045"/>
    <xdr:sp macro="" textlink="">
      <xdr:nvSpPr>
        <xdr:cNvPr id="257" name="その他平均値テキスト">
          <a:extLst>
            <a:ext uri="{FF2B5EF4-FFF2-40B4-BE49-F238E27FC236}">
              <a16:creationId xmlns:a16="http://schemas.microsoft.com/office/drawing/2014/main" id="{00000000-0008-0000-0400-000001010000}"/>
            </a:ext>
          </a:extLst>
        </xdr:cNvPr>
        <xdr:cNvSpPr txBox="1"/>
      </xdr:nvSpPr>
      <xdr:spPr>
        <a:xfrm>
          <a:off x="16598900" y="9691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73478</xdr:rowOff>
    </xdr:from>
    <xdr:to>
      <xdr:col>82</xdr:col>
      <xdr:colOff>158750</xdr:colOff>
      <xdr:row>58</xdr:row>
      <xdr:rowOff>3628</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64592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159657</xdr:rowOff>
    </xdr:from>
    <xdr:to>
      <xdr:col>78</xdr:col>
      <xdr:colOff>69850</xdr:colOff>
      <xdr:row>59</xdr:row>
      <xdr:rowOff>64407</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4782800" y="101037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54428</xdr:rowOff>
    </xdr:from>
    <xdr:to>
      <xdr:col>78</xdr:col>
      <xdr:colOff>120650</xdr:colOff>
      <xdr:row>58</xdr:row>
      <xdr:rowOff>156028</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5621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166205</xdr:rowOff>
    </xdr:from>
    <xdr:ext cx="7366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290800" y="976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94343</xdr:rowOff>
    </xdr:from>
    <xdr:to>
      <xdr:col>73</xdr:col>
      <xdr:colOff>180975</xdr:colOff>
      <xdr:row>58</xdr:row>
      <xdr:rowOff>159657</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893800" y="100384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54428</xdr:rowOff>
    </xdr:from>
    <xdr:to>
      <xdr:col>74</xdr:col>
      <xdr:colOff>31750</xdr:colOff>
      <xdr:row>58</xdr:row>
      <xdr:rowOff>156028</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4732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166205</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976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94343</xdr:rowOff>
    </xdr:from>
    <xdr:to>
      <xdr:col>69</xdr:col>
      <xdr:colOff>92075</xdr:colOff>
      <xdr:row>59</xdr:row>
      <xdr:rowOff>151493</xdr:rowOff>
    </xdr:to>
    <xdr:cxnSp macro="">
      <xdr:nvCxnSpPr>
        <xdr:cNvPr id="265" name="直線コネクタ 264">
          <a:extLst>
            <a:ext uri="{FF2B5EF4-FFF2-40B4-BE49-F238E27FC236}">
              <a16:creationId xmlns:a16="http://schemas.microsoft.com/office/drawing/2014/main" id="{00000000-0008-0000-0400-000009010000}"/>
            </a:ext>
          </a:extLst>
        </xdr:cNvPr>
        <xdr:cNvCxnSpPr/>
      </xdr:nvCxnSpPr>
      <xdr:spPr>
        <a:xfrm flipV="1">
          <a:off x="13004800" y="100384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65315</xdr:rowOff>
    </xdr:from>
    <xdr:to>
      <xdr:col>69</xdr:col>
      <xdr:colOff>142875</xdr:colOff>
      <xdr:row>58</xdr:row>
      <xdr:rowOff>166915</xdr:rowOff>
    </xdr:to>
    <xdr:sp macro="" textlink="">
      <xdr:nvSpPr>
        <xdr:cNvPr id="266" name="フローチャート: 判断 265">
          <a:extLst>
            <a:ext uri="{FF2B5EF4-FFF2-40B4-BE49-F238E27FC236}">
              <a16:creationId xmlns:a16="http://schemas.microsoft.com/office/drawing/2014/main" id="{00000000-0008-0000-0400-00000A010000}"/>
            </a:ext>
          </a:extLst>
        </xdr:cNvPr>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151692</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163285</xdr:rowOff>
    </xdr:from>
    <xdr:to>
      <xdr:col>65</xdr:col>
      <xdr:colOff>53975</xdr:colOff>
      <xdr:row>59</xdr:row>
      <xdr:rowOff>93435</xdr:rowOff>
    </xdr:to>
    <xdr:sp macro="" textlink="">
      <xdr:nvSpPr>
        <xdr:cNvPr id="268" name="フローチャート: 判断 267">
          <a:extLst>
            <a:ext uri="{FF2B5EF4-FFF2-40B4-BE49-F238E27FC236}">
              <a16:creationId xmlns:a16="http://schemas.microsoft.com/office/drawing/2014/main" id="{00000000-0008-0000-0400-00000C010000}"/>
            </a:ext>
          </a:extLst>
        </xdr:cNvPr>
        <xdr:cNvSpPr/>
      </xdr:nvSpPr>
      <xdr:spPr>
        <a:xfrm>
          <a:off x="12954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103612</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987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65315</xdr:rowOff>
    </xdr:from>
    <xdr:to>
      <xdr:col>82</xdr:col>
      <xdr:colOff>158750</xdr:colOff>
      <xdr:row>58</xdr:row>
      <xdr:rowOff>166915</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64592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37392</xdr:rowOff>
    </xdr:from>
    <xdr:ext cx="762000" cy="259045"/>
    <xdr:sp macro="" textlink="">
      <xdr:nvSpPr>
        <xdr:cNvPr id="276" name="その他該当値テキスト">
          <a:extLst>
            <a:ext uri="{FF2B5EF4-FFF2-40B4-BE49-F238E27FC236}">
              <a16:creationId xmlns:a16="http://schemas.microsoft.com/office/drawing/2014/main" id="{00000000-0008-0000-0400-000014010000}"/>
            </a:ext>
          </a:extLst>
        </xdr:cNvPr>
        <xdr:cNvSpPr txBox="1"/>
      </xdr:nvSpPr>
      <xdr:spPr>
        <a:xfrm>
          <a:off x="16598900" y="998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13607</xdr:rowOff>
    </xdr:from>
    <xdr:to>
      <xdr:col>78</xdr:col>
      <xdr:colOff>120650</xdr:colOff>
      <xdr:row>59</xdr:row>
      <xdr:rowOff>115207</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56210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99984</xdr:rowOff>
    </xdr:from>
    <xdr:ext cx="7366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5290800" y="1021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108857</xdr:rowOff>
    </xdr:from>
    <xdr:to>
      <xdr:col>74</xdr:col>
      <xdr:colOff>31750</xdr:colOff>
      <xdr:row>59</xdr:row>
      <xdr:rowOff>39007</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4732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23784</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4401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43543</xdr:rowOff>
    </xdr:from>
    <xdr:to>
      <xdr:col>69</xdr:col>
      <xdr:colOff>142875</xdr:colOff>
      <xdr:row>58</xdr:row>
      <xdr:rowOff>145143</xdr:rowOff>
    </xdr:to>
    <xdr:sp macro="" textlink="">
      <xdr:nvSpPr>
        <xdr:cNvPr id="281" name="楕円 280">
          <a:extLst>
            <a:ext uri="{FF2B5EF4-FFF2-40B4-BE49-F238E27FC236}">
              <a16:creationId xmlns:a16="http://schemas.microsoft.com/office/drawing/2014/main" id="{00000000-0008-0000-0400-000019010000}"/>
            </a:ext>
          </a:extLst>
        </xdr:cNvPr>
        <xdr:cNvSpPr/>
      </xdr:nvSpPr>
      <xdr:spPr>
        <a:xfrm>
          <a:off x="13843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155320</xdr:rowOff>
    </xdr:from>
    <xdr:ext cx="762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3512800" y="975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100693</xdr:rowOff>
    </xdr:from>
    <xdr:to>
      <xdr:col>65</xdr:col>
      <xdr:colOff>53975</xdr:colOff>
      <xdr:row>60</xdr:row>
      <xdr:rowOff>30843</xdr:rowOff>
    </xdr:to>
    <xdr:sp macro="" textlink="">
      <xdr:nvSpPr>
        <xdr:cNvPr id="283" name="楕円 282">
          <a:extLst>
            <a:ext uri="{FF2B5EF4-FFF2-40B4-BE49-F238E27FC236}">
              <a16:creationId xmlns:a16="http://schemas.microsoft.com/office/drawing/2014/main" id="{00000000-0008-0000-0400-00001B010000}"/>
            </a:ext>
          </a:extLst>
        </xdr:cNvPr>
        <xdr:cNvSpPr/>
      </xdr:nvSpPr>
      <xdr:spPr>
        <a:xfrm>
          <a:off x="12954000" y="102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15620</xdr:rowOff>
    </xdr:from>
    <xdr:ext cx="762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623800" y="1030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a:t>
          </a:r>
          <a:r>
            <a:rPr kumimoji="1" lang="en-US" altLang="ja-JP" sz="1100">
              <a:solidFill>
                <a:schemeClr val="dk1"/>
              </a:solidFill>
              <a:effectLst/>
              <a:latin typeface="+mn-lt"/>
              <a:ea typeface="+mn-ea"/>
              <a:cs typeface="+mn-cs"/>
            </a:rPr>
            <a:t>5.4%</a:t>
          </a:r>
          <a:r>
            <a:rPr kumimoji="1" lang="ja-JP" altLang="ja-JP" sz="1100">
              <a:solidFill>
                <a:schemeClr val="dk1"/>
              </a:solidFill>
              <a:effectLst/>
              <a:latin typeface="+mn-lt"/>
              <a:ea typeface="+mn-ea"/>
              <a:cs typeface="+mn-cs"/>
            </a:rPr>
            <a:t>低い数値となっており、</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と比較</a:t>
          </a:r>
          <a:r>
            <a:rPr kumimoji="1" lang="ja-JP" altLang="en-US" sz="1100">
              <a:solidFill>
                <a:schemeClr val="dk1"/>
              </a:solidFill>
              <a:effectLst/>
              <a:latin typeface="+mn-lt"/>
              <a:ea typeface="+mn-ea"/>
              <a:cs typeface="+mn-cs"/>
            </a:rPr>
            <a:t>すると</a:t>
          </a:r>
          <a:r>
            <a:rPr kumimoji="1" lang="en-US" altLang="ja-JP" sz="1100">
              <a:solidFill>
                <a:schemeClr val="dk1"/>
              </a:solidFill>
              <a:effectLst/>
              <a:latin typeface="+mn-lt"/>
              <a:ea typeface="+mn-ea"/>
              <a:cs typeface="+mn-cs"/>
            </a:rPr>
            <a:t>0.2%</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からの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那智勝浦観光機構補助金の増や小中学校学校給食無償化</a:t>
          </a:r>
          <a:r>
            <a:rPr kumimoji="1" lang="ja-JP" altLang="ja-JP" sz="1100">
              <a:solidFill>
                <a:schemeClr val="dk1"/>
              </a:solidFill>
              <a:effectLst/>
              <a:latin typeface="+mn-lt"/>
              <a:ea typeface="+mn-ea"/>
              <a:cs typeface="+mn-cs"/>
            </a:rPr>
            <a:t>が要因として挙げられる。</a:t>
          </a:r>
          <a:endParaRPr lang="ja-JP" altLang="ja-JP" sz="1400">
            <a:effectLst/>
          </a:endParaRPr>
        </a:p>
        <a:p>
          <a:r>
            <a:rPr kumimoji="1" lang="ja-JP" altLang="ja-JP" sz="1100">
              <a:solidFill>
                <a:schemeClr val="dk1"/>
              </a:solidFill>
              <a:effectLst/>
              <a:latin typeface="+mn-lt"/>
              <a:ea typeface="+mn-ea"/>
              <a:cs typeface="+mn-cs"/>
            </a:rPr>
            <a:t>　今後も各種団体等への補助金等を慎重に精査し、補助金等の抑制に努める。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a:extLst>
            <a:ext uri="{FF2B5EF4-FFF2-40B4-BE49-F238E27FC236}">
              <a16:creationId xmlns:a16="http://schemas.microsoft.com/office/drawing/2014/main" id="{00000000-0008-0000-0400-00003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168148</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6510000" y="5956300"/>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140225</xdr:rowOff>
    </xdr:from>
    <xdr:ext cx="762000" cy="259045"/>
    <xdr:sp macro="" textlink="">
      <xdr:nvSpPr>
        <xdr:cNvPr id="310" name="補助費等最小値テキスト">
          <a:extLst>
            <a:ext uri="{FF2B5EF4-FFF2-40B4-BE49-F238E27FC236}">
              <a16:creationId xmlns:a16="http://schemas.microsoft.com/office/drawing/2014/main" id="{00000000-0008-0000-0400-000036010000}"/>
            </a:ext>
          </a:extLst>
        </xdr:cNvPr>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168148</xdr:rowOff>
    </xdr:from>
    <xdr:to>
      <xdr:col>82</xdr:col>
      <xdr:colOff>196850</xdr:colOff>
      <xdr:row>40</xdr:row>
      <xdr:rowOff>168148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12" name="補助費等最大値テキスト">
          <a:extLst>
            <a:ext uri="{FF2B5EF4-FFF2-40B4-BE49-F238E27FC236}">
              <a16:creationId xmlns:a16="http://schemas.microsoft.com/office/drawing/2014/main" id="{00000000-0008-0000-0400-000038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72136</xdr:rowOff>
    </xdr:from>
    <xdr:to>
      <xdr:col>82</xdr:col>
      <xdr:colOff>107950</xdr:colOff>
      <xdr:row>36</xdr:row>
      <xdr:rowOff>81280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5671800" y="62443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77995</xdr:rowOff>
    </xdr:from>
    <xdr:ext cx="762000" cy="259045"/>
    <xdr:sp macro="" textlink="">
      <xdr:nvSpPr>
        <xdr:cNvPr id="315" name="補助費等平均値テキスト">
          <a:extLst>
            <a:ext uri="{FF2B5EF4-FFF2-40B4-BE49-F238E27FC236}">
              <a16:creationId xmlns:a16="http://schemas.microsoft.com/office/drawing/2014/main" id="{00000000-0008-0000-0400-00003B010000}"/>
            </a:ext>
          </a:extLst>
        </xdr:cNvPr>
        <xdr:cNvSpPr txBox="1"/>
      </xdr:nvSpPr>
      <xdr:spPr>
        <a:xfrm>
          <a:off x="16598900" y="6421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105918</xdr:rowOff>
    </xdr:from>
    <xdr:to>
      <xdr:col>82</xdr:col>
      <xdr:colOff>158750</xdr:colOff>
      <xdr:row>38</xdr:row>
      <xdr:rowOff>36068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6459200" y="644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72136</xdr:rowOff>
    </xdr:from>
    <xdr:to>
      <xdr:col>78</xdr:col>
      <xdr:colOff>69850</xdr:colOff>
      <xdr:row>36</xdr:row>
      <xdr:rowOff>104140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4782800" y="62443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12700</xdr:rowOff>
    </xdr:from>
    <xdr:to>
      <xdr:col>73</xdr:col>
      <xdr:colOff>180975</xdr:colOff>
      <xdr:row>36</xdr:row>
      <xdr:rowOff>104140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a:off x="13893800" y="61849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12700</xdr:rowOff>
    </xdr:from>
    <xdr:to>
      <xdr:col>69</xdr:col>
      <xdr:colOff>92075</xdr:colOff>
      <xdr:row>36</xdr:row>
      <xdr:rowOff>40132</xdr:rowOff>
    </xdr:to>
    <xdr:cxnSp macro="">
      <xdr:nvCxnSpPr>
        <xdr:cNvPr id="323" name="直線コネクタ 322">
          <a:extLst>
            <a:ext uri="{FF2B5EF4-FFF2-40B4-BE49-F238E27FC236}">
              <a16:creationId xmlns:a16="http://schemas.microsoft.com/office/drawing/2014/main" id="{00000000-0008-0000-0400-000043010000}"/>
            </a:ext>
          </a:extLst>
        </xdr:cNvPr>
        <xdr:cNvCxnSpPr/>
      </xdr:nvCxnSpPr>
      <xdr:spPr>
        <a:xfrm flipV="1">
          <a:off x="13004800" y="61849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163068</xdr:rowOff>
    </xdr:from>
    <xdr:to>
      <xdr:col>69</xdr:col>
      <xdr:colOff>142875</xdr:colOff>
      <xdr:row>37</xdr:row>
      <xdr:rowOff>93218</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77995</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46482</xdr:rowOff>
    </xdr:from>
    <xdr:to>
      <xdr:col>65</xdr:col>
      <xdr:colOff>53975</xdr:colOff>
      <xdr:row>37</xdr:row>
      <xdr:rowOff>148082</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2954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132859</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30480</xdr:rowOff>
    </xdr:from>
    <xdr:to>
      <xdr:col>82</xdr:col>
      <xdr:colOff>158750</xdr:colOff>
      <xdr:row>36</xdr:row>
      <xdr:rowOff>132080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47007</xdr:rowOff>
    </xdr:from>
    <xdr:ext cx="762000" cy="259045"/>
    <xdr:sp macro="" textlink="">
      <xdr:nvSpPr>
        <xdr:cNvPr id="334" name="補助費等該当値テキスト">
          <a:extLst>
            <a:ext uri="{FF2B5EF4-FFF2-40B4-BE49-F238E27FC236}">
              <a16:creationId xmlns:a16="http://schemas.microsoft.com/office/drawing/2014/main" id="{00000000-0008-0000-0400-00004E010000}"/>
            </a:ext>
          </a:extLst>
        </xdr:cNvPr>
        <xdr:cNvSpPr txBox="1"/>
      </xdr:nvSpPr>
      <xdr:spPr>
        <a:xfrm>
          <a:off x="16598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21336</xdr:rowOff>
    </xdr:from>
    <xdr:to>
      <xdr:col>78</xdr:col>
      <xdr:colOff>120650</xdr:colOff>
      <xdr:row>36</xdr:row>
      <xdr:rowOff>122936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5621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133113</xdr:rowOff>
    </xdr:from>
    <xdr:ext cx="7366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5290800" y="5962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53340</xdr:rowOff>
    </xdr:from>
    <xdr:to>
      <xdr:col>74</xdr:col>
      <xdr:colOff>31750</xdr:colOff>
      <xdr:row>36</xdr:row>
      <xdr:rowOff>154940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165117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133350</xdr:rowOff>
    </xdr:from>
    <xdr:to>
      <xdr:col>69</xdr:col>
      <xdr:colOff>142875</xdr:colOff>
      <xdr:row>36</xdr:row>
      <xdr:rowOff>63500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3843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73677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160782</xdr:rowOff>
    </xdr:from>
    <xdr:to>
      <xdr:col>65</xdr:col>
      <xdr:colOff>53975</xdr:colOff>
      <xdr:row>36</xdr:row>
      <xdr:rowOff>90932</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2954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101109</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a:t>
          </a:r>
          <a:r>
            <a:rPr kumimoji="1" lang="ja-JP" altLang="ja-JP" sz="1100">
              <a:solidFill>
                <a:schemeClr val="dk1"/>
              </a:solidFill>
              <a:effectLst/>
              <a:latin typeface="+mn-lt"/>
              <a:ea typeface="+mn-ea"/>
              <a:cs typeface="+mn-cs"/>
            </a:rPr>
            <a:t>度より</a:t>
          </a:r>
          <a:r>
            <a:rPr kumimoji="1" lang="en-US" altLang="ja-JP" sz="1100">
              <a:solidFill>
                <a:schemeClr val="dk1"/>
              </a:solidFill>
              <a:effectLst/>
              <a:latin typeface="+mn-lt"/>
              <a:ea typeface="+mn-ea"/>
              <a:cs typeface="+mn-cs"/>
            </a:rPr>
            <a:t>0.3%</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てもなお</a:t>
          </a:r>
          <a:r>
            <a:rPr kumimoji="1" lang="ja-JP" altLang="ja-JP" sz="1100">
              <a:solidFill>
                <a:schemeClr val="dk1"/>
              </a:solidFill>
              <a:effectLst/>
              <a:latin typeface="+mn-lt"/>
              <a:ea typeface="+mn-ea"/>
              <a:cs typeface="+mn-cs"/>
            </a:rPr>
            <a:t>、類似団体平均と比較して</a:t>
          </a:r>
          <a:r>
            <a:rPr kumimoji="1" lang="en-US" altLang="ja-JP" sz="1100">
              <a:solidFill>
                <a:schemeClr val="dk1"/>
              </a:solidFill>
              <a:effectLst/>
              <a:latin typeface="+mn-lt"/>
              <a:ea typeface="+mn-ea"/>
              <a:cs typeface="+mn-cs"/>
            </a:rPr>
            <a:t>4.1%</a:t>
          </a:r>
          <a:r>
            <a:rPr kumimoji="1" lang="ja-JP" altLang="ja-JP" sz="1100">
              <a:solidFill>
                <a:schemeClr val="dk1"/>
              </a:solidFill>
              <a:effectLst/>
              <a:latin typeface="+mn-lt"/>
              <a:ea typeface="+mn-ea"/>
              <a:cs typeface="+mn-cs"/>
            </a:rPr>
            <a:t>高い値となっている。増加した要因としては、過疎対策事業債が増加したことが挙げられる。</a:t>
          </a:r>
          <a:endParaRPr lang="ja-JP" altLang="ja-JP" sz="1400">
            <a:effectLst/>
          </a:endParaRPr>
        </a:p>
        <a:p>
          <a:r>
            <a:rPr kumimoji="1" lang="ja-JP" altLang="ja-JP" sz="1100">
              <a:solidFill>
                <a:schemeClr val="dk1"/>
              </a:solidFill>
              <a:effectLst/>
              <a:latin typeface="+mn-lt"/>
              <a:ea typeface="+mn-ea"/>
              <a:cs typeface="+mn-cs"/>
            </a:rPr>
            <a:t>　今後も過疎対策事業やその他大規模事業の実施に伴い、公債費が増加し、厳しい財政運営となることが予想される。</a:t>
          </a:r>
          <a:endParaRPr lang="ja-JP" altLang="ja-JP" sz="1400">
            <a:effectLst/>
          </a:endParaRPr>
        </a:p>
        <a:p>
          <a:r>
            <a:rPr kumimoji="1" lang="ja-JP" altLang="ja-JP" sz="1100">
              <a:solidFill>
                <a:schemeClr val="dk1"/>
              </a:solidFill>
              <a:effectLst/>
              <a:latin typeface="+mn-lt"/>
              <a:ea typeface="+mn-ea"/>
              <a:cs typeface="+mn-cs"/>
            </a:rPr>
            <a:t>　新規事業等の抑制や大型事業の分散化により、公債費の抑制、起債償還の集中化を防ぐよう努める。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80</xdr:row>
      <xdr:rowOff>140715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750292"/>
          <a:ext cx="0" cy="1106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112792</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140715</xdr:rowOff>
    </xdr:from>
    <xdr:to>
      <xdr:col>24</xdr:col>
      <xdr:colOff>114300</xdr:colOff>
      <xdr:row>80</xdr:row>
      <xdr:rowOff>140715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5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72137</xdr:rowOff>
    </xdr:from>
    <xdr:to>
      <xdr:col>24</xdr:col>
      <xdr:colOff>25400</xdr:colOff>
      <xdr:row>78</xdr:row>
      <xdr:rowOff>85852</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3445237"/>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21862</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5335</xdr:rowOff>
    </xdr:from>
    <xdr:to>
      <xdr:col>24</xdr:col>
      <xdr:colOff>76200</xdr:colOff>
      <xdr:row>77</xdr:row>
      <xdr:rowOff>106935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58420</xdr:rowOff>
    </xdr:from>
    <xdr:to>
      <xdr:col>19</xdr:col>
      <xdr:colOff>187325</xdr:colOff>
      <xdr:row>78</xdr:row>
      <xdr:rowOff>85852</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34315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41911</xdr:rowOff>
    </xdr:from>
    <xdr:to>
      <xdr:col>20</xdr:col>
      <xdr:colOff>38100</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153688</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138430</xdr:rowOff>
    </xdr:from>
    <xdr:to>
      <xdr:col>15</xdr:col>
      <xdr:colOff>98425</xdr:colOff>
      <xdr:row>78</xdr:row>
      <xdr:rowOff>58420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3400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138430</xdr:rowOff>
    </xdr:from>
    <xdr:to>
      <xdr:col>11</xdr:col>
      <xdr:colOff>9525</xdr:colOff>
      <xdr:row>78</xdr:row>
      <xdr:rowOff>26415</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340080"/>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9906</xdr:rowOff>
    </xdr:from>
    <xdr:to>
      <xdr:col>11</xdr:col>
      <xdr:colOff>60325</xdr:colOff>
      <xdr:row>77</xdr:row>
      <xdr:rowOff>111506</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121683</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144542</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21337</xdr:rowOff>
    </xdr:from>
    <xdr:to>
      <xdr:col>24</xdr:col>
      <xdr:colOff>76200</xdr:colOff>
      <xdr:row>78</xdr:row>
      <xdr:rowOff>122937</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164864</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35052</xdr:rowOff>
    </xdr:from>
    <xdr:to>
      <xdr:col>20</xdr:col>
      <xdr:colOff>38100</xdr:colOff>
      <xdr:row>78</xdr:row>
      <xdr:rowOff>136652</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121429</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7620</xdr:rowOff>
    </xdr:from>
    <xdr:to>
      <xdr:col>15</xdr:col>
      <xdr:colOff>149225</xdr:colOff>
      <xdr:row>78</xdr:row>
      <xdr:rowOff>109220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93997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87630</xdr:rowOff>
    </xdr:from>
    <xdr:to>
      <xdr:col>11</xdr:col>
      <xdr:colOff>60325</xdr:colOff>
      <xdr:row>78</xdr:row>
      <xdr:rowOff>17780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2557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147065</xdr:rowOff>
    </xdr:from>
    <xdr:to>
      <xdr:col>6</xdr:col>
      <xdr:colOff>171450</xdr:colOff>
      <xdr:row>78</xdr:row>
      <xdr:rowOff>77215</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61992</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a:t>
          </a:r>
          <a:r>
            <a:rPr kumimoji="1" lang="ja-JP" altLang="ja-JP" sz="1100">
              <a:solidFill>
                <a:schemeClr val="dk1"/>
              </a:solidFill>
              <a:effectLst/>
              <a:latin typeface="+mn-lt"/>
              <a:ea typeface="+mn-ea"/>
              <a:cs typeface="+mn-cs"/>
            </a:rPr>
            <a:t>度と比較して</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減少しているが、類似団体平均よりも</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高い数値となっている。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からの減少については、補助費の減少等が要因として挙げられる。</a:t>
          </a:r>
          <a:endParaRPr lang="ja-JP" altLang="ja-JP" sz="1400">
            <a:effectLst/>
          </a:endParaRPr>
        </a:p>
        <a:p>
          <a:r>
            <a:rPr kumimoji="1" lang="ja-JP" altLang="ja-JP" sz="1100">
              <a:solidFill>
                <a:schemeClr val="dk1"/>
              </a:solidFill>
              <a:effectLst/>
              <a:latin typeface="+mn-lt"/>
              <a:ea typeface="+mn-ea"/>
              <a:cs typeface="+mn-cs"/>
            </a:rPr>
            <a:t>　今後は人口減少等により地方税の減少が見込まれるため、類似団体の数値を参考にしながら繰出金の抑制や経常経費の削減・施設の統廃合等により物件費の抑制に努める。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104140</xdr:rowOff>
    </xdr:from>
    <xdr:to>
      <xdr:col>82</xdr:col>
      <xdr:colOff>107950</xdr:colOff>
      <xdr:row>81</xdr:row>
      <xdr:rowOff>37846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448540"/>
          <a:ext cx="0" cy="1476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9923</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37846</xdr:rowOff>
    </xdr:from>
    <xdr:to>
      <xdr:col>82</xdr:col>
      <xdr:colOff>196850</xdr:colOff>
      <xdr:row>81</xdr:row>
      <xdr:rowOff>37846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19067</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104140</xdr:rowOff>
    </xdr:from>
    <xdr:to>
      <xdr:col>82</xdr:col>
      <xdr:colOff>196850</xdr:colOff>
      <xdr:row>72</xdr:row>
      <xdr:rowOff>104140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3556</xdr:rowOff>
    </xdr:from>
    <xdr:to>
      <xdr:col>82</xdr:col>
      <xdr:colOff>107950</xdr:colOff>
      <xdr:row>78</xdr:row>
      <xdr:rowOff>12700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5671800" y="1337665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12716</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042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167639</xdr:rowOff>
    </xdr:from>
    <xdr:to>
      <xdr:col>82</xdr:col>
      <xdr:colOff>158750</xdr:colOff>
      <xdr:row>77</xdr:row>
      <xdr:rowOff>97789</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12700</xdr:rowOff>
    </xdr:from>
    <xdr:to>
      <xdr:col>78</xdr:col>
      <xdr:colOff>69850</xdr:colOff>
      <xdr:row>78</xdr:row>
      <xdr:rowOff>26415</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4782800" y="133858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71391</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94996</xdr:rowOff>
    </xdr:from>
    <xdr:to>
      <xdr:col>73</xdr:col>
      <xdr:colOff>180975</xdr:colOff>
      <xdr:row>78</xdr:row>
      <xdr:rowOff>26415</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3125196"/>
          <a:ext cx="889000" cy="274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48768</xdr:rowOff>
    </xdr:from>
    <xdr:to>
      <xdr:col>74</xdr:col>
      <xdr:colOff>31750</xdr:colOff>
      <xdr:row>76</xdr:row>
      <xdr:rowOff>150368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160545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94996</xdr:rowOff>
    </xdr:from>
    <xdr:to>
      <xdr:col>69</xdr:col>
      <xdr:colOff>92075</xdr:colOff>
      <xdr:row>78</xdr:row>
      <xdr:rowOff>127000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125196"/>
          <a:ext cx="889000" cy="37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110490</xdr:rowOff>
    </xdr:from>
    <xdr:to>
      <xdr:col>69</xdr:col>
      <xdr:colOff>142875</xdr:colOff>
      <xdr:row>76</xdr:row>
      <xdr:rowOff>40639</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50817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158496</xdr:rowOff>
    </xdr:from>
    <xdr:to>
      <xdr:col>65</xdr:col>
      <xdr:colOff>53975</xdr:colOff>
      <xdr:row>77</xdr:row>
      <xdr:rowOff>88646</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98823</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124206</xdr:rowOff>
    </xdr:from>
    <xdr:to>
      <xdr:col>82</xdr:col>
      <xdr:colOff>158750</xdr:colOff>
      <xdr:row>78</xdr:row>
      <xdr:rowOff>54356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96283</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133350</xdr:rowOff>
    </xdr:from>
    <xdr:to>
      <xdr:col>78</xdr:col>
      <xdr:colOff>120650</xdr:colOff>
      <xdr:row>78</xdr:row>
      <xdr:rowOff>63500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48277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42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147065</xdr:rowOff>
    </xdr:from>
    <xdr:to>
      <xdr:col>74</xdr:col>
      <xdr:colOff>31750</xdr:colOff>
      <xdr:row>78</xdr:row>
      <xdr:rowOff>77215</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61992</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44196</xdr:rowOff>
    </xdr:from>
    <xdr:to>
      <xdr:col>69</xdr:col>
      <xdr:colOff>142875</xdr:colOff>
      <xdr:row>76</xdr:row>
      <xdr:rowOff>145796</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130573</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76200</xdr:rowOff>
    </xdr:from>
    <xdr:to>
      <xdr:col>65</xdr:col>
      <xdr:colOff>53975</xdr:colOff>
      <xdr:row>79</xdr:row>
      <xdr:rowOff>6350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162577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和歌山県那智勝浦町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167611</xdr:rowOff>
    </xdr:from>
    <xdr:to>
      <xdr:col>29</xdr:col>
      <xdr:colOff>127000</xdr:colOff>
      <xdr:row>18</xdr:row>
      <xdr:rowOff>10234</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flipV="1">
          <a:off x="5651500" y="2101186"/>
          <a:ext cx="0" cy="1042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17</xdr:row>
      <xdr:rowOff>153761</xdr:rowOff>
    </xdr:from>
    <xdr:ext cx="762000" cy="259045"/>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16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10234</xdr:rowOff>
    </xdr:from>
    <xdr:to>
      <xdr:col>30</xdr:col>
      <xdr:colOff>25400</xdr:colOff>
      <xdr:row>18</xdr:row>
      <xdr:rowOff>10234</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5562600" y="3143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82538</xdr:rowOff>
    </xdr:from>
    <xdr:ext cx="762000" cy="259045"/>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84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167611</xdr:rowOff>
    </xdr:from>
    <xdr:to>
      <xdr:col>30</xdr:col>
      <xdr:colOff>25400</xdr:colOff>
      <xdr:row>11</xdr:row>
      <xdr:rowOff>167611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2101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127483</xdr:rowOff>
    </xdr:from>
    <xdr:to>
      <xdr:col>29</xdr:col>
      <xdr:colOff>127000</xdr:colOff>
      <xdr:row>16</xdr:row>
      <xdr:rowOff>19735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003800" y="2746858"/>
          <a:ext cx="647700" cy="63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146116</xdr:rowOff>
    </xdr:from>
    <xdr:ext cx="762000" cy="259045"/>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765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2589</xdr:rowOff>
    </xdr:from>
    <xdr:to>
      <xdr:col>29</xdr:col>
      <xdr:colOff>177800</xdr:colOff>
      <xdr:row>16</xdr:row>
      <xdr:rowOff>104189</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bwMode="auto">
        <a:xfrm>
          <a:off x="5600700" y="27934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19735</xdr:rowOff>
    </xdr:from>
    <xdr:to>
      <xdr:col>26</xdr:col>
      <xdr:colOff>50800</xdr:colOff>
      <xdr:row>16</xdr:row>
      <xdr:rowOff>37099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4305300" y="2810560"/>
          <a:ext cx="698500" cy="173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52049</xdr:rowOff>
    </xdr:from>
    <xdr:to>
      <xdr:col>26</xdr:col>
      <xdr:colOff>101600</xdr:colOff>
      <xdr:row>16</xdr:row>
      <xdr:rowOff>153649</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4953000" y="2842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138426</xdr:rowOff>
    </xdr:from>
    <xdr:ext cx="736600" cy="25904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929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37099</xdr:rowOff>
    </xdr:from>
    <xdr:to>
      <xdr:col>22</xdr:col>
      <xdr:colOff>114300</xdr:colOff>
      <xdr:row>16</xdr:row>
      <xdr:rowOff>79248</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3606800" y="2827924"/>
          <a:ext cx="698500" cy="42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68632</xdr:rowOff>
    </xdr:from>
    <xdr:to>
      <xdr:col>22</xdr:col>
      <xdr:colOff>165100</xdr:colOff>
      <xdr:row>16</xdr:row>
      <xdr:rowOff>170232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254500" y="2859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155009</xdr:rowOff>
    </xdr:from>
    <xdr:ext cx="7620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945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79248</xdr:rowOff>
    </xdr:from>
    <xdr:to>
      <xdr:col>18</xdr:col>
      <xdr:colOff>177800</xdr:colOff>
      <xdr:row>16</xdr:row>
      <xdr:rowOff>96663</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2908300" y="2870073"/>
          <a:ext cx="698500" cy="17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77744</xdr:rowOff>
    </xdr:from>
    <xdr:to>
      <xdr:col>19</xdr:col>
      <xdr:colOff>38100</xdr:colOff>
      <xdr:row>17</xdr:row>
      <xdr:rowOff>7894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3556000" y="28685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164121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95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84936</xdr:rowOff>
    </xdr:from>
    <xdr:to>
      <xdr:col>15</xdr:col>
      <xdr:colOff>101600</xdr:colOff>
      <xdr:row>17</xdr:row>
      <xdr:rowOff>15086</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2857500" y="2875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171313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2962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76683</xdr:rowOff>
    </xdr:from>
    <xdr:to>
      <xdr:col>29</xdr:col>
      <xdr:colOff>177800</xdr:colOff>
      <xdr:row>16</xdr:row>
      <xdr:rowOff>6833</xdr:rowOff>
    </xdr:to>
    <xdr:sp macro="" textlink="">
      <xdr:nvSpPr>
        <xdr:cNvPr id="66" name="楕円 65">
          <a:extLst>
            <a:ext uri="{FF2B5EF4-FFF2-40B4-BE49-F238E27FC236}">
              <a16:creationId xmlns:a16="http://schemas.microsoft.com/office/drawing/2014/main" id="{00000000-0008-0000-0500-000042000000}"/>
            </a:ext>
          </a:extLst>
        </xdr:cNvPr>
        <xdr:cNvSpPr/>
      </xdr:nvSpPr>
      <xdr:spPr bwMode="auto">
        <a:xfrm>
          <a:off x="5600700" y="2696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93210</xdr:rowOff>
    </xdr:from>
    <xdr:ext cx="762000" cy="259045"/>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54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140385</xdr:rowOff>
    </xdr:from>
    <xdr:to>
      <xdr:col>26</xdr:col>
      <xdr:colOff>101600</xdr:colOff>
      <xdr:row>16</xdr:row>
      <xdr:rowOff>70535</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4953000" y="2759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80712</xdr:rowOff>
    </xdr:from>
    <xdr:ext cx="7366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252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157749</xdr:rowOff>
    </xdr:from>
    <xdr:to>
      <xdr:col>22</xdr:col>
      <xdr:colOff>165100</xdr:colOff>
      <xdr:row>16</xdr:row>
      <xdr:rowOff>87899</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254500" y="2777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98076</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254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28448</xdr:rowOff>
    </xdr:from>
    <xdr:to>
      <xdr:col>19</xdr:col>
      <xdr:colOff>38100</xdr:colOff>
      <xdr:row>16</xdr:row>
      <xdr:rowOff>130048</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3556000" y="2819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140225</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258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45863</xdr:rowOff>
    </xdr:from>
    <xdr:to>
      <xdr:col>15</xdr:col>
      <xdr:colOff>101600</xdr:colOff>
      <xdr:row>16</xdr:row>
      <xdr:rowOff>147463</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2857500" y="28366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157640</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260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249987</xdr:rowOff>
    </xdr:from>
    <xdr:to>
      <xdr:col>29</xdr:col>
      <xdr:colOff>127000</xdr:colOff>
      <xdr:row>38</xdr:row>
      <xdr:rowOff>36626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74537"/>
          <a:ext cx="0" cy="13296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8703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76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36626</xdr:rowOff>
    </xdr:from>
    <xdr:to>
      <xdr:col>30</xdr:col>
      <xdr:colOff>25400</xdr:colOff>
      <xdr:row>38</xdr:row>
      <xdr:rowOff>36626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504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164914</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918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249987</xdr:rowOff>
    </xdr:from>
    <xdr:to>
      <xdr:col>30</xdr:col>
      <xdr:colOff>25400</xdr:colOff>
      <xdr:row>33</xdr:row>
      <xdr:rowOff>249987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745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86499</xdr:rowOff>
    </xdr:from>
    <xdr:to>
      <xdr:col>29</xdr:col>
      <xdr:colOff>127000</xdr:colOff>
      <xdr:row>36</xdr:row>
      <xdr:rowOff>103874</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7039749"/>
          <a:ext cx="647700" cy="17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71276</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70245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54959</xdr:rowOff>
    </xdr:from>
    <xdr:to>
      <xdr:col>29</xdr:col>
      <xdr:colOff>177800</xdr:colOff>
      <xdr:row>36</xdr:row>
      <xdr:rowOff>156559</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08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78860</xdr:rowOff>
    </xdr:from>
    <xdr:to>
      <xdr:col>26</xdr:col>
      <xdr:colOff>50800</xdr:colOff>
      <xdr:row>36</xdr:row>
      <xdr:rowOff>103874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7032110"/>
          <a:ext cx="698500" cy="25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33280</xdr:rowOff>
    </xdr:from>
    <xdr:to>
      <xdr:col>26</xdr:col>
      <xdr:colOff>101600</xdr:colOff>
      <xdr:row>36</xdr:row>
      <xdr:rowOff>134880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9865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145057</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55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78860</xdr:rowOff>
    </xdr:from>
    <xdr:to>
      <xdr:col>22</xdr:col>
      <xdr:colOff>114300</xdr:colOff>
      <xdr:row>36</xdr:row>
      <xdr:rowOff>123475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032110"/>
          <a:ext cx="698500" cy="446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45377</xdr:rowOff>
    </xdr:from>
    <xdr:to>
      <xdr:col>22</xdr:col>
      <xdr:colOff>165100</xdr:colOff>
      <xdr:row>36</xdr:row>
      <xdr:rowOff>146977</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9986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131754</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085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123475</xdr:rowOff>
    </xdr:from>
    <xdr:to>
      <xdr:col>18</xdr:col>
      <xdr:colOff>177800</xdr:colOff>
      <xdr:row>36</xdr:row>
      <xdr:rowOff>126143</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076725"/>
          <a:ext cx="698500" cy="2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71799</xdr:rowOff>
    </xdr:from>
    <xdr:to>
      <xdr:col>19</xdr:col>
      <xdr:colOff>38100</xdr:colOff>
      <xdr:row>37</xdr:row>
      <xdr:rowOff>1949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25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183576</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793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117539</xdr:rowOff>
    </xdr:from>
    <xdr:to>
      <xdr:col>15</xdr:col>
      <xdr:colOff>101600</xdr:colOff>
      <xdr:row>37</xdr:row>
      <xdr:rowOff>47689</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707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32466</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715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35699</xdr:rowOff>
    </xdr:from>
    <xdr:to>
      <xdr:col>29</xdr:col>
      <xdr:colOff>177800</xdr:colOff>
      <xdr:row>36</xdr:row>
      <xdr:rowOff>137299</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988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223676</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834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53074</xdr:rowOff>
    </xdr:from>
    <xdr:to>
      <xdr:col>26</xdr:col>
      <xdr:colOff>101600</xdr:colOff>
      <xdr:row>36</xdr:row>
      <xdr:rowOff>154674</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006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139451</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7092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28060</xdr:rowOff>
    </xdr:from>
    <xdr:to>
      <xdr:col>22</xdr:col>
      <xdr:colOff>165100</xdr:colOff>
      <xdr:row>36</xdr:row>
      <xdr:rowOff>129660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981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139837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750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72675</xdr:rowOff>
    </xdr:from>
    <xdr:to>
      <xdr:col>19</xdr:col>
      <xdr:colOff>38100</xdr:colOff>
      <xdr:row>37</xdr:row>
      <xdr:rowOff>2825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0259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159052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112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75343</xdr:rowOff>
    </xdr:from>
    <xdr:to>
      <xdr:col>15</xdr:col>
      <xdr:colOff>101600</xdr:colOff>
      <xdr:row>37</xdr:row>
      <xdr:rowOff>5493</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028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187120</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79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和歌山県那智勝浦町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13,468
13,282
183.30
11,361,432
11,156,319
153,093
5,672,227
13,066,267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13.3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96,784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97025</xdr:rowOff>
    </xdr:from>
    <xdr:to>
      <xdr:col>24</xdr:col>
      <xdr:colOff>62865</xdr:colOff>
      <xdr:row>37</xdr:row>
      <xdr:rowOff>1548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240525"/>
          <a:ext cx="1270" cy="110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5375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4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1548</xdr:rowOff>
    </xdr:from>
    <xdr:to>
      <xdr:col>24</xdr:col>
      <xdr:colOff>152400</xdr:colOff>
      <xdr:row>37</xdr:row>
      <xdr:rowOff>1548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4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43702</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15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97025</xdr:rowOff>
    </xdr:from>
    <xdr:to>
      <xdr:col>24</xdr:col>
      <xdr:colOff>152400</xdr:colOff>
      <xdr:row>30</xdr:row>
      <xdr:rowOff>97025</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240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170529</xdr:rowOff>
    </xdr:from>
    <xdr:to>
      <xdr:col>24</xdr:col>
      <xdr:colOff>63500</xdr:colOff>
      <xdr:row>35</xdr:row>
      <xdr:rowOff>62945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5999829"/>
          <a:ext cx="838200" cy="63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29407</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60301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50980</xdr:rowOff>
    </xdr:from>
    <xdr:to>
      <xdr:col>24</xdr:col>
      <xdr:colOff>114300</xdr:colOff>
      <xdr:row>35</xdr:row>
      <xdr:rowOff>152580</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5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62945</xdr:rowOff>
    </xdr:from>
    <xdr:to>
      <xdr:col>19</xdr:col>
      <xdr:colOff>177800</xdr:colOff>
      <xdr:row>35</xdr:row>
      <xdr:rowOff>66205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063695"/>
          <a:ext cx="889000" cy="3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95603</xdr:rowOff>
    </xdr:from>
    <xdr:to>
      <xdr:col>20</xdr:col>
      <xdr:colOff>38100</xdr:colOff>
      <xdr:row>36</xdr:row>
      <xdr:rowOff>25753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096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16880</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6189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66205</xdr:rowOff>
    </xdr:from>
    <xdr:to>
      <xdr:col>15</xdr:col>
      <xdr:colOff>50800</xdr:colOff>
      <xdr:row>35</xdr:row>
      <xdr:rowOff>104189</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066955"/>
          <a:ext cx="889000" cy="37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106013</xdr:rowOff>
    </xdr:from>
    <xdr:to>
      <xdr:col>15</xdr:col>
      <xdr:colOff>101600</xdr:colOff>
      <xdr:row>36</xdr:row>
      <xdr:rowOff>36163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0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27290</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6199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104189</xdr:rowOff>
    </xdr:from>
    <xdr:to>
      <xdr:col>10</xdr:col>
      <xdr:colOff>114300</xdr:colOff>
      <xdr:row>35</xdr:row>
      <xdr:rowOff>112935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104939"/>
          <a:ext cx="889000" cy="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114380</xdr:rowOff>
    </xdr:from>
    <xdr:to>
      <xdr:col>10</xdr:col>
      <xdr:colOff>165100</xdr:colOff>
      <xdr:row>36</xdr:row>
      <xdr:rowOff>44530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35657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6207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120945</xdr:rowOff>
    </xdr:from>
    <xdr:to>
      <xdr:col>6</xdr:col>
      <xdr:colOff>38100</xdr:colOff>
      <xdr:row>36</xdr:row>
      <xdr:rowOff>51095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42222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30795" y="6214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119729</xdr:rowOff>
    </xdr:from>
    <xdr:to>
      <xdr:col>24</xdr:col>
      <xdr:colOff>114300</xdr:colOff>
      <xdr:row>35</xdr:row>
      <xdr:rowOff>49879</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5949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142606</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5800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12145</xdr:rowOff>
    </xdr:from>
    <xdr:to>
      <xdr:col>20</xdr:col>
      <xdr:colOff>38100</xdr:colOff>
      <xdr:row>35</xdr:row>
      <xdr:rowOff>113745</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01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130272</xdr:rowOff>
    </xdr:from>
    <xdr:ext cx="59901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497795" y="5788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15405</xdr:rowOff>
    </xdr:from>
    <xdr:to>
      <xdr:col>15</xdr:col>
      <xdr:colOff>101600</xdr:colOff>
      <xdr:row>35</xdr:row>
      <xdr:rowOff>117005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01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133532</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08795" y="5791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53389</xdr:rowOff>
    </xdr:from>
    <xdr:to>
      <xdr:col>10</xdr:col>
      <xdr:colOff>165100</xdr:colOff>
      <xdr:row>35</xdr:row>
      <xdr:rowOff>154989</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05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66</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19795" y="5829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62135</xdr:rowOff>
    </xdr:from>
    <xdr:to>
      <xdr:col>6</xdr:col>
      <xdr:colOff>38100</xdr:colOff>
      <xdr:row>35</xdr:row>
      <xdr:rowOff>163735</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06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8812</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30795" y="5838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11093</xdr:rowOff>
    </xdr:from>
    <xdr:to>
      <xdr:col>24</xdr:col>
      <xdr:colOff>62865</xdr:colOff>
      <xdr:row>58</xdr:row>
      <xdr:rowOff>91191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755043"/>
          <a:ext cx="1270" cy="1280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95018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39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91191</xdr:rowOff>
    </xdr:from>
    <xdr:to>
      <xdr:col>24</xdr:col>
      <xdr:colOff>152400</xdr:colOff>
      <xdr:row>58</xdr:row>
      <xdr:rowOff>91191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35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129220</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3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11093</xdr:rowOff>
    </xdr:from>
    <xdr:to>
      <xdr:col>24</xdr:col>
      <xdr:colOff>152400</xdr:colOff>
      <xdr:row>51</xdr:row>
      <xdr:rowOff>11093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75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71884</xdr:rowOff>
    </xdr:from>
    <xdr:to>
      <xdr:col>24</xdr:col>
      <xdr:colOff>63500</xdr:colOff>
      <xdr:row>57</xdr:row>
      <xdr:rowOff>103509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844534"/>
          <a:ext cx="838200" cy="3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4005</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766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25578</xdr:rowOff>
    </xdr:from>
    <xdr:to>
      <xdr:col>24</xdr:col>
      <xdr:colOff>114300</xdr:colOff>
      <xdr:row>57</xdr:row>
      <xdr:rowOff>127178</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99832</xdr:rowOff>
    </xdr:from>
    <xdr:to>
      <xdr:col>19</xdr:col>
      <xdr:colOff>177800</xdr:colOff>
      <xdr:row>57</xdr:row>
      <xdr:rowOff>103509</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872482"/>
          <a:ext cx="889000" cy="3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52863</xdr:rowOff>
    </xdr:from>
    <xdr:to>
      <xdr:col>20</xdr:col>
      <xdr:colOff>38100</xdr:colOff>
      <xdr:row>57</xdr:row>
      <xdr:rowOff>154463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145590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8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99832</xdr:rowOff>
    </xdr:from>
    <xdr:to>
      <xdr:col>15</xdr:col>
      <xdr:colOff>50800</xdr:colOff>
      <xdr:row>57</xdr:row>
      <xdr:rowOff>119045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872482"/>
          <a:ext cx="889000" cy="19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49542</xdr:rowOff>
    </xdr:from>
    <xdr:to>
      <xdr:col>15</xdr:col>
      <xdr:colOff>101600</xdr:colOff>
      <xdr:row>57</xdr:row>
      <xdr:rowOff>151142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2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142269</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119045</xdr:rowOff>
    </xdr:from>
    <xdr:to>
      <xdr:col>10</xdr:col>
      <xdr:colOff>114300</xdr:colOff>
      <xdr:row>57</xdr:row>
      <xdr:rowOff>130428</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891695"/>
          <a:ext cx="889000" cy="11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77536</xdr:rowOff>
    </xdr:from>
    <xdr:to>
      <xdr:col>10</xdr:col>
      <xdr:colOff>165100</xdr:colOff>
      <xdr:row>58</xdr:row>
      <xdr:rowOff>7686</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170263</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94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80138</xdr:rowOff>
    </xdr:from>
    <xdr:to>
      <xdr:col>6</xdr:col>
      <xdr:colOff>38100</xdr:colOff>
      <xdr:row>58</xdr:row>
      <xdr:rowOff>10288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2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1415</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45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21084</xdr:rowOff>
    </xdr:from>
    <xdr:to>
      <xdr:col>24</xdr:col>
      <xdr:colOff>114300</xdr:colOff>
      <xdr:row>57</xdr:row>
      <xdr:rowOff>122684</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79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43961</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645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52709</xdr:rowOff>
    </xdr:from>
    <xdr:to>
      <xdr:col>20</xdr:col>
      <xdr:colOff>38100</xdr:colOff>
      <xdr:row>57</xdr:row>
      <xdr:rowOff>154309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82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170836</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600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49032</xdr:rowOff>
    </xdr:from>
    <xdr:to>
      <xdr:col>15</xdr:col>
      <xdr:colOff>101600</xdr:colOff>
      <xdr:row>57</xdr:row>
      <xdr:rowOff>150632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821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167159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596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68245</xdr:rowOff>
    </xdr:from>
    <xdr:to>
      <xdr:col>10</xdr:col>
      <xdr:colOff>165100</xdr:colOff>
      <xdr:row>57</xdr:row>
      <xdr:rowOff>169845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84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14922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9616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79628</xdr:rowOff>
    </xdr:from>
    <xdr:to>
      <xdr:col>6</xdr:col>
      <xdr:colOff>38100</xdr:colOff>
      <xdr:row>58</xdr:row>
      <xdr:rowOff>9778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852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26305</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627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144775</xdr:rowOff>
    </xdr:from>
    <xdr:to>
      <xdr:col>24</xdr:col>
      <xdr:colOff>62865</xdr:colOff>
      <xdr:row>78</xdr:row>
      <xdr:rowOff>120681</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317725"/>
          <a:ext cx="1270" cy="117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124508</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976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120681</xdr:rowOff>
    </xdr:from>
    <xdr:to>
      <xdr:col>24</xdr:col>
      <xdr:colOff>152400</xdr:colOff>
      <xdr:row>78</xdr:row>
      <xdr:rowOff>120681</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49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91452</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9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144775</xdr:rowOff>
    </xdr:from>
    <xdr:to>
      <xdr:col>24</xdr:col>
      <xdr:colOff>152400</xdr:colOff>
      <xdr:row>71</xdr:row>
      <xdr:rowOff>144775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31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73909</xdr:rowOff>
    </xdr:from>
    <xdr:to>
      <xdr:col>24</xdr:col>
      <xdr:colOff>63500</xdr:colOff>
      <xdr:row>77</xdr:row>
      <xdr:rowOff>133848</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275559"/>
          <a:ext cx="838200" cy="59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69361</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71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90934</xdr:rowOff>
    </xdr:from>
    <xdr:to>
      <xdr:col>24</xdr:col>
      <xdr:colOff>114300</xdr:colOff>
      <xdr:row>78</xdr:row>
      <xdr:rowOff>21084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292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73909</xdr:rowOff>
    </xdr:from>
    <xdr:to>
      <xdr:col>19</xdr:col>
      <xdr:colOff>177800</xdr:colOff>
      <xdr:row>77</xdr:row>
      <xdr:rowOff>150696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275559"/>
          <a:ext cx="889000" cy="7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99758</xdr:rowOff>
    </xdr:from>
    <xdr:to>
      <xdr:col>20</xdr:col>
      <xdr:colOff>38100</xdr:colOff>
      <xdr:row>78</xdr:row>
      <xdr:rowOff>29908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21035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394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150696</xdr:rowOff>
    </xdr:from>
    <xdr:to>
      <xdr:col>15</xdr:col>
      <xdr:colOff>50800</xdr:colOff>
      <xdr:row>77</xdr:row>
      <xdr:rowOff>157896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352346"/>
          <a:ext cx="889000" cy="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99918</xdr:rowOff>
    </xdr:from>
    <xdr:to>
      <xdr:col>15</xdr:col>
      <xdr:colOff>101600</xdr:colOff>
      <xdr:row>78</xdr:row>
      <xdr:rowOff>30068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01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21195</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394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157896</xdr:rowOff>
    </xdr:from>
    <xdr:to>
      <xdr:col>10</xdr:col>
      <xdr:colOff>114300</xdr:colOff>
      <xdr:row>77</xdr:row>
      <xdr:rowOff>164754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35954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103805</xdr:rowOff>
    </xdr:from>
    <xdr:to>
      <xdr:col>10</xdr:col>
      <xdr:colOff>165100</xdr:colOff>
      <xdr:row>78</xdr:row>
      <xdr:rowOff>33955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0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50482</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080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122870</xdr:rowOff>
    </xdr:from>
    <xdr:to>
      <xdr:col>6</xdr:col>
      <xdr:colOff>38100</xdr:colOff>
      <xdr:row>78</xdr:row>
      <xdr:rowOff>53020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2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44147</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417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83048</xdr:rowOff>
    </xdr:from>
    <xdr:to>
      <xdr:col>24</xdr:col>
      <xdr:colOff>114300</xdr:colOff>
      <xdr:row>78</xdr:row>
      <xdr:rowOff>13198</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84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105925</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136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23109</xdr:rowOff>
    </xdr:from>
    <xdr:to>
      <xdr:col>20</xdr:col>
      <xdr:colOff>38100</xdr:colOff>
      <xdr:row>77</xdr:row>
      <xdr:rowOff>124709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22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141236</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2999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99896</xdr:rowOff>
    </xdr:from>
    <xdr:to>
      <xdr:col>15</xdr:col>
      <xdr:colOff>101600</xdr:colOff>
      <xdr:row>78</xdr:row>
      <xdr:rowOff>30046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01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46573</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076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107096</xdr:rowOff>
    </xdr:from>
    <xdr:to>
      <xdr:col>10</xdr:col>
      <xdr:colOff>165100</xdr:colOff>
      <xdr:row>78</xdr:row>
      <xdr:rowOff>37246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0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28373</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401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113954</xdr:rowOff>
    </xdr:from>
    <xdr:to>
      <xdr:col>6</xdr:col>
      <xdr:colOff>38100</xdr:colOff>
      <xdr:row>78</xdr:row>
      <xdr:rowOff>44104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1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60631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090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137,031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89190</xdr:rowOff>
    </xdr:from>
    <xdr:to>
      <xdr:col>24</xdr:col>
      <xdr:colOff>62865</xdr:colOff>
      <xdr:row>99</xdr:row>
      <xdr:rowOff>115762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19690"/>
          <a:ext cx="1270" cy="1569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119589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93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115762</xdr:rowOff>
    </xdr:from>
    <xdr:to>
      <xdr:col>24</xdr:col>
      <xdr:colOff>152400</xdr:colOff>
      <xdr:row>99</xdr:row>
      <xdr:rowOff>115762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8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35867</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9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89190</xdr:rowOff>
    </xdr:from>
    <xdr:to>
      <xdr:col>24</xdr:col>
      <xdr:colOff>152400</xdr:colOff>
      <xdr:row>90</xdr:row>
      <xdr:rowOff>89190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19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81527</xdr:rowOff>
    </xdr:from>
    <xdr:to>
      <xdr:col>24</xdr:col>
      <xdr:colOff>63500</xdr:colOff>
      <xdr:row>95</xdr:row>
      <xdr:rowOff>94644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369277"/>
          <a:ext cx="838200" cy="13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140591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0854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117714</xdr:rowOff>
    </xdr:from>
    <xdr:to>
      <xdr:col>24</xdr:col>
      <xdr:colOff>114300</xdr:colOff>
      <xdr:row>95</xdr:row>
      <xdr:rowOff>47864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234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81527</xdr:rowOff>
    </xdr:from>
    <xdr:to>
      <xdr:col>19</xdr:col>
      <xdr:colOff>177800</xdr:colOff>
      <xdr:row>96</xdr:row>
      <xdr:rowOff>64512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369277"/>
          <a:ext cx="889000" cy="15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16411</xdr:rowOff>
    </xdr:from>
    <xdr:to>
      <xdr:col>20</xdr:col>
      <xdr:colOff>38100</xdr:colOff>
      <xdr:row>95</xdr:row>
      <xdr:rowOff>118011</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04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134538</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079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64512</xdr:rowOff>
    </xdr:from>
    <xdr:to>
      <xdr:col>15</xdr:col>
      <xdr:colOff>50800</xdr:colOff>
      <xdr:row>97</xdr:row>
      <xdr:rowOff>80471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019300" y="16523712"/>
          <a:ext cx="889000" cy="187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108234</xdr:rowOff>
    </xdr:from>
    <xdr:to>
      <xdr:col>15</xdr:col>
      <xdr:colOff>101600</xdr:colOff>
      <xdr:row>96</xdr:row>
      <xdr:rowOff>38384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39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54911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17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80471</xdr:rowOff>
    </xdr:from>
    <xdr:to>
      <xdr:col>10</xdr:col>
      <xdr:colOff>114300</xdr:colOff>
      <xdr:row>97</xdr:row>
      <xdr:rowOff>90497</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711121"/>
          <a:ext cx="889000" cy="10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166864</xdr:rowOff>
    </xdr:from>
    <xdr:to>
      <xdr:col>10</xdr:col>
      <xdr:colOff>165100</xdr:colOff>
      <xdr:row>95</xdr:row>
      <xdr:rowOff>97014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113541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058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60913</xdr:rowOff>
    </xdr:from>
    <xdr:to>
      <xdr:col>6</xdr:col>
      <xdr:colOff>38100</xdr:colOff>
      <xdr:row>96</xdr:row>
      <xdr:rowOff>162513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7590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29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43844</xdr:rowOff>
    </xdr:from>
    <xdr:to>
      <xdr:col>24</xdr:col>
      <xdr:colOff>114300</xdr:colOff>
      <xdr:row>95</xdr:row>
      <xdr:rowOff>145444</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3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22271</xdr:rowOff>
    </xdr:from>
    <xdr:ext cx="534377"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310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30727</xdr:rowOff>
    </xdr:from>
    <xdr:to>
      <xdr:col>20</xdr:col>
      <xdr:colOff>38100</xdr:colOff>
      <xdr:row>95</xdr:row>
      <xdr:rowOff>132327</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318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123454</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411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13712</xdr:rowOff>
    </xdr:from>
    <xdr:to>
      <xdr:col>15</xdr:col>
      <xdr:colOff>101600</xdr:colOff>
      <xdr:row>96</xdr:row>
      <xdr:rowOff>115312</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47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106439</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565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29671</xdr:rowOff>
    </xdr:from>
    <xdr:to>
      <xdr:col>10</xdr:col>
      <xdr:colOff>165100</xdr:colOff>
      <xdr:row>97</xdr:row>
      <xdr:rowOff>131271</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660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122398</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753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39697</xdr:rowOff>
    </xdr:from>
    <xdr:to>
      <xdr:col>6</xdr:col>
      <xdr:colOff>38100</xdr:colOff>
      <xdr:row>97</xdr:row>
      <xdr:rowOff>141297</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67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132424</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763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121196</xdr:rowOff>
    </xdr:from>
    <xdr:to>
      <xdr:col>54</xdr:col>
      <xdr:colOff>189865</xdr:colOff>
      <xdr:row>38</xdr:row>
      <xdr:rowOff>92592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264696"/>
          <a:ext cx="1270" cy="1342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96419</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61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92592</xdr:rowOff>
    </xdr:from>
    <xdr:to>
      <xdr:col>55</xdr:col>
      <xdr:colOff>88900</xdr:colOff>
      <xdr:row>38</xdr:row>
      <xdr:rowOff>92592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6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67873</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03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121196</xdr:rowOff>
    </xdr:from>
    <xdr:to>
      <xdr:col>55</xdr:col>
      <xdr:colOff>88900</xdr:colOff>
      <xdr:row>30</xdr:row>
      <xdr:rowOff>121196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26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110923</xdr:rowOff>
    </xdr:from>
    <xdr:to>
      <xdr:col>55</xdr:col>
      <xdr:colOff>0</xdr:colOff>
      <xdr:row>37</xdr:row>
      <xdr:rowOff>145471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6454573"/>
          <a:ext cx="838200" cy="34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171350</xdr:rowOff>
    </xdr:from>
    <xdr:ext cx="599010"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1721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148473</xdr:rowOff>
    </xdr:from>
    <xdr:to>
      <xdr:col>55</xdr:col>
      <xdr:colOff>50800</xdr:colOff>
      <xdr:row>37</xdr:row>
      <xdr:rowOff>78623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32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89258</xdr:rowOff>
    </xdr:from>
    <xdr:to>
      <xdr:col>50</xdr:col>
      <xdr:colOff>114300</xdr:colOff>
      <xdr:row>37</xdr:row>
      <xdr:rowOff>110923</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8750300" y="6432908"/>
          <a:ext cx="889000" cy="21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15314</xdr:rowOff>
    </xdr:from>
    <xdr:to>
      <xdr:col>50</xdr:col>
      <xdr:colOff>165100</xdr:colOff>
      <xdr:row>37</xdr:row>
      <xdr:rowOff>116914</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35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133441</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39795" y="6134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46931</xdr:rowOff>
    </xdr:from>
    <xdr:to>
      <xdr:col>45</xdr:col>
      <xdr:colOff>177800</xdr:colOff>
      <xdr:row>37</xdr:row>
      <xdr:rowOff>89258</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7861300" y="6390581"/>
          <a:ext cx="889000" cy="4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20121</xdr:rowOff>
    </xdr:from>
    <xdr:to>
      <xdr:col>46</xdr:col>
      <xdr:colOff>38100</xdr:colOff>
      <xdr:row>37</xdr:row>
      <xdr:rowOff>121721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36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138248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50795" y="613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154027</xdr:rowOff>
    </xdr:from>
    <xdr:to>
      <xdr:col>41</xdr:col>
      <xdr:colOff>50800</xdr:colOff>
      <xdr:row>37</xdr:row>
      <xdr:rowOff>46931</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6154777"/>
          <a:ext cx="889000" cy="23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42798</xdr:rowOff>
    </xdr:from>
    <xdr:to>
      <xdr:col>41</xdr:col>
      <xdr:colOff>101600</xdr:colOff>
      <xdr:row>37</xdr:row>
      <xdr:rowOff>144398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38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135525</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61795" y="6479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55083</xdr:rowOff>
    </xdr:from>
    <xdr:to>
      <xdr:col>36</xdr:col>
      <xdr:colOff>165100</xdr:colOff>
      <xdr:row>35</xdr:row>
      <xdr:rowOff>156683</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605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1760</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5831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94671</xdr:rowOff>
    </xdr:from>
    <xdr:to>
      <xdr:col>55</xdr:col>
      <xdr:colOff>50800</xdr:colOff>
      <xdr:row>38</xdr:row>
      <xdr:rowOff>24820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43832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9598</xdr:rowOff>
    </xdr:from>
    <xdr:ext cx="534377"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353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60123</xdr:rowOff>
    </xdr:from>
    <xdr:to>
      <xdr:col>50</xdr:col>
      <xdr:colOff>165100</xdr:colOff>
      <xdr:row>37</xdr:row>
      <xdr:rowOff>161723</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40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152850</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39795" y="6496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38458</xdr:rowOff>
    </xdr:from>
    <xdr:to>
      <xdr:col>46</xdr:col>
      <xdr:colOff>38100</xdr:colOff>
      <xdr:row>37</xdr:row>
      <xdr:rowOff>140058</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382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131185</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50795" y="647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167581</xdr:rowOff>
    </xdr:from>
    <xdr:to>
      <xdr:col>41</xdr:col>
      <xdr:colOff>101600</xdr:colOff>
      <xdr:row>37</xdr:row>
      <xdr:rowOff>97731</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3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114258</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61795" y="6115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103227</xdr:rowOff>
    </xdr:from>
    <xdr:to>
      <xdr:col>36</xdr:col>
      <xdr:colOff>165100</xdr:colOff>
      <xdr:row>36</xdr:row>
      <xdr:rowOff>33377</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610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24504</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6196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139257</xdr:rowOff>
    </xdr:from>
    <xdr:to>
      <xdr:col>54</xdr:col>
      <xdr:colOff>189865</xdr:colOff>
      <xdr:row>58</xdr:row>
      <xdr:rowOff>121106</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883207"/>
          <a:ext cx="1270" cy="1181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124933</xdr:rowOff>
    </xdr:from>
    <xdr:ext cx="469744"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121106</xdr:rowOff>
    </xdr:from>
    <xdr:to>
      <xdr:col>55</xdr:col>
      <xdr:colOff>88900</xdr:colOff>
      <xdr:row>58</xdr:row>
      <xdr:rowOff>121106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65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85934</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65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525,194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139257</xdr:rowOff>
    </xdr:from>
    <xdr:to>
      <xdr:col>55</xdr:col>
      <xdr:colOff>88900</xdr:colOff>
      <xdr:row>51</xdr:row>
      <xdr:rowOff>139257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883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35899</xdr:rowOff>
    </xdr:from>
    <xdr:to>
      <xdr:col>55</xdr:col>
      <xdr:colOff>0</xdr:colOff>
      <xdr:row>57</xdr:row>
      <xdr:rowOff>52322</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637099"/>
          <a:ext cx="838200" cy="18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152645</xdr:rowOff>
    </xdr:from>
    <xdr:ext cx="599010"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7538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2768</xdr:rowOff>
    </xdr:from>
    <xdr:to>
      <xdr:col>55</xdr:col>
      <xdr:colOff>50800</xdr:colOff>
      <xdr:row>57</xdr:row>
      <xdr:rowOff>104368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775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52322</xdr:rowOff>
    </xdr:from>
    <xdr:to>
      <xdr:col>50</xdr:col>
      <xdr:colOff>114300</xdr:colOff>
      <xdr:row>57</xdr:row>
      <xdr:rowOff>55495</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8750300" y="9824972"/>
          <a:ext cx="889000" cy="3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22663</xdr:rowOff>
    </xdr:from>
    <xdr:to>
      <xdr:col>50</xdr:col>
      <xdr:colOff>165100</xdr:colOff>
      <xdr:row>57</xdr:row>
      <xdr:rowOff>124263</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7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115390</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39795" y="9888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55495</xdr:rowOff>
    </xdr:from>
    <xdr:to>
      <xdr:col>45</xdr:col>
      <xdr:colOff>177800</xdr:colOff>
      <xdr:row>57</xdr:row>
      <xdr:rowOff>59996</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7861300" y="9828145"/>
          <a:ext cx="889000" cy="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51551</xdr:rowOff>
    </xdr:from>
    <xdr:to>
      <xdr:col>46</xdr:col>
      <xdr:colOff>38100</xdr:colOff>
      <xdr:row>57</xdr:row>
      <xdr:rowOff>153151</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82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144278</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916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28488</xdr:rowOff>
    </xdr:from>
    <xdr:to>
      <xdr:col>41</xdr:col>
      <xdr:colOff>50800</xdr:colOff>
      <xdr:row>57</xdr:row>
      <xdr:rowOff>59996</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6972300" y="9801138"/>
          <a:ext cx="889000" cy="3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36875</xdr:rowOff>
    </xdr:from>
    <xdr:to>
      <xdr:col>41</xdr:col>
      <xdr:colOff>101600</xdr:colOff>
      <xdr:row>57</xdr:row>
      <xdr:rowOff>138475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80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129602</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902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163803</xdr:rowOff>
    </xdr:from>
    <xdr:to>
      <xdr:col>36</xdr:col>
      <xdr:colOff>165100</xdr:colOff>
      <xdr:row>57</xdr:row>
      <xdr:rowOff>93953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7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85080</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672795" y="9857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156549</xdr:rowOff>
    </xdr:from>
    <xdr:to>
      <xdr:col>55</xdr:col>
      <xdr:colOff>50800</xdr:colOff>
      <xdr:row>56</xdr:row>
      <xdr:rowOff>86699</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586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7976</xdr:rowOff>
    </xdr:from>
    <xdr:ext cx="599010"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437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1522</xdr:rowOff>
    </xdr:from>
    <xdr:to>
      <xdr:col>50</xdr:col>
      <xdr:colOff>165100</xdr:colOff>
      <xdr:row>57</xdr:row>
      <xdr:rowOff>103122</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77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119649</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39795" y="9549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4695</xdr:rowOff>
    </xdr:from>
    <xdr:to>
      <xdr:col>46</xdr:col>
      <xdr:colOff>38100</xdr:colOff>
      <xdr:row>57</xdr:row>
      <xdr:rowOff>106295</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77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122822</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50795" y="9552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9196</xdr:rowOff>
    </xdr:from>
    <xdr:to>
      <xdr:col>41</xdr:col>
      <xdr:colOff>101600</xdr:colOff>
      <xdr:row>57</xdr:row>
      <xdr:rowOff>110796</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78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127323</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61795" y="9557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149138</xdr:rowOff>
    </xdr:from>
    <xdr:to>
      <xdr:col>36</xdr:col>
      <xdr:colOff>165100</xdr:colOff>
      <xdr:row>57</xdr:row>
      <xdr:rowOff>79288</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75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95815</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672795" y="9525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75178</xdr:rowOff>
    </xdr:from>
    <xdr:to>
      <xdr:col>54</xdr:col>
      <xdr:colOff>189865</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248128"/>
          <a:ext cx="1270" cy="1150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21855</xdr:rowOff>
    </xdr:from>
    <xdr:ext cx="599010"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23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75178</xdr:rowOff>
    </xdr:from>
    <xdr:to>
      <xdr:col>55</xdr:col>
      <xdr:colOff>88900</xdr:colOff>
      <xdr:row>71</xdr:row>
      <xdr:rowOff>75178</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248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121309</xdr:rowOff>
    </xdr:from>
    <xdr:to>
      <xdr:col>55</xdr:col>
      <xdr:colOff>0</xdr:colOff>
      <xdr:row>77</xdr:row>
      <xdr:rowOff>168086</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322959"/>
          <a:ext cx="838200" cy="46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151359</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0101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128482</xdr:rowOff>
    </xdr:from>
    <xdr:to>
      <xdr:col>55</xdr:col>
      <xdr:colOff>50800</xdr:colOff>
      <xdr:row>77</xdr:row>
      <xdr:rowOff>58632</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158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168086</xdr:rowOff>
    </xdr:from>
    <xdr:to>
      <xdr:col>50</xdr:col>
      <xdr:colOff>114300</xdr:colOff>
      <xdr:row>78</xdr:row>
      <xdr:rowOff>24383</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369736"/>
          <a:ext cx="889000" cy="2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3986</xdr:rowOff>
    </xdr:from>
    <xdr:to>
      <xdr:col>50</xdr:col>
      <xdr:colOff>165100</xdr:colOff>
      <xdr:row>77</xdr:row>
      <xdr:rowOff>105586</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122113</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2980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46072</xdr:rowOff>
    </xdr:from>
    <xdr:to>
      <xdr:col>45</xdr:col>
      <xdr:colOff>177800</xdr:colOff>
      <xdr:row>78</xdr:row>
      <xdr:rowOff>24383</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7861300" y="13076272"/>
          <a:ext cx="889000" cy="32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168549</xdr:rowOff>
    </xdr:from>
    <xdr:to>
      <xdr:col>46</xdr:col>
      <xdr:colOff>38100</xdr:colOff>
      <xdr:row>77</xdr:row>
      <xdr:rowOff>98699</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198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115226</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2973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46072</xdr:rowOff>
    </xdr:from>
    <xdr:to>
      <xdr:col>41</xdr:col>
      <xdr:colOff>50800</xdr:colOff>
      <xdr:row>77</xdr:row>
      <xdr:rowOff>93083</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6972300" y="13076272"/>
          <a:ext cx="889000" cy="218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126774</xdr:rowOff>
    </xdr:from>
    <xdr:to>
      <xdr:col>41</xdr:col>
      <xdr:colOff>101600</xdr:colOff>
      <xdr:row>77</xdr:row>
      <xdr:rowOff>56924</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156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48051</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4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61080</xdr:rowOff>
    </xdr:from>
    <xdr:to>
      <xdr:col>36</xdr:col>
      <xdr:colOff>165100</xdr:colOff>
      <xdr:row>76</xdr:row>
      <xdr:rowOff>162680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09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7756</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2866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70509</xdr:rowOff>
    </xdr:from>
    <xdr:to>
      <xdr:col>55</xdr:col>
      <xdr:colOff>50800</xdr:colOff>
      <xdr:row>78</xdr:row>
      <xdr:rowOff>659</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272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156886</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187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117286</xdr:rowOff>
    </xdr:from>
    <xdr:to>
      <xdr:col>50</xdr:col>
      <xdr:colOff>165100</xdr:colOff>
      <xdr:row>78</xdr:row>
      <xdr:rowOff>47436</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31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38563</xdr:rowOff>
    </xdr:from>
    <xdr:ext cx="469744"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04428" y="13411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145033</xdr:rowOff>
    </xdr:from>
    <xdr:to>
      <xdr:col>46</xdr:col>
      <xdr:colOff>38100</xdr:colOff>
      <xdr:row>78</xdr:row>
      <xdr:rowOff>75183</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346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78</xdr:row>
      <xdr:rowOff>66310</xdr:rowOff>
    </xdr:from>
    <xdr:ext cx="378565"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561017" y="134394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166722</xdr:rowOff>
    </xdr:from>
    <xdr:to>
      <xdr:col>41</xdr:col>
      <xdr:colOff>101600</xdr:colOff>
      <xdr:row>76</xdr:row>
      <xdr:rowOff>96872</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02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113398</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800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42283</xdr:rowOff>
    </xdr:from>
    <xdr:to>
      <xdr:col>36</xdr:col>
      <xdr:colOff>165100</xdr:colOff>
      <xdr:row>77</xdr:row>
      <xdr:rowOff>143883</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243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135010</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3336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153081</xdr:rowOff>
    </xdr:from>
    <xdr:to>
      <xdr:col>54</xdr:col>
      <xdr:colOff>189865</xdr:colOff>
      <xdr:row>98</xdr:row>
      <xdr:rowOff>122013</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55031"/>
          <a:ext cx="1270" cy="1169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125840</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2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122013</xdr:rowOff>
    </xdr:from>
    <xdr:to>
      <xdr:col>55</xdr:col>
      <xdr:colOff>88900</xdr:colOff>
      <xdr:row>98</xdr:row>
      <xdr:rowOff>122013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99758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530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519,147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153081</xdr:rowOff>
    </xdr:from>
    <xdr:to>
      <xdr:col>55</xdr:col>
      <xdr:colOff>88900</xdr:colOff>
      <xdr:row>91</xdr:row>
      <xdr:rowOff>153081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5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91052</xdr:rowOff>
    </xdr:from>
    <xdr:to>
      <xdr:col>55</xdr:col>
      <xdr:colOff>0</xdr:colOff>
      <xdr:row>97</xdr:row>
      <xdr:rowOff>71355</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550252"/>
          <a:ext cx="838200" cy="151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77061</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707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98634</xdr:rowOff>
    </xdr:from>
    <xdr:to>
      <xdr:col>55</xdr:col>
      <xdr:colOff>50800</xdr:colOff>
      <xdr:row>98</xdr:row>
      <xdr:rowOff>28784</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72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63210</xdr:rowOff>
    </xdr:from>
    <xdr:to>
      <xdr:col>50</xdr:col>
      <xdr:colOff>114300</xdr:colOff>
      <xdr:row>97</xdr:row>
      <xdr:rowOff>71355</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8750300" y="16693860"/>
          <a:ext cx="889000" cy="8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101530</xdr:rowOff>
    </xdr:from>
    <xdr:to>
      <xdr:col>50</xdr:col>
      <xdr:colOff>165100</xdr:colOff>
      <xdr:row>98</xdr:row>
      <xdr:rowOff>31680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7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22807</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824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63210</xdr:rowOff>
    </xdr:from>
    <xdr:to>
      <xdr:col>45</xdr:col>
      <xdr:colOff>177800</xdr:colOff>
      <xdr:row>98</xdr:row>
      <xdr:rowOff>22848</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7861300" y="16693860"/>
          <a:ext cx="889000" cy="13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135187</xdr:rowOff>
    </xdr:from>
    <xdr:to>
      <xdr:col>46</xdr:col>
      <xdr:colOff>38100</xdr:colOff>
      <xdr:row>98</xdr:row>
      <xdr:rowOff>65337</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56464</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5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74986</xdr:rowOff>
    </xdr:from>
    <xdr:to>
      <xdr:col>41</xdr:col>
      <xdr:colOff>50800</xdr:colOff>
      <xdr:row>98</xdr:row>
      <xdr:rowOff>22848</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705636"/>
          <a:ext cx="889000" cy="11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135891</xdr:rowOff>
    </xdr:from>
    <xdr:to>
      <xdr:col>41</xdr:col>
      <xdr:colOff>101600</xdr:colOff>
      <xdr:row>98</xdr:row>
      <xdr:rowOff>66041</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82568</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541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118897</xdr:rowOff>
    </xdr:from>
    <xdr:to>
      <xdr:col>36</xdr:col>
      <xdr:colOff>165100</xdr:colOff>
      <xdr:row>98</xdr:row>
      <xdr:rowOff>49047</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4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40174</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42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40252</xdr:rowOff>
    </xdr:from>
    <xdr:to>
      <xdr:col>55</xdr:col>
      <xdr:colOff>50800</xdr:colOff>
      <xdr:row>96</xdr:row>
      <xdr:rowOff>141852</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49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63129</xdr:rowOff>
    </xdr:from>
    <xdr:ext cx="599010"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350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20555</xdr:rowOff>
    </xdr:from>
    <xdr:to>
      <xdr:col>50</xdr:col>
      <xdr:colOff>165100</xdr:colOff>
      <xdr:row>97</xdr:row>
      <xdr:rowOff>122155</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65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138682</xdr:rowOff>
    </xdr:from>
    <xdr:ext cx="59901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39795" y="16426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12410</xdr:rowOff>
    </xdr:from>
    <xdr:to>
      <xdr:col>46</xdr:col>
      <xdr:colOff>38100</xdr:colOff>
      <xdr:row>97</xdr:row>
      <xdr:rowOff>114010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6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130537</xdr:rowOff>
    </xdr:from>
    <xdr:ext cx="59901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50795" y="16418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143498</xdr:rowOff>
    </xdr:from>
    <xdr:to>
      <xdr:col>41</xdr:col>
      <xdr:colOff>101600</xdr:colOff>
      <xdr:row>98</xdr:row>
      <xdr:rowOff>73648</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77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64775</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86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24186</xdr:rowOff>
    </xdr:from>
    <xdr:to>
      <xdr:col>36</xdr:col>
      <xdr:colOff>165100</xdr:colOff>
      <xdr:row>97</xdr:row>
      <xdr:rowOff>125786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65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142313</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672795" y="164300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57793</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72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4470</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4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57793</xdr:rowOff>
    </xdr:from>
    <xdr:to>
      <xdr:col>86</xdr:col>
      <xdr:colOff>25400</xdr:colOff>
      <xdr:row>31</xdr:row>
      <xdr:rowOff>57793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72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88082</xdr:rowOff>
    </xdr:from>
    <xdr:to>
      <xdr:col>85</xdr:col>
      <xdr:colOff>127000</xdr:colOff>
      <xdr:row>38</xdr:row>
      <xdr:rowOff>114211</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603182"/>
          <a:ext cx="838200" cy="2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50672</xdr:rowOff>
    </xdr:from>
    <xdr:ext cx="469744"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27795</xdr:rowOff>
    </xdr:from>
    <xdr:to>
      <xdr:col>85</xdr:col>
      <xdr:colOff>177800</xdr:colOff>
      <xdr:row>38</xdr:row>
      <xdr:rowOff>129395</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88082</xdr:rowOff>
    </xdr:from>
    <xdr:to>
      <xdr:col>81</xdr:col>
      <xdr:colOff>50800</xdr:colOff>
      <xdr:row>38</xdr:row>
      <xdr:rowOff>120978</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4592300" y="6603182"/>
          <a:ext cx="889000" cy="3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155674</xdr:rowOff>
    </xdr:from>
    <xdr:to>
      <xdr:col>81</xdr:col>
      <xdr:colOff>101600</xdr:colOff>
      <xdr:row>38</xdr:row>
      <xdr:rowOff>85824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9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102351</xdr:rowOff>
    </xdr:from>
    <xdr:ext cx="469744"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46428" y="6274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84265</xdr:rowOff>
    </xdr:from>
    <xdr:to>
      <xdr:col>76</xdr:col>
      <xdr:colOff>114300</xdr:colOff>
      <xdr:row>38</xdr:row>
      <xdr:rowOff>120978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599365"/>
          <a:ext cx="889000" cy="36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103850</xdr:rowOff>
    </xdr:from>
    <xdr:to>
      <xdr:col>76</xdr:col>
      <xdr:colOff>165100</xdr:colOff>
      <xdr:row>38</xdr:row>
      <xdr:rowOff>34000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50527</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22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49723</xdr:rowOff>
    </xdr:from>
    <xdr:to>
      <xdr:col>71</xdr:col>
      <xdr:colOff>177800</xdr:colOff>
      <xdr:row>38</xdr:row>
      <xdr:rowOff>84265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564823"/>
          <a:ext cx="889000" cy="34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102342</xdr:rowOff>
    </xdr:from>
    <xdr:to>
      <xdr:col>72</xdr:col>
      <xdr:colOff>38100</xdr:colOff>
      <xdr:row>38</xdr:row>
      <xdr:rowOff>32492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49019</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68428" y="622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140381</xdr:rowOff>
    </xdr:from>
    <xdr:to>
      <xdr:col>67</xdr:col>
      <xdr:colOff>101600</xdr:colOff>
      <xdr:row>38</xdr:row>
      <xdr:rowOff>70531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8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87058</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2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63411</xdr:rowOff>
    </xdr:from>
    <xdr:to>
      <xdr:col>85</xdr:col>
      <xdr:colOff>177800</xdr:colOff>
      <xdr:row>38</xdr:row>
      <xdr:rowOff>165011</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57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6222</xdr:rowOff>
    </xdr:from>
    <xdr:ext cx="469744"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37282</xdr:rowOff>
    </xdr:from>
    <xdr:to>
      <xdr:col>81</xdr:col>
      <xdr:colOff>101600</xdr:colOff>
      <xdr:row>38</xdr:row>
      <xdr:rowOff>138882</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552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130009</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46428" y="6645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70178</xdr:rowOff>
    </xdr:from>
    <xdr:to>
      <xdr:col>76</xdr:col>
      <xdr:colOff>165100</xdr:colOff>
      <xdr:row>39</xdr:row>
      <xdr:rowOff>328</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58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162905</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03017" y="6678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33465</xdr:rowOff>
    </xdr:from>
    <xdr:to>
      <xdr:col>72</xdr:col>
      <xdr:colOff>38100</xdr:colOff>
      <xdr:row>38</xdr:row>
      <xdr:rowOff>135065</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54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126192</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641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170373</xdr:rowOff>
    </xdr:from>
    <xdr:to>
      <xdr:col>67</xdr:col>
      <xdr:colOff>101600</xdr:colOff>
      <xdr:row>38</xdr:row>
      <xdr:rowOff>100523</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51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91650</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606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100463</xdr:rowOff>
    </xdr:from>
    <xdr:to>
      <xdr:col>85</xdr:col>
      <xdr:colOff>126364</xdr:colOff>
      <xdr:row>78</xdr:row>
      <xdr:rowOff>74544</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444863"/>
          <a:ext cx="1269" cy="1002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78371</xdr:rowOff>
    </xdr:from>
    <xdr:ext cx="534377"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45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74544</xdr:rowOff>
    </xdr:from>
    <xdr:to>
      <xdr:col>86</xdr:col>
      <xdr:colOff>25400</xdr:colOff>
      <xdr:row>78</xdr:row>
      <xdr:rowOff>74544</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44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47140</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22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100463</xdr:rowOff>
    </xdr:from>
    <xdr:to>
      <xdr:col>86</xdr:col>
      <xdr:colOff>25400</xdr:colOff>
      <xdr:row>72</xdr:row>
      <xdr:rowOff>100463</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444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93783</xdr:rowOff>
    </xdr:from>
    <xdr:to>
      <xdr:col>85</xdr:col>
      <xdr:colOff>127000</xdr:colOff>
      <xdr:row>76</xdr:row>
      <xdr:rowOff>126318</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5481300" y="13123983"/>
          <a:ext cx="838200" cy="32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119781</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49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141354</xdr:rowOff>
    </xdr:from>
    <xdr:to>
      <xdr:col>85</xdr:col>
      <xdr:colOff>177800</xdr:colOff>
      <xdr:row>77</xdr:row>
      <xdr:rowOff>71504</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17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126318</xdr:rowOff>
    </xdr:from>
    <xdr:to>
      <xdr:col>81</xdr:col>
      <xdr:colOff>50800</xdr:colOff>
      <xdr:row>76</xdr:row>
      <xdr:rowOff>133010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156518"/>
          <a:ext cx="889000" cy="6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136855</xdr:rowOff>
    </xdr:from>
    <xdr:to>
      <xdr:col>81</xdr:col>
      <xdr:colOff>101600</xdr:colOff>
      <xdr:row>77</xdr:row>
      <xdr:rowOff>67005</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16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58132</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259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133010</xdr:rowOff>
    </xdr:from>
    <xdr:to>
      <xdr:col>76</xdr:col>
      <xdr:colOff>114300</xdr:colOff>
      <xdr:row>76</xdr:row>
      <xdr:rowOff>165226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163210"/>
          <a:ext cx="889000" cy="32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143216</xdr:rowOff>
    </xdr:from>
    <xdr:to>
      <xdr:col>76</xdr:col>
      <xdr:colOff>165100</xdr:colOff>
      <xdr:row>77</xdr:row>
      <xdr:rowOff>73366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17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64493</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266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165226</xdr:rowOff>
    </xdr:from>
    <xdr:to>
      <xdr:col>71</xdr:col>
      <xdr:colOff>177800</xdr:colOff>
      <xdr:row>77</xdr:row>
      <xdr:rowOff>10376</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195426"/>
          <a:ext cx="889000" cy="16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158390</xdr:rowOff>
    </xdr:from>
    <xdr:to>
      <xdr:col>72</xdr:col>
      <xdr:colOff>38100</xdr:colOff>
      <xdr:row>77</xdr:row>
      <xdr:rowOff>88540</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18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79667</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281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167086</xdr:rowOff>
    </xdr:from>
    <xdr:to>
      <xdr:col>67</xdr:col>
      <xdr:colOff>101600</xdr:colOff>
      <xdr:row>77</xdr:row>
      <xdr:rowOff>97236</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1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88363</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29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42983</xdr:rowOff>
    </xdr:from>
    <xdr:to>
      <xdr:col>85</xdr:col>
      <xdr:colOff>177800</xdr:colOff>
      <xdr:row>76</xdr:row>
      <xdr:rowOff>144583</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07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65860</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924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75518</xdr:rowOff>
    </xdr:from>
    <xdr:to>
      <xdr:col>81</xdr:col>
      <xdr:colOff>101600</xdr:colOff>
      <xdr:row>77</xdr:row>
      <xdr:rowOff>5668</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105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22195</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2880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82210</xdr:rowOff>
    </xdr:from>
    <xdr:to>
      <xdr:col>76</xdr:col>
      <xdr:colOff>165100</xdr:colOff>
      <xdr:row>77</xdr:row>
      <xdr:rowOff>12360</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11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28888</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2887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114426</xdr:rowOff>
    </xdr:from>
    <xdr:to>
      <xdr:col>72</xdr:col>
      <xdr:colOff>38100</xdr:colOff>
      <xdr:row>77</xdr:row>
      <xdr:rowOff>44576</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144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61103</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919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131026</xdr:rowOff>
    </xdr:from>
    <xdr:to>
      <xdr:col>67</xdr:col>
      <xdr:colOff>101600</xdr:colOff>
      <xdr:row>77</xdr:row>
      <xdr:rowOff>61176</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16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77703</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93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132507</xdr:rowOff>
    </xdr:from>
    <xdr:to>
      <xdr:col>85</xdr:col>
      <xdr:colOff>126364</xdr:colOff>
      <xdr:row>99</xdr:row>
      <xdr:rowOff>42838</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34457"/>
          <a:ext cx="1269" cy="1281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46665</xdr:rowOff>
    </xdr:from>
    <xdr:ext cx="378565"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2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42838</xdr:rowOff>
    </xdr:from>
    <xdr:to>
      <xdr:col>86</xdr:col>
      <xdr:colOff>25400</xdr:colOff>
      <xdr:row>99</xdr:row>
      <xdr:rowOff>42838</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79184</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09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132507</xdr:rowOff>
    </xdr:from>
    <xdr:to>
      <xdr:col>86</xdr:col>
      <xdr:colOff>25400</xdr:colOff>
      <xdr:row>91</xdr:row>
      <xdr:rowOff>132507</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34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90243</xdr:rowOff>
    </xdr:from>
    <xdr:to>
      <xdr:col>85</xdr:col>
      <xdr:colOff>127000</xdr:colOff>
      <xdr:row>98</xdr:row>
      <xdr:rowOff>96765</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892343"/>
          <a:ext cx="838200" cy="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10217</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640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158790</xdr:rowOff>
    </xdr:from>
    <xdr:to>
      <xdr:col>85</xdr:col>
      <xdr:colOff>177800</xdr:colOff>
      <xdr:row>98</xdr:row>
      <xdr:rowOff>88940</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8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88486</xdr:rowOff>
    </xdr:from>
    <xdr:to>
      <xdr:col>81</xdr:col>
      <xdr:colOff>50800</xdr:colOff>
      <xdr:row>98</xdr:row>
      <xdr:rowOff>90243</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4592300" y="16890586"/>
          <a:ext cx="889000" cy="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8638</xdr:rowOff>
    </xdr:from>
    <xdr:to>
      <xdr:col>81</xdr:col>
      <xdr:colOff>101600</xdr:colOff>
      <xdr:row>98</xdr:row>
      <xdr:rowOff>110238</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1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126765</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585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10979</xdr:rowOff>
    </xdr:from>
    <xdr:to>
      <xdr:col>76</xdr:col>
      <xdr:colOff>114300</xdr:colOff>
      <xdr:row>98</xdr:row>
      <xdr:rowOff>88486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3703300" y="16813079"/>
          <a:ext cx="889000" cy="77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4607</xdr:rowOff>
    </xdr:from>
    <xdr:to>
      <xdr:col>76</xdr:col>
      <xdr:colOff>165100</xdr:colOff>
      <xdr:row>98</xdr:row>
      <xdr:rowOff>106207</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8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122734</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581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10979</xdr:rowOff>
    </xdr:from>
    <xdr:to>
      <xdr:col>71</xdr:col>
      <xdr:colOff>177800</xdr:colOff>
      <xdr:row>99</xdr:row>
      <xdr:rowOff>28871</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813079"/>
          <a:ext cx="889000" cy="18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160860</xdr:rowOff>
    </xdr:from>
    <xdr:to>
      <xdr:col>72</xdr:col>
      <xdr:colOff>38100</xdr:colOff>
      <xdr:row>98</xdr:row>
      <xdr:rowOff>91010</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82137</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884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60947</xdr:rowOff>
    </xdr:from>
    <xdr:to>
      <xdr:col>67</xdr:col>
      <xdr:colOff>101600</xdr:colOff>
      <xdr:row>98</xdr:row>
      <xdr:rowOff>162547</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63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7624</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638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45965</xdr:rowOff>
    </xdr:from>
    <xdr:to>
      <xdr:col>85</xdr:col>
      <xdr:colOff>177800</xdr:colOff>
      <xdr:row>98</xdr:row>
      <xdr:rowOff>147565</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84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137218</xdr:rowOff>
    </xdr:from>
    <xdr:ext cx="534377"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767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39443</xdr:rowOff>
    </xdr:from>
    <xdr:to>
      <xdr:col>81</xdr:col>
      <xdr:colOff>101600</xdr:colOff>
      <xdr:row>98</xdr:row>
      <xdr:rowOff>141043</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841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132170</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93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37686</xdr:rowOff>
    </xdr:from>
    <xdr:to>
      <xdr:col>76</xdr:col>
      <xdr:colOff>165100</xdr:colOff>
      <xdr:row>98</xdr:row>
      <xdr:rowOff>139286</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8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130413</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93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131629</xdr:rowOff>
    </xdr:from>
    <xdr:to>
      <xdr:col>72</xdr:col>
      <xdr:colOff>38100</xdr:colOff>
      <xdr:row>98</xdr:row>
      <xdr:rowOff>61779</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76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78306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537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149521</xdr:rowOff>
    </xdr:from>
    <xdr:to>
      <xdr:col>67</xdr:col>
      <xdr:colOff>101600</xdr:colOff>
      <xdr:row>99</xdr:row>
      <xdr:rowOff>79671</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951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70798</xdr:rowOff>
    </xdr:from>
    <xdr:ext cx="469744"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79428" y="17044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36099</xdr:rowOff>
    </xdr:from>
    <xdr:to>
      <xdr:col>116</xdr:col>
      <xdr:colOff>62864</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179599"/>
          <a:ext cx="1269" cy="1475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154226</xdr:rowOff>
    </xdr:from>
    <xdr:ext cx="534377" cy="259045"/>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495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36099</xdr:rowOff>
    </xdr:from>
    <xdr:to>
      <xdr:col>116</xdr:col>
      <xdr:colOff>152400</xdr:colOff>
      <xdr:row>30</xdr:row>
      <xdr:rowOff>36099</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179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169796</xdr:rowOff>
    </xdr:from>
    <xdr:ext cx="469744" cy="25904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3419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146919</xdr:rowOff>
    </xdr:from>
    <xdr:to>
      <xdr:col>116</xdr:col>
      <xdr:colOff>114300</xdr:colOff>
      <xdr:row>38</xdr:row>
      <xdr:rowOff>77068</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905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3175</xdr:rowOff>
    </xdr:from>
    <xdr:to>
      <xdr:col>112</xdr:col>
      <xdr:colOff>38100</xdr:colOff>
      <xdr:row>38</xdr:row>
      <xdr:rowOff>104775</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121302</xdr:rowOff>
    </xdr:from>
    <xdr:ext cx="469744"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428" y="629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11588</xdr:rowOff>
    </xdr:from>
    <xdr:to>
      <xdr:col>107</xdr:col>
      <xdr:colOff>101600</xdr:colOff>
      <xdr:row>38</xdr:row>
      <xdr:rowOff>113188</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52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129715</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428" y="6301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160457</xdr:rowOff>
    </xdr:from>
    <xdr:to>
      <xdr:col>102</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161207"/>
          <a:ext cx="889000" cy="493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171379</xdr:rowOff>
    </xdr:from>
    <xdr:to>
      <xdr:col>102</xdr:col>
      <xdr:colOff>165100</xdr:colOff>
      <xdr:row>38</xdr:row>
      <xdr:rowOff>101529</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515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118056</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428" y="629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162052</xdr:rowOff>
    </xdr:from>
    <xdr:to>
      <xdr:col>98</xdr:col>
      <xdr:colOff>38100</xdr:colOff>
      <xdr:row>38</xdr:row>
      <xdr:rowOff>92202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83329</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428" y="6598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109657</xdr:rowOff>
    </xdr:from>
    <xdr:to>
      <xdr:col>98</xdr:col>
      <xdr:colOff>38100</xdr:colOff>
      <xdr:row>36</xdr:row>
      <xdr:rowOff>39807</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110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34</xdr:row>
      <xdr:rowOff>56334</xdr:rowOff>
    </xdr:from>
    <xdr:ext cx="534377"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389111" y="588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70510</xdr:rowOff>
    </xdr:from>
    <xdr:to>
      <xdr:col>116</xdr:col>
      <xdr:colOff>62864</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643010"/>
          <a:ext cx="1269" cy="1516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17187</xdr:rowOff>
    </xdr:from>
    <xdr:ext cx="534377" cy="259045"/>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41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70510</xdr:rowOff>
    </xdr:from>
    <xdr:to>
      <xdr:col>116</xdr:col>
      <xdr:colOff>152400</xdr:colOff>
      <xdr:row>50</xdr:row>
      <xdr:rowOff>70510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643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30544</xdr:rowOff>
    </xdr:from>
    <xdr:to>
      <xdr:col>116</xdr:col>
      <xdr:colOff>63500</xdr:colOff>
      <xdr:row>59</xdr:row>
      <xdr:rowOff>34734</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1323300" y="10146094"/>
          <a:ext cx="838200" cy="4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101185</xdr:rowOff>
    </xdr:from>
    <xdr:ext cx="469744" cy="259045"/>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73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78308</xdr:rowOff>
    </xdr:from>
    <xdr:to>
      <xdr:col>116</xdr:col>
      <xdr:colOff>114300</xdr:colOff>
      <xdr:row>59</xdr:row>
      <xdr:rowOff>8458</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2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34734</xdr:rowOff>
    </xdr:from>
    <xdr:to>
      <xdr:col>111</xdr:col>
      <xdr:colOff>177800</xdr:colOff>
      <xdr:row>59</xdr:row>
      <xdr:rowOff>42164</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flipV="1">
          <a:off x="20434300" y="10150284"/>
          <a:ext cx="889000" cy="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71069</xdr:rowOff>
    </xdr:from>
    <xdr:to>
      <xdr:col>112</xdr:col>
      <xdr:colOff>38100</xdr:colOff>
      <xdr:row>59</xdr:row>
      <xdr:rowOff>1219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1001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17746</xdr:rowOff>
    </xdr:from>
    <xdr:ext cx="469744"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428" y="9790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40945</xdr:rowOff>
    </xdr:from>
    <xdr:to>
      <xdr:col>107</xdr:col>
      <xdr:colOff>50800</xdr:colOff>
      <xdr:row>59</xdr:row>
      <xdr:rowOff>42164</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9545300" y="10156495"/>
          <a:ext cx="889000" cy="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55638</xdr:rowOff>
    </xdr:from>
    <xdr:to>
      <xdr:col>107</xdr:col>
      <xdr:colOff>101600</xdr:colOff>
      <xdr:row>58</xdr:row>
      <xdr:rowOff>157238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2315</xdr:rowOff>
    </xdr:from>
    <xdr:ext cx="469744"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428" y="977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40945</xdr:rowOff>
    </xdr:from>
    <xdr:to>
      <xdr:col>102</xdr:col>
      <xdr:colOff>114300</xdr:colOff>
      <xdr:row>59</xdr:row>
      <xdr:rowOff>41326</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18656300" y="10156495"/>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55829</xdr:rowOff>
    </xdr:from>
    <xdr:to>
      <xdr:col>102</xdr:col>
      <xdr:colOff>165100</xdr:colOff>
      <xdr:row>58</xdr:row>
      <xdr:rowOff>157429</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99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2506</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428" y="977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58420</xdr:rowOff>
    </xdr:from>
    <xdr:to>
      <xdr:col>98</xdr:col>
      <xdr:colOff>38100</xdr:colOff>
      <xdr:row>58</xdr:row>
      <xdr:rowOff>160020</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5097</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428" y="9777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151194</xdr:rowOff>
    </xdr:from>
    <xdr:to>
      <xdr:col>116</xdr:col>
      <xdr:colOff>114300</xdr:colOff>
      <xdr:row>59</xdr:row>
      <xdr:rowOff>81344</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09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66121</xdr:rowOff>
    </xdr:from>
    <xdr:ext cx="378565" cy="259045"/>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102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155384</xdr:rowOff>
    </xdr:from>
    <xdr:to>
      <xdr:col>112</xdr:col>
      <xdr:colOff>38100</xdr:colOff>
      <xdr:row>59</xdr:row>
      <xdr:rowOff>85534</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1009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76661</xdr:rowOff>
    </xdr:from>
    <xdr:ext cx="378565"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4017" y="101922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162814</xdr:rowOff>
    </xdr:from>
    <xdr:to>
      <xdr:col>107</xdr:col>
      <xdr:colOff>101600</xdr:colOff>
      <xdr:row>59</xdr:row>
      <xdr:rowOff>92964</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10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84091</xdr:rowOff>
    </xdr:from>
    <xdr:ext cx="313932"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277333" y="101996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161595</xdr:rowOff>
    </xdr:from>
    <xdr:to>
      <xdr:col>102</xdr:col>
      <xdr:colOff>165100</xdr:colOff>
      <xdr:row>59</xdr:row>
      <xdr:rowOff>91745</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10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82872</xdr:rowOff>
    </xdr:from>
    <xdr:ext cx="313932"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88333" y="101984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161976</xdr:rowOff>
    </xdr:from>
    <xdr:to>
      <xdr:col>98</xdr:col>
      <xdr:colOff>38100</xdr:colOff>
      <xdr:row>59</xdr:row>
      <xdr:rowOff>92126</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10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83253</xdr:rowOff>
    </xdr:from>
    <xdr:ext cx="313932"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99333" y="1019880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3" name="繰出金グラフ枠">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70606</xdr:rowOff>
    </xdr:from>
    <xdr:to>
      <xdr:col>116</xdr:col>
      <xdr:colOff>62864</xdr:colOff>
      <xdr:row>78</xdr:row>
      <xdr:rowOff>145701</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flipV="1">
          <a:off x="22159595" y="12072106"/>
          <a:ext cx="1269" cy="1446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149528</xdr:rowOff>
    </xdr:from>
    <xdr:ext cx="469744" cy="259045"/>
    <xdr:sp macro="" textlink="">
      <xdr:nvSpPr>
        <xdr:cNvPr id="835" name="繰出金最小値テキスト">
          <a:extLst>
            <a:ext uri="{FF2B5EF4-FFF2-40B4-BE49-F238E27FC236}">
              <a16:creationId xmlns:a16="http://schemas.microsoft.com/office/drawing/2014/main" id="{00000000-0008-0000-0600-000043030000}"/>
            </a:ext>
          </a:extLst>
        </xdr:cNvPr>
        <xdr:cNvSpPr txBox="1"/>
      </xdr:nvSpPr>
      <xdr:spPr>
        <a:xfrm>
          <a:off x="22212300" y="13522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145701</xdr:rowOff>
    </xdr:from>
    <xdr:to>
      <xdr:col>116</xdr:col>
      <xdr:colOff>152400</xdr:colOff>
      <xdr:row>78</xdr:row>
      <xdr:rowOff>145701</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22072600" y="13518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17283</xdr:rowOff>
    </xdr:from>
    <xdr:ext cx="534377" cy="259045"/>
    <xdr:sp macro="" textlink="">
      <xdr:nvSpPr>
        <xdr:cNvPr id="837" name="繰出金最大値テキスト">
          <a:extLst>
            <a:ext uri="{FF2B5EF4-FFF2-40B4-BE49-F238E27FC236}">
              <a16:creationId xmlns:a16="http://schemas.microsoft.com/office/drawing/2014/main" id="{00000000-0008-0000-0600-000045030000}"/>
            </a:ext>
          </a:extLst>
        </xdr:cNvPr>
        <xdr:cNvSpPr txBox="1"/>
      </xdr:nvSpPr>
      <xdr:spPr>
        <a:xfrm>
          <a:off x="22212300" y="1184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70606</xdr:rowOff>
    </xdr:from>
    <xdr:to>
      <xdr:col>116</xdr:col>
      <xdr:colOff>152400</xdr:colOff>
      <xdr:row>70</xdr:row>
      <xdr:rowOff>70606</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207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117202</xdr:rowOff>
    </xdr:from>
    <xdr:to>
      <xdr:col>116</xdr:col>
      <xdr:colOff>63500</xdr:colOff>
      <xdr:row>71</xdr:row>
      <xdr:rowOff>144329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21323300" y="12290152"/>
          <a:ext cx="838200" cy="2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161606</xdr:rowOff>
    </xdr:from>
    <xdr:ext cx="534377" cy="259045"/>
    <xdr:sp macro="" textlink="">
      <xdr:nvSpPr>
        <xdr:cNvPr id="840" name="繰出金平均値テキスト">
          <a:extLst>
            <a:ext uri="{FF2B5EF4-FFF2-40B4-BE49-F238E27FC236}">
              <a16:creationId xmlns:a16="http://schemas.microsoft.com/office/drawing/2014/main" id="{00000000-0008-0000-0600-000048030000}"/>
            </a:ext>
          </a:extLst>
        </xdr:cNvPr>
        <xdr:cNvSpPr txBox="1"/>
      </xdr:nvSpPr>
      <xdr:spPr>
        <a:xfrm>
          <a:off x="22212300" y="12506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11729</xdr:rowOff>
    </xdr:from>
    <xdr:to>
      <xdr:col>116</xdr:col>
      <xdr:colOff>114300</xdr:colOff>
      <xdr:row>73</xdr:row>
      <xdr:rowOff>113329</xdr:rowOff>
    </xdr:to>
    <xdr:sp macro="" textlink="">
      <xdr:nvSpPr>
        <xdr:cNvPr id="841" name="フローチャート: 判断 840">
          <a:extLst>
            <a:ext uri="{FF2B5EF4-FFF2-40B4-BE49-F238E27FC236}">
              <a16:creationId xmlns:a16="http://schemas.microsoft.com/office/drawing/2014/main" id="{00000000-0008-0000-0600-000049030000}"/>
            </a:ext>
          </a:extLst>
        </xdr:cNvPr>
        <xdr:cNvSpPr/>
      </xdr:nvSpPr>
      <xdr:spPr>
        <a:xfrm>
          <a:off x="22110700" y="1252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117202</xdr:rowOff>
    </xdr:from>
    <xdr:to>
      <xdr:col>111</xdr:col>
      <xdr:colOff>177800</xdr:colOff>
      <xdr:row>71</xdr:row>
      <xdr:rowOff>130194</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0434300" y="12290152"/>
          <a:ext cx="889000" cy="1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70821</xdr:rowOff>
    </xdr:from>
    <xdr:to>
      <xdr:col>112</xdr:col>
      <xdr:colOff>38100</xdr:colOff>
      <xdr:row>73</xdr:row>
      <xdr:rowOff>971</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1272500" y="1241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163548</xdr:rowOff>
    </xdr:from>
    <xdr:ext cx="534377"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56111" y="12507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130194</xdr:rowOff>
    </xdr:from>
    <xdr:to>
      <xdr:col>107</xdr:col>
      <xdr:colOff>50800</xdr:colOff>
      <xdr:row>71</xdr:row>
      <xdr:rowOff>162941</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flipV="1">
          <a:off x="19545300" y="12303144"/>
          <a:ext cx="889000" cy="3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30893</xdr:rowOff>
    </xdr:from>
    <xdr:to>
      <xdr:col>107</xdr:col>
      <xdr:colOff>101600</xdr:colOff>
      <xdr:row>72</xdr:row>
      <xdr:rowOff>132493</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0383500" y="1237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123620</xdr:rowOff>
    </xdr:from>
    <xdr:ext cx="534377"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20167111" y="1246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96704</xdr:rowOff>
    </xdr:from>
    <xdr:to>
      <xdr:col>102</xdr:col>
      <xdr:colOff>114300</xdr:colOff>
      <xdr:row>71</xdr:row>
      <xdr:rowOff>162941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656300" y="12269654"/>
          <a:ext cx="889000" cy="66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43180</xdr:rowOff>
    </xdr:from>
    <xdr:to>
      <xdr:col>102</xdr:col>
      <xdr:colOff>165100</xdr:colOff>
      <xdr:row>72</xdr:row>
      <xdr:rowOff>144780</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19494500" y="1238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135907</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9278111" y="1248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38856</xdr:rowOff>
    </xdr:from>
    <xdr:to>
      <xdr:col>98</xdr:col>
      <xdr:colOff>38100</xdr:colOff>
      <xdr:row>72</xdr:row>
      <xdr:rowOff>140456</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8605500" y="12383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131583</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8389111" y="12475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71</xdr:row>
      <xdr:rowOff>93529</xdr:rowOff>
    </xdr:from>
    <xdr:to>
      <xdr:col>116</xdr:col>
      <xdr:colOff>114300</xdr:colOff>
      <xdr:row>72</xdr:row>
      <xdr:rowOff>23679</xdr:rowOff>
    </xdr:to>
    <xdr:sp macro="" textlink="">
      <xdr:nvSpPr>
        <xdr:cNvPr id="858" name="楕円 857">
          <a:extLst>
            <a:ext uri="{FF2B5EF4-FFF2-40B4-BE49-F238E27FC236}">
              <a16:creationId xmlns:a16="http://schemas.microsoft.com/office/drawing/2014/main" id="{00000000-0008-0000-0600-00005A030000}"/>
            </a:ext>
          </a:extLst>
        </xdr:cNvPr>
        <xdr:cNvSpPr/>
      </xdr:nvSpPr>
      <xdr:spPr>
        <a:xfrm>
          <a:off x="22110700" y="12266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116406</xdr:rowOff>
    </xdr:from>
    <xdr:ext cx="534377" cy="259045"/>
    <xdr:sp macro="" textlink="">
      <xdr:nvSpPr>
        <xdr:cNvPr id="859" name="繰出金該当値テキスト">
          <a:extLst>
            <a:ext uri="{FF2B5EF4-FFF2-40B4-BE49-F238E27FC236}">
              <a16:creationId xmlns:a16="http://schemas.microsoft.com/office/drawing/2014/main" id="{00000000-0008-0000-0600-00005B030000}"/>
            </a:ext>
          </a:extLst>
        </xdr:cNvPr>
        <xdr:cNvSpPr txBox="1"/>
      </xdr:nvSpPr>
      <xdr:spPr>
        <a:xfrm>
          <a:off x="22212300" y="12117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66402</xdr:rowOff>
    </xdr:from>
    <xdr:to>
      <xdr:col>112</xdr:col>
      <xdr:colOff>38100</xdr:colOff>
      <xdr:row>71</xdr:row>
      <xdr:rowOff>168002</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1272500" y="1223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13079</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2014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79394</xdr:rowOff>
    </xdr:from>
    <xdr:to>
      <xdr:col>107</xdr:col>
      <xdr:colOff>101600</xdr:colOff>
      <xdr:row>72</xdr:row>
      <xdr:rowOff>9544</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0383500" y="12252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26071</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027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112141</xdr:rowOff>
    </xdr:from>
    <xdr:to>
      <xdr:col>102</xdr:col>
      <xdr:colOff>165100</xdr:colOff>
      <xdr:row>72</xdr:row>
      <xdr:rowOff>42291</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19494500" y="12285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58818</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2060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45904</xdr:rowOff>
    </xdr:from>
    <xdr:to>
      <xdr:col>98</xdr:col>
      <xdr:colOff>38100</xdr:colOff>
      <xdr:row>71</xdr:row>
      <xdr:rowOff>147504</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8605500" y="12218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69</xdr:row>
      <xdr:rowOff>164031</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199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8" name="正方形/長方形 867">
          <a:extLst>
            <a:ext uri="{FF2B5EF4-FFF2-40B4-BE49-F238E27FC236}">
              <a16:creationId xmlns:a16="http://schemas.microsoft.com/office/drawing/2014/main" id="{00000000-0008-0000-0600-00006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7" name="直線コネクタ 876">
          <a:extLst>
            <a:ext uri="{FF2B5EF4-FFF2-40B4-BE49-F238E27FC236}">
              <a16:creationId xmlns:a16="http://schemas.microsoft.com/office/drawing/2014/main" id="{00000000-0008-0000-0600-00006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2" name="前年度繰上充用金グラフ枠">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4" name="前年度繰上充用金最小値テキスト">
          <a:extLst>
            <a:ext uri="{FF2B5EF4-FFF2-40B4-BE49-F238E27FC236}">
              <a16:creationId xmlns:a16="http://schemas.microsoft.com/office/drawing/2014/main" id="{00000000-0008-0000-0600-00007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6" name="前年度繰上充用金最大値テキスト">
          <a:extLst>
            <a:ext uri="{FF2B5EF4-FFF2-40B4-BE49-F238E27FC236}">
              <a16:creationId xmlns:a16="http://schemas.microsoft.com/office/drawing/2014/main" id="{00000000-0008-0000-0600-00007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89" name="前年度繰上充用金平均値テキスト">
          <a:extLst>
            <a:ext uri="{FF2B5EF4-FFF2-40B4-BE49-F238E27FC236}">
              <a16:creationId xmlns:a16="http://schemas.microsoft.com/office/drawing/2014/main" id="{00000000-0008-0000-0600-00007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0" name="フローチャート: 判断 889">
          <a:extLst>
            <a:ext uri="{FF2B5EF4-FFF2-40B4-BE49-F238E27FC236}">
              <a16:creationId xmlns:a16="http://schemas.microsoft.com/office/drawing/2014/main" id="{00000000-0008-0000-0600-00007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楕円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8" name="前年度繰上充用金該当値テキスト">
          <a:extLst>
            <a:ext uri="{FF2B5EF4-FFF2-40B4-BE49-F238E27FC236}">
              <a16:creationId xmlns:a16="http://schemas.microsoft.com/office/drawing/2014/main" id="{00000000-0008-0000-0600-00008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7" name="正方形/長方形 916">
          <a:extLst>
            <a:ext uri="{FF2B5EF4-FFF2-40B4-BE49-F238E27FC236}">
              <a16:creationId xmlns:a16="http://schemas.microsoft.com/office/drawing/2014/main" id="{00000000-0008-0000-0600-00009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歳出決算総額は、住民</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a:t>
          </a:r>
          <a:r>
            <a:rPr kumimoji="1" lang="en-US" altLang="ja-JP" sz="1100">
              <a:solidFill>
                <a:schemeClr val="dk1"/>
              </a:solidFill>
              <a:effectLst/>
              <a:latin typeface="+mn-lt"/>
              <a:ea typeface="+mn-ea"/>
              <a:cs typeface="+mn-cs"/>
            </a:rPr>
            <a:t>828</a:t>
          </a:r>
          <a:r>
            <a:rPr kumimoji="1" lang="ja-JP" altLang="en-US" sz="1100">
              <a:solidFill>
                <a:schemeClr val="dk1"/>
              </a:solidFill>
              <a:effectLst/>
              <a:latin typeface="+mn-lt"/>
              <a:ea typeface="+mn-ea"/>
              <a:cs typeface="+mn-cs"/>
            </a:rPr>
            <a:t>千円</a:t>
          </a:r>
          <a:r>
            <a:rPr kumimoji="1" lang="ja-JP" altLang="ja-JP" sz="1100">
              <a:solidFill>
                <a:schemeClr val="dk1"/>
              </a:solidFill>
              <a:effectLst/>
              <a:latin typeface="+mn-lt"/>
              <a:ea typeface="+mn-ea"/>
              <a:cs typeface="+mn-cs"/>
            </a:rPr>
            <a:t>となっている。</a:t>
          </a:r>
          <a:r>
            <a:rPr kumimoji="1" lang="ja-JP" altLang="en-US" sz="1100">
              <a:solidFill>
                <a:schemeClr val="dk1"/>
              </a:solidFill>
              <a:effectLst/>
              <a:latin typeface="+mn-lt"/>
              <a:ea typeface="+mn-ea"/>
              <a:cs typeface="+mn-cs"/>
            </a:rPr>
            <a:t>特に</a:t>
          </a:r>
          <a:r>
            <a:rPr kumimoji="1" lang="ja-JP" altLang="ja-JP" sz="1100">
              <a:solidFill>
                <a:schemeClr val="dk1"/>
              </a:solidFill>
              <a:effectLst/>
              <a:latin typeface="+mn-lt"/>
              <a:ea typeface="+mn-ea"/>
              <a:cs typeface="+mn-cs"/>
            </a:rPr>
            <a:t>、人件費が類似団体平均より高い水準となっているのは、本町の行政区域が広範囲であることやそれに伴う施設や職員（消防・保育所・学校等）が多いことが要因と考えられる。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また、普通建設事業費については、新クリーンセンター整備事業</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により類似団体平均より高い水準と</a:t>
          </a:r>
          <a:r>
            <a:rPr kumimoji="1" lang="ja-JP" altLang="en-US" sz="1100">
              <a:solidFill>
                <a:schemeClr val="dk1"/>
              </a:solidFill>
              <a:effectLst/>
              <a:latin typeface="+mn-lt"/>
              <a:ea typeface="+mn-ea"/>
              <a:cs typeface="+mn-cs"/>
            </a:rPr>
            <a:t>なっている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大規模事業の実施を予定しており、普通建設事業、公債費については類似団体より高い水準となることが予想されるが、財政状況を注視しながら事業費の抑制、分散化に努める。また、その他の経費についても施設（出張所・保育所・学校等）の統廃合、施設管理業務や事務事業の民間委託、民間ノウハウの導入、事業効率化等を推進し、類似団体平均を考慮しつつ事業費の削減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和歌山県那智勝浦町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13,468
13,282
183.30
11,361,432
11,156,319
153,093
5,672,227
13,066,267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8.0
13.3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27115</xdr:rowOff>
    </xdr:from>
    <xdr:to>
      <xdr:col>24</xdr:col>
      <xdr:colOff>62865</xdr:colOff>
      <xdr:row>38</xdr:row>
      <xdr:rowOff>129794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42065"/>
          <a:ext cx="1270" cy="1302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133621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4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129794</xdr:rowOff>
    </xdr:from>
    <xdr:to>
      <xdr:col>24</xdr:col>
      <xdr:colOff>152400</xdr:colOff>
      <xdr:row>38</xdr:row>
      <xdr:rowOff>129794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44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145242</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1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27115</xdr:rowOff>
    </xdr:from>
    <xdr:to>
      <xdr:col>24</xdr:col>
      <xdr:colOff>152400</xdr:colOff>
      <xdr:row>31</xdr:row>
      <xdr:rowOff>27115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4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119697</xdr:rowOff>
    </xdr:from>
    <xdr:to>
      <xdr:col>24</xdr:col>
      <xdr:colOff>63500</xdr:colOff>
      <xdr:row>37</xdr:row>
      <xdr:rowOff>163513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463347"/>
          <a:ext cx="8382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87774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17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64897</xdr:rowOff>
    </xdr:from>
    <xdr:to>
      <xdr:col>24</xdr:col>
      <xdr:colOff>114300</xdr:colOff>
      <xdr:row>35</xdr:row>
      <xdr:rowOff>166497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6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163513</xdr:rowOff>
    </xdr:from>
    <xdr:to>
      <xdr:col>19</xdr:col>
      <xdr:colOff>177800</xdr:colOff>
      <xdr:row>38</xdr:row>
      <xdr:rowOff>2349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507163"/>
          <a:ext cx="889000" cy="10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130429</xdr:rowOff>
    </xdr:from>
    <xdr:to>
      <xdr:col>20</xdr:col>
      <xdr:colOff>38100</xdr:colOff>
      <xdr:row>36</xdr:row>
      <xdr:rowOff>60579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77106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06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2349</xdr:rowOff>
    </xdr:from>
    <xdr:to>
      <xdr:col>15</xdr:col>
      <xdr:colOff>50800</xdr:colOff>
      <xdr:row>38</xdr:row>
      <xdr:rowOff>15494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517449"/>
          <a:ext cx="889000" cy="13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144716</xdr:rowOff>
    </xdr:from>
    <xdr:to>
      <xdr:col>15</xdr:col>
      <xdr:colOff>101600</xdr:colOff>
      <xdr:row>36</xdr:row>
      <xdr:rowOff>74866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5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91393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20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156654</xdr:rowOff>
    </xdr:from>
    <xdr:to>
      <xdr:col>10</xdr:col>
      <xdr:colOff>114300</xdr:colOff>
      <xdr:row>38</xdr:row>
      <xdr:rowOff>15494</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500304"/>
          <a:ext cx="889000" cy="3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12509</xdr:rowOff>
    </xdr:from>
    <xdr:to>
      <xdr:col>10</xdr:col>
      <xdr:colOff>165100</xdr:colOff>
      <xdr:row>36</xdr:row>
      <xdr:rowOff>114109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130636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9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12128</xdr:rowOff>
    </xdr:from>
    <xdr:to>
      <xdr:col>6</xdr:col>
      <xdr:colOff>38100</xdr:colOff>
      <xdr:row>36</xdr:row>
      <xdr:rowOff>113728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130255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59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68897</xdr:rowOff>
    </xdr:from>
    <xdr:to>
      <xdr:col>24</xdr:col>
      <xdr:colOff>114300</xdr:colOff>
      <xdr:row>37</xdr:row>
      <xdr:rowOff>170497</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12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47324</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90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112713</xdr:rowOff>
    </xdr:from>
    <xdr:to>
      <xdr:col>20</xdr:col>
      <xdr:colOff>38100</xdr:colOff>
      <xdr:row>38</xdr:row>
      <xdr:rowOff>42863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45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33990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54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122999</xdr:rowOff>
    </xdr:from>
    <xdr:to>
      <xdr:col>15</xdr:col>
      <xdr:colOff>101600</xdr:colOff>
      <xdr:row>38</xdr:row>
      <xdr:rowOff>53149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66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44276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59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136144</xdr:rowOff>
    </xdr:from>
    <xdr:to>
      <xdr:col>10</xdr:col>
      <xdr:colOff>165100</xdr:colOff>
      <xdr:row>38</xdr:row>
      <xdr:rowOff>66294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7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57421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572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105854</xdr:rowOff>
    </xdr:from>
    <xdr:to>
      <xdr:col>6</xdr:col>
      <xdr:colOff>38100</xdr:colOff>
      <xdr:row>38</xdr:row>
      <xdr:rowOff>36004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449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27132</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542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109519</xdr:rowOff>
    </xdr:from>
    <xdr:to>
      <xdr:col>24</xdr:col>
      <xdr:colOff>62865</xdr:colOff>
      <xdr:row>58</xdr:row>
      <xdr:rowOff>109203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53469"/>
          <a:ext cx="1270" cy="1199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113030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7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109203</xdr:rowOff>
    </xdr:from>
    <xdr:to>
      <xdr:col>24</xdr:col>
      <xdr:colOff>152400</xdr:colOff>
      <xdr:row>58</xdr:row>
      <xdr:rowOff>109203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3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56196</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628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685,843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109519</xdr:rowOff>
    </xdr:from>
    <xdr:to>
      <xdr:col>24</xdr:col>
      <xdr:colOff>152400</xdr:colOff>
      <xdr:row>51</xdr:row>
      <xdr:rowOff>109519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53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162747</xdr:rowOff>
    </xdr:from>
    <xdr:to>
      <xdr:col>24</xdr:col>
      <xdr:colOff>63500</xdr:colOff>
      <xdr:row>58</xdr:row>
      <xdr:rowOff>2629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935397"/>
          <a:ext cx="838200" cy="11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64775</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6597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41898</xdr:rowOff>
    </xdr:from>
    <xdr:to>
      <xdr:col>24</xdr:col>
      <xdr:colOff>114300</xdr:colOff>
      <xdr:row>57</xdr:row>
      <xdr:rowOff>143498</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162747</xdr:rowOff>
    </xdr:from>
    <xdr:to>
      <xdr:col>19</xdr:col>
      <xdr:colOff>177800</xdr:colOff>
      <xdr:row>57</xdr:row>
      <xdr:rowOff>164183</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35397"/>
          <a:ext cx="889000" cy="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67231</xdr:rowOff>
    </xdr:from>
    <xdr:to>
      <xdr:col>20</xdr:col>
      <xdr:colOff>38100</xdr:colOff>
      <xdr:row>57</xdr:row>
      <xdr:rowOff>168831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3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13908</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615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164183</xdr:rowOff>
    </xdr:from>
    <xdr:to>
      <xdr:col>15</xdr:col>
      <xdr:colOff>50800</xdr:colOff>
      <xdr:row>57</xdr:row>
      <xdr:rowOff>164665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936833"/>
          <a:ext cx="889000" cy="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70454</xdr:rowOff>
    </xdr:from>
    <xdr:to>
      <xdr:col>15</xdr:col>
      <xdr:colOff>101600</xdr:colOff>
      <xdr:row>58</xdr:row>
      <xdr:rowOff>604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17131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618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73371</xdr:rowOff>
    </xdr:from>
    <xdr:to>
      <xdr:col>10</xdr:col>
      <xdr:colOff>114300</xdr:colOff>
      <xdr:row>57</xdr:row>
      <xdr:rowOff>164665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846021"/>
          <a:ext cx="889000" cy="9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67270</xdr:rowOff>
    </xdr:from>
    <xdr:to>
      <xdr:col>10</xdr:col>
      <xdr:colOff>165100</xdr:colOff>
      <xdr:row>57</xdr:row>
      <xdr:rowOff>168870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13947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615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70541</xdr:rowOff>
    </xdr:from>
    <xdr:to>
      <xdr:col>6</xdr:col>
      <xdr:colOff>38100</xdr:colOff>
      <xdr:row>57</xdr:row>
      <xdr:rowOff>691</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71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17218</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446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123279</xdr:rowOff>
    </xdr:from>
    <xdr:to>
      <xdr:col>24</xdr:col>
      <xdr:colOff>114300</xdr:colOff>
      <xdr:row>58</xdr:row>
      <xdr:rowOff>53429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95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38206</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10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111947</xdr:rowOff>
    </xdr:from>
    <xdr:to>
      <xdr:col>20</xdr:col>
      <xdr:colOff>38100</xdr:colOff>
      <xdr:row>58</xdr:row>
      <xdr:rowOff>42097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8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33224</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977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113383</xdr:rowOff>
    </xdr:from>
    <xdr:to>
      <xdr:col>15</xdr:col>
      <xdr:colOff>101600</xdr:colOff>
      <xdr:row>58</xdr:row>
      <xdr:rowOff>43533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86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34660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978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113865</xdr:rowOff>
    </xdr:from>
    <xdr:to>
      <xdr:col>10</xdr:col>
      <xdr:colOff>165100</xdr:colOff>
      <xdr:row>58</xdr:row>
      <xdr:rowOff>44015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86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35142</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979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22571</xdr:rowOff>
    </xdr:from>
    <xdr:to>
      <xdr:col>6</xdr:col>
      <xdr:colOff>38100</xdr:colOff>
      <xdr:row>57</xdr:row>
      <xdr:rowOff>124171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95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115298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887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131090</xdr:rowOff>
    </xdr:from>
    <xdr:to>
      <xdr:col>24</xdr:col>
      <xdr:colOff>62865</xdr:colOff>
      <xdr:row>79</xdr:row>
      <xdr:rowOff>53212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32590"/>
          <a:ext cx="1270" cy="1465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57039</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60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53212</xdr:rowOff>
    </xdr:from>
    <xdr:to>
      <xdr:col>24</xdr:col>
      <xdr:colOff>152400</xdr:colOff>
      <xdr:row>79</xdr:row>
      <xdr:rowOff>53212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77767</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07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341,130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131090</xdr:rowOff>
    </xdr:from>
    <xdr:to>
      <xdr:col>24</xdr:col>
      <xdr:colOff>152400</xdr:colOff>
      <xdr:row>70</xdr:row>
      <xdr:rowOff>131090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32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48923</xdr:rowOff>
    </xdr:from>
    <xdr:to>
      <xdr:col>24</xdr:col>
      <xdr:colOff>63500</xdr:colOff>
      <xdr:row>76</xdr:row>
      <xdr:rowOff>55491</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079123"/>
          <a:ext cx="838200" cy="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57063</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872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78636</xdr:rowOff>
    </xdr:from>
    <xdr:to>
      <xdr:col>24</xdr:col>
      <xdr:colOff>114300</xdr:colOff>
      <xdr:row>77</xdr:row>
      <xdr:rowOff>8786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10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55491</xdr:rowOff>
    </xdr:from>
    <xdr:to>
      <xdr:col>19</xdr:col>
      <xdr:colOff>177800</xdr:colOff>
      <xdr:row>77</xdr:row>
      <xdr:rowOff>42560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085691"/>
          <a:ext cx="889000" cy="158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166426</xdr:rowOff>
    </xdr:from>
    <xdr:to>
      <xdr:col>20</xdr:col>
      <xdr:colOff>38100</xdr:colOff>
      <xdr:row>77</xdr:row>
      <xdr:rowOff>96576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87703</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289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144089</xdr:rowOff>
    </xdr:from>
    <xdr:to>
      <xdr:col>15</xdr:col>
      <xdr:colOff>50800</xdr:colOff>
      <xdr:row>77</xdr:row>
      <xdr:rowOff>42560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174289"/>
          <a:ext cx="889000" cy="6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72296</xdr:rowOff>
    </xdr:from>
    <xdr:to>
      <xdr:col>15</xdr:col>
      <xdr:colOff>101600</xdr:colOff>
      <xdr:row>78</xdr:row>
      <xdr:rowOff>2446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27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165023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366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144089</xdr:rowOff>
    </xdr:from>
    <xdr:to>
      <xdr:col>10</xdr:col>
      <xdr:colOff>114300</xdr:colOff>
      <xdr:row>78</xdr:row>
      <xdr:rowOff>39909</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174289"/>
          <a:ext cx="889000" cy="238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22431</xdr:rowOff>
    </xdr:from>
    <xdr:to>
      <xdr:col>10</xdr:col>
      <xdr:colOff>165100</xdr:colOff>
      <xdr:row>77</xdr:row>
      <xdr:rowOff>124031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2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115158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316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46327</xdr:rowOff>
    </xdr:from>
    <xdr:to>
      <xdr:col>6</xdr:col>
      <xdr:colOff>38100</xdr:colOff>
      <xdr:row>78</xdr:row>
      <xdr:rowOff>147927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1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139054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1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169573</xdr:rowOff>
    </xdr:from>
    <xdr:to>
      <xdr:col>24</xdr:col>
      <xdr:colOff>114300</xdr:colOff>
      <xdr:row>76</xdr:row>
      <xdr:rowOff>99723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0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21000</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879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4691</xdr:rowOff>
    </xdr:from>
    <xdr:to>
      <xdr:col>20</xdr:col>
      <xdr:colOff>38100</xdr:colOff>
      <xdr:row>76</xdr:row>
      <xdr:rowOff>106291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03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122818</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810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163210</xdr:rowOff>
    </xdr:from>
    <xdr:to>
      <xdr:col>15</xdr:col>
      <xdr:colOff>101600</xdr:colOff>
      <xdr:row>77</xdr:row>
      <xdr:rowOff>93360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9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109887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968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93289</xdr:rowOff>
    </xdr:from>
    <xdr:to>
      <xdr:col>10</xdr:col>
      <xdr:colOff>165100</xdr:colOff>
      <xdr:row>77</xdr:row>
      <xdr:rowOff>23439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12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39966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898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160559</xdr:rowOff>
    </xdr:from>
    <xdr:to>
      <xdr:col>6</xdr:col>
      <xdr:colOff>38100</xdr:colOff>
      <xdr:row>78</xdr:row>
      <xdr:rowOff>90709</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62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107236</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137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89660</xdr:rowOff>
    </xdr:from>
    <xdr:to>
      <xdr:col>24</xdr:col>
      <xdr:colOff>62865</xdr:colOff>
      <xdr:row>98</xdr:row>
      <xdr:rowOff>15478</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691610"/>
          <a:ext cx="1270" cy="1125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19305</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8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15478</xdr:rowOff>
    </xdr:from>
    <xdr:to>
      <xdr:col>24</xdr:col>
      <xdr:colOff>152400</xdr:colOff>
      <xdr:row>98</xdr:row>
      <xdr:rowOff>15478</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817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36337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466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273,445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89660</xdr:rowOff>
    </xdr:from>
    <xdr:to>
      <xdr:col>24</xdr:col>
      <xdr:colOff>152400</xdr:colOff>
      <xdr:row>91</xdr:row>
      <xdr:rowOff>89660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691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116611</xdr:rowOff>
    </xdr:from>
    <xdr:to>
      <xdr:col>24</xdr:col>
      <xdr:colOff>63500</xdr:colOff>
      <xdr:row>94</xdr:row>
      <xdr:rowOff>99371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5890011"/>
          <a:ext cx="838200" cy="325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75365</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5345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96938</xdr:rowOff>
    </xdr:from>
    <xdr:to>
      <xdr:col>24</xdr:col>
      <xdr:colOff>114300</xdr:colOff>
      <xdr:row>97</xdr:row>
      <xdr:rowOff>27088</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5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60074</xdr:rowOff>
    </xdr:from>
    <xdr:to>
      <xdr:col>19</xdr:col>
      <xdr:colOff>177800</xdr:colOff>
      <xdr:row>94</xdr:row>
      <xdr:rowOff>99371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176374"/>
          <a:ext cx="889000" cy="39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117658</xdr:rowOff>
    </xdr:from>
    <xdr:to>
      <xdr:col>20</xdr:col>
      <xdr:colOff>38100</xdr:colOff>
      <xdr:row>97</xdr:row>
      <xdr:rowOff>47808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57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38935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669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60074</xdr:rowOff>
    </xdr:from>
    <xdr:to>
      <xdr:col>15</xdr:col>
      <xdr:colOff>50800</xdr:colOff>
      <xdr:row>96</xdr:row>
      <xdr:rowOff>41763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176374"/>
          <a:ext cx="889000" cy="324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115463</xdr:rowOff>
    </xdr:from>
    <xdr:to>
      <xdr:col>15</xdr:col>
      <xdr:colOff>101600</xdr:colOff>
      <xdr:row>97</xdr:row>
      <xdr:rowOff>45613</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574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36740</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67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8199</xdr:rowOff>
    </xdr:from>
    <xdr:to>
      <xdr:col>10</xdr:col>
      <xdr:colOff>114300</xdr:colOff>
      <xdr:row>96</xdr:row>
      <xdr:rowOff>41763</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1130300" y="16467399"/>
          <a:ext cx="889000" cy="3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121041</xdr:rowOff>
    </xdr:from>
    <xdr:to>
      <xdr:col>10</xdr:col>
      <xdr:colOff>165100</xdr:colOff>
      <xdr:row>97</xdr:row>
      <xdr:rowOff>51191</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580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42318</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7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153064</xdr:rowOff>
    </xdr:from>
    <xdr:to>
      <xdr:col>6</xdr:col>
      <xdr:colOff>38100</xdr:colOff>
      <xdr:row>97</xdr:row>
      <xdr:rowOff>83214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61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74341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704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65811</xdr:rowOff>
    </xdr:from>
    <xdr:to>
      <xdr:col>24</xdr:col>
      <xdr:colOff>114300</xdr:colOff>
      <xdr:row>92</xdr:row>
      <xdr:rowOff>167411</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583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88688</xdr:rowOff>
    </xdr:from>
    <xdr:ext cx="599010"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5690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48571</xdr:rowOff>
    </xdr:from>
    <xdr:to>
      <xdr:col>20</xdr:col>
      <xdr:colOff>38100</xdr:colOff>
      <xdr:row>94</xdr:row>
      <xdr:rowOff>150171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16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166698</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497795" y="15940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9274</xdr:rowOff>
    </xdr:from>
    <xdr:to>
      <xdr:col>15</xdr:col>
      <xdr:colOff>101600</xdr:colOff>
      <xdr:row>94</xdr:row>
      <xdr:rowOff>110874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125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127401</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08795" y="15900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162413</xdr:rowOff>
    </xdr:from>
    <xdr:to>
      <xdr:col>10</xdr:col>
      <xdr:colOff>165100</xdr:colOff>
      <xdr:row>96</xdr:row>
      <xdr:rowOff>92563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450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109090</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225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128849</xdr:rowOff>
    </xdr:from>
    <xdr:to>
      <xdr:col>6</xdr:col>
      <xdr:colOff>38100</xdr:colOff>
      <xdr:row>96</xdr:row>
      <xdr:rowOff>58999</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416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75526</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30795" y="1619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25727</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40677"/>
          <a:ext cx="1270" cy="14447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143854</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1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25727</xdr:rowOff>
    </xdr:from>
    <xdr:to>
      <xdr:col>55</xdr:col>
      <xdr:colOff>88900</xdr:colOff>
      <xdr:row>31</xdr:row>
      <xdr:rowOff>25727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4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95122</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3877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72245</xdr:rowOff>
    </xdr:from>
    <xdr:to>
      <xdr:col>55</xdr:col>
      <xdr:colOff>50800</xdr:colOff>
      <xdr:row>39</xdr:row>
      <xdr:rowOff>2395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8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68980</xdr:rowOff>
    </xdr:from>
    <xdr:to>
      <xdr:col>50</xdr:col>
      <xdr:colOff>165100</xdr:colOff>
      <xdr:row>38</xdr:row>
      <xdr:rowOff>170580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15656</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59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31424</xdr:rowOff>
    </xdr:from>
    <xdr:to>
      <xdr:col>46</xdr:col>
      <xdr:colOff>38100</xdr:colOff>
      <xdr:row>38</xdr:row>
      <xdr:rowOff>133024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4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149550</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2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149969</xdr:rowOff>
    </xdr:from>
    <xdr:to>
      <xdr:col>41</xdr:col>
      <xdr:colOff>101600</xdr:colOff>
      <xdr:row>38</xdr:row>
      <xdr:rowOff>80119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96646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6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49058</xdr:rowOff>
    </xdr:from>
    <xdr:to>
      <xdr:col>36</xdr:col>
      <xdr:colOff>165100</xdr:colOff>
      <xdr:row>38</xdr:row>
      <xdr:rowOff>150658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6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167185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39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73546</xdr:rowOff>
    </xdr:from>
    <xdr:to>
      <xdr:col>54</xdr:col>
      <xdr:colOff>189865</xdr:colOff>
      <xdr:row>59</xdr:row>
      <xdr:rowOff>31966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46046"/>
          <a:ext cx="1270" cy="1501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35793</xdr:rowOff>
    </xdr:from>
    <xdr:ext cx="378565"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151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31966</xdr:rowOff>
    </xdr:from>
    <xdr:to>
      <xdr:col>55</xdr:col>
      <xdr:colOff>88900</xdr:colOff>
      <xdr:row>59</xdr:row>
      <xdr:rowOff>31966</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147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20223</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2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73546</xdr:rowOff>
    </xdr:from>
    <xdr:to>
      <xdr:col>55</xdr:col>
      <xdr:colOff>88900</xdr:colOff>
      <xdr:row>50</xdr:row>
      <xdr:rowOff>73546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46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108636</xdr:rowOff>
    </xdr:from>
    <xdr:to>
      <xdr:col>55</xdr:col>
      <xdr:colOff>0</xdr:colOff>
      <xdr:row>57</xdr:row>
      <xdr:rowOff>144805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9881286"/>
          <a:ext cx="838200" cy="36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134180</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63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111303</xdr:rowOff>
    </xdr:from>
    <xdr:to>
      <xdr:col>55</xdr:col>
      <xdr:colOff>50800</xdr:colOff>
      <xdr:row>57</xdr:row>
      <xdr:rowOff>41453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712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101422</xdr:rowOff>
    </xdr:from>
    <xdr:to>
      <xdr:col>50</xdr:col>
      <xdr:colOff>114300</xdr:colOff>
      <xdr:row>57</xdr:row>
      <xdr:rowOff>144805</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874072"/>
          <a:ext cx="889000" cy="43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117437</xdr:rowOff>
    </xdr:from>
    <xdr:to>
      <xdr:col>50</xdr:col>
      <xdr:colOff>165100</xdr:colOff>
      <xdr:row>57</xdr:row>
      <xdr:rowOff>47587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64114</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493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101422</xdr:rowOff>
    </xdr:from>
    <xdr:to>
      <xdr:col>45</xdr:col>
      <xdr:colOff>177800</xdr:colOff>
      <xdr:row>57</xdr:row>
      <xdr:rowOff>121565</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874072"/>
          <a:ext cx="889000" cy="20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110706</xdr:rowOff>
    </xdr:from>
    <xdr:to>
      <xdr:col>46</xdr:col>
      <xdr:colOff>38100</xdr:colOff>
      <xdr:row>57</xdr:row>
      <xdr:rowOff>40856</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711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57383</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48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121565</xdr:rowOff>
    </xdr:from>
    <xdr:to>
      <xdr:col>41</xdr:col>
      <xdr:colOff>50800</xdr:colOff>
      <xdr:row>57</xdr:row>
      <xdr:rowOff>123698</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9894215"/>
          <a:ext cx="889000" cy="2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123990</xdr:rowOff>
    </xdr:from>
    <xdr:to>
      <xdr:col>41</xdr:col>
      <xdr:colOff>101600</xdr:colOff>
      <xdr:row>57</xdr:row>
      <xdr:rowOff>54140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2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70667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50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87211</xdr:rowOff>
    </xdr:from>
    <xdr:to>
      <xdr:col>36</xdr:col>
      <xdr:colOff>165100</xdr:colOff>
      <xdr:row>57</xdr:row>
      <xdr:rowOff>17361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688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33888</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46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57836</xdr:rowOff>
    </xdr:from>
    <xdr:to>
      <xdr:col>55</xdr:col>
      <xdr:colOff>50800</xdr:colOff>
      <xdr:row>57</xdr:row>
      <xdr:rowOff>159436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83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36263</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808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94005</xdr:rowOff>
    </xdr:from>
    <xdr:to>
      <xdr:col>50</xdr:col>
      <xdr:colOff>165100</xdr:colOff>
      <xdr:row>58</xdr:row>
      <xdr:rowOff>24155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86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15282</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72111" y="995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50622</xdr:rowOff>
    </xdr:from>
    <xdr:to>
      <xdr:col>46</xdr:col>
      <xdr:colOff>38100</xdr:colOff>
      <xdr:row>57</xdr:row>
      <xdr:rowOff>152222</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82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143349</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915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70765</xdr:rowOff>
    </xdr:from>
    <xdr:to>
      <xdr:col>41</xdr:col>
      <xdr:colOff>101600</xdr:colOff>
      <xdr:row>58</xdr:row>
      <xdr:rowOff>915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84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163492</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936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72898</xdr:rowOff>
    </xdr:from>
    <xdr:to>
      <xdr:col>36</xdr:col>
      <xdr:colOff>165100</xdr:colOff>
      <xdr:row>58</xdr:row>
      <xdr:rowOff>3048</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845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165625</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938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113605</xdr:rowOff>
    </xdr:from>
    <xdr:to>
      <xdr:col>54</xdr:col>
      <xdr:colOff>189865</xdr:colOff>
      <xdr:row>79</xdr:row>
      <xdr:rowOff>37215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115105"/>
          <a:ext cx="1270" cy="146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41042</xdr:rowOff>
    </xdr:from>
    <xdr:ext cx="469744"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8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37215</xdr:rowOff>
    </xdr:from>
    <xdr:to>
      <xdr:col>55</xdr:col>
      <xdr:colOff>88900</xdr:colOff>
      <xdr:row>79</xdr:row>
      <xdr:rowOff>37215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81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60282</xdr:rowOff>
    </xdr:from>
    <xdr:ext cx="599010"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1890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386,849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113605</xdr:rowOff>
    </xdr:from>
    <xdr:to>
      <xdr:col>55</xdr:col>
      <xdr:colOff>88900</xdr:colOff>
      <xdr:row>70</xdr:row>
      <xdr:rowOff>113605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11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119453</xdr:rowOff>
    </xdr:from>
    <xdr:to>
      <xdr:col>55</xdr:col>
      <xdr:colOff>0</xdr:colOff>
      <xdr:row>78</xdr:row>
      <xdr:rowOff>137829</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9639300" y="13492553"/>
          <a:ext cx="838200" cy="1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71896</xdr:rowOff>
    </xdr:from>
    <xdr:ext cx="534377"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444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93469</xdr:rowOff>
    </xdr:from>
    <xdr:to>
      <xdr:col>55</xdr:col>
      <xdr:colOff>50800</xdr:colOff>
      <xdr:row>79</xdr:row>
      <xdr:rowOff>23619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466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119453</xdr:rowOff>
    </xdr:from>
    <xdr:to>
      <xdr:col>50</xdr:col>
      <xdr:colOff>114300</xdr:colOff>
      <xdr:row>78</xdr:row>
      <xdr:rowOff>123507</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8750300" y="13492553"/>
          <a:ext cx="889000" cy="4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86328</xdr:rowOff>
    </xdr:from>
    <xdr:to>
      <xdr:col>50</xdr:col>
      <xdr:colOff>165100</xdr:colOff>
      <xdr:row>79</xdr:row>
      <xdr:rowOff>16478</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45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7605</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372111" y="1355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119142</xdr:rowOff>
    </xdr:from>
    <xdr:to>
      <xdr:col>45</xdr:col>
      <xdr:colOff>177800</xdr:colOff>
      <xdr:row>78</xdr:row>
      <xdr:rowOff>123507</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7861300" y="13492242"/>
          <a:ext cx="889000" cy="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60858</xdr:rowOff>
    </xdr:from>
    <xdr:to>
      <xdr:col>46</xdr:col>
      <xdr:colOff>38100</xdr:colOff>
      <xdr:row>78</xdr:row>
      <xdr:rowOff>162458</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43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7535</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483111" y="13209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97096</xdr:rowOff>
    </xdr:from>
    <xdr:to>
      <xdr:col>41</xdr:col>
      <xdr:colOff>50800</xdr:colOff>
      <xdr:row>78</xdr:row>
      <xdr:rowOff>119142</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6972300" y="13470196"/>
          <a:ext cx="889000" cy="22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64638</xdr:rowOff>
    </xdr:from>
    <xdr:to>
      <xdr:col>41</xdr:col>
      <xdr:colOff>101600</xdr:colOff>
      <xdr:row>78</xdr:row>
      <xdr:rowOff>166238</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43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11315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594111" y="13212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55254</xdr:rowOff>
    </xdr:from>
    <xdr:to>
      <xdr:col>36</xdr:col>
      <xdr:colOff>165100</xdr:colOff>
      <xdr:row>78</xdr:row>
      <xdr:rowOff>156854</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42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147981</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52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87029</xdr:rowOff>
    </xdr:from>
    <xdr:to>
      <xdr:col>55</xdr:col>
      <xdr:colOff>50800</xdr:colOff>
      <xdr:row>79</xdr:row>
      <xdr:rowOff>17179</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3460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46406</xdr:rowOff>
    </xdr:from>
    <xdr:ext cx="534377"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3248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68653</xdr:rowOff>
    </xdr:from>
    <xdr:to>
      <xdr:col>50</xdr:col>
      <xdr:colOff>165100</xdr:colOff>
      <xdr:row>78</xdr:row>
      <xdr:rowOff>170253</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3441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15330</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372111" y="13216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72707</xdr:rowOff>
    </xdr:from>
    <xdr:to>
      <xdr:col>46</xdr:col>
      <xdr:colOff>38100</xdr:colOff>
      <xdr:row>79</xdr:row>
      <xdr:rowOff>2857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445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165434</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483111" y="13538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68342</xdr:rowOff>
    </xdr:from>
    <xdr:to>
      <xdr:col>41</xdr:col>
      <xdr:colOff>101600</xdr:colOff>
      <xdr:row>78</xdr:row>
      <xdr:rowOff>169942</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44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161069</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594111" y="1353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46296</xdr:rowOff>
    </xdr:from>
    <xdr:to>
      <xdr:col>36</xdr:col>
      <xdr:colOff>165100</xdr:colOff>
      <xdr:row>78</xdr:row>
      <xdr:rowOff>147896</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3419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164423</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319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129040</xdr:rowOff>
    </xdr:from>
    <xdr:to>
      <xdr:col>54</xdr:col>
      <xdr:colOff>189865</xdr:colOff>
      <xdr:row>99</xdr:row>
      <xdr:rowOff>40680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559540"/>
          <a:ext cx="1270" cy="1454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44507</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701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40680</xdr:rowOff>
    </xdr:from>
    <xdr:to>
      <xdr:col>55</xdr:col>
      <xdr:colOff>88900</xdr:colOff>
      <xdr:row>99</xdr:row>
      <xdr:rowOff>40680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701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75717</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334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463,264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129040</xdr:rowOff>
    </xdr:from>
    <xdr:to>
      <xdr:col>55</xdr:col>
      <xdr:colOff>88900</xdr:colOff>
      <xdr:row>90</xdr:row>
      <xdr:rowOff>129040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55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142463</xdr:rowOff>
    </xdr:from>
    <xdr:to>
      <xdr:col>55</xdr:col>
      <xdr:colOff>0</xdr:colOff>
      <xdr:row>98</xdr:row>
      <xdr:rowOff>143501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944563"/>
          <a:ext cx="838200" cy="1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4522</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6351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153095</xdr:rowOff>
    </xdr:from>
    <xdr:to>
      <xdr:col>55</xdr:col>
      <xdr:colOff>50800</xdr:colOff>
      <xdr:row>98</xdr:row>
      <xdr:rowOff>83245</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78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136630</xdr:rowOff>
    </xdr:from>
    <xdr:to>
      <xdr:col>50</xdr:col>
      <xdr:colOff>114300</xdr:colOff>
      <xdr:row>98</xdr:row>
      <xdr:rowOff>143501</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8750300" y="16938730"/>
          <a:ext cx="889000" cy="6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170112</xdr:rowOff>
    </xdr:from>
    <xdr:to>
      <xdr:col>50</xdr:col>
      <xdr:colOff>165100</xdr:colOff>
      <xdr:row>98</xdr:row>
      <xdr:rowOff>100262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800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116789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57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136630</xdr:rowOff>
    </xdr:from>
    <xdr:to>
      <xdr:col>45</xdr:col>
      <xdr:colOff>177800</xdr:colOff>
      <xdr:row>99</xdr:row>
      <xdr:rowOff>1234</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7861300" y="16938730"/>
          <a:ext cx="889000" cy="36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11450</xdr:rowOff>
    </xdr:from>
    <xdr:to>
      <xdr:col>46</xdr:col>
      <xdr:colOff>38100</xdr:colOff>
      <xdr:row>98</xdr:row>
      <xdr:rowOff>113050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129577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588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99</xdr:row>
      <xdr:rowOff>1234</xdr:rowOff>
    </xdr:from>
    <xdr:to>
      <xdr:col>41</xdr:col>
      <xdr:colOff>50800</xdr:colOff>
      <xdr:row>99</xdr:row>
      <xdr:rowOff>4510</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6972300" y="16974784"/>
          <a:ext cx="889000" cy="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21225</xdr:rowOff>
    </xdr:from>
    <xdr:to>
      <xdr:col>41</xdr:col>
      <xdr:colOff>101600</xdr:colOff>
      <xdr:row>98</xdr:row>
      <xdr:rowOff>122825</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82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139352</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598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13351</xdr:rowOff>
    </xdr:from>
    <xdr:to>
      <xdr:col>36</xdr:col>
      <xdr:colOff>165100</xdr:colOff>
      <xdr:row>98</xdr:row>
      <xdr:rowOff>114951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815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131478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590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91663</xdr:rowOff>
    </xdr:from>
    <xdr:to>
      <xdr:col>55</xdr:col>
      <xdr:colOff>50800</xdr:colOff>
      <xdr:row>99</xdr:row>
      <xdr:rowOff>21813</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89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6590</xdr:rowOff>
    </xdr:from>
    <xdr:ext cx="534377"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808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92701</xdr:rowOff>
    </xdr:from>
    <xdr:to>
      <xdr:col>50</xdr:col>
      <xdr:colOff>165100</xdr:colOff>
      <xdr:row>99</xdr:row>
      <xdr:rowOff>22851</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894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13978</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987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85830</xdr:rowOff>
    </xdr:from>
    <xdr:to>
      <xdr:col>46</xdr:col>
      <xdr:colOff>38100</xdr:colOff>
      <xdr:row>99</xdr:row>
      <xdr:rowOff>15980</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88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7107</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98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121884</xdr:rowOff>
    </xdr:from>
    <xdr:to>
      <xdr:col>41</xdr:col>
      <xdr:colOff>101600</xdr:colOff>
      <xdr:row>99</xdr:row>
      <xdr:rowOff>52034</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92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43161</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7016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125160</xdr:rowOff>
    </xdr:from>
    <xdr:to>
      <xdr:col>36</xdr:col>
      <xdr:colOff>165100</xdr:colOff>
      <xdr:row>99</xdr:row>
      <xdr:rowOff>55310</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92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46437</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701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18728</xdr:rowOff>
    </xdr:from>
    <xdr:to>
      <xdr:col>85</xdr:col>
      <xdr:colOff>126364</xdr:colOff>
      <xdr:row>38</xdr:row>
      <xdr:rowOff>111968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333678"/>
          <a:ext cx="1269" cy="1293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115795</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630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111968</xdr:rowOff>
    </xdr:from>
    <xdr:to>
      <xdr:col>86</xdr:col>
      <xdr:colOff>25400</xdr:colOff>
      <xdr:row>38</xdr:row>
      <xdr:rowOff>111968</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627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136855</xdr:rowOff>
    </xdr:from>
    <xdr:ext cx="599010"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108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104,467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18728</xdr:rowOff>
    </xdr:from>
    <xdr:to>
      <xdr:col>86</xdr:col>
      <xdr:colOff>25400</xdr:colOff>
      <xdr:row>31</xdr:row>
      <xdr:rowOff>18728</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333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121312</xdr:rowOff>
    </xdr:from>
    <xdr:to>
      <xdr:col>85</xdr:col>
      <xdr:colOff>127000</xdr:colOff>
      <xdr:row>37</xdr:row>
      <xdr:rowOff>24857</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122062"/>
          <a:ext cx="838200" cy="246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128778</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300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150351</xdr:rowOff>
    </xdr:from>
    <xdr:to>
      <xdr:col>85</xdr:col>
      <xdr:colOff>177800</xdr:colOff>
      <xdr:row>37</xdr:row>
      <xdr:rowOff>80501</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322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24857</xdr:rowOff>
    </xdr:from>
    <xdr:to>
      <xdr:col>81</xdr:col>
      <xdr:colOff>50800</xdr:colOff>
      <xdr:row>37</xdr:row>
      <xdr:rowOff>50689</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4592300" y="6368507"/>
          <a:ext cx="889000" cy="25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15477</xdr:rowOff>
    </xdr:from>
    <xdr:to>
      <xdr:col>81</xdr:col>
      <xdr:colOff>101600</xdr:colOff>
      <xdr:row>37</xdr:row>
      <xdr:rowOff>117077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359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108204</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451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102967</xdr:rowOff>
    </xdr:from>
    <xdr:to>
      <xdr:col>76</xdr:col>
      <xdr:colOff>114300</xdr:colOff>
      <xdr:row>37</xdr:row>
      <xdr:rowOff>50689</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3703300" y="5589367"/>
          <a:ext cx="889000" cy="80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42994</xdr:rowOff>
    </xdr:from>
    <xdr:to>
      <xdr:col>76</xdr:col>
      <xdr:colOff>165100</xdr:colOff>
      <xdr:row>37</xdr:row>
      <xdr:rowOff>144594</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38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135721</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47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148501</xdr:rowOff>
    </xdr:from>
    <xdr:to>
      <xdr:col>71</xdr:col>
      <xdr:colOff>177800</xdr:colOff>
      <xdr:row>32</xdr:row>
      <xdr:rowOff>102967</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5292001"/>
          <a:ext cx="889000" cy="297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21606</xdr:rowOff>
    </xdr:from>
    <xdr:to>
      <xdr:col>72</xdr:col>
      <xdr:colOff>38100</xdr:colOff>
      <xdr:row>37</xdr:row>
      <xdr:rowOff>123206</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365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114333</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457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143035</xdr:rowOff>
    </xdr:from>
    <xdr:to>
      <xdr:col>67</xdr:col>
      <xdr:colOff>101600</xdr:colOff>
      <xdr:row>37</xdr:row>
      <xdr:rowOff>73185</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31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64312</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407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70512</xdr:rowOff>
    </xdr:from>
    <xdr:to>
      <xdr:col>85</xdr:col>
      <xdr:colOff>177800</xdr:colOff>
      <xdr:row>36</xdr:row>
      <xdr:rowOff>662</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07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93389</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5922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145507</xdr:rowOff>
    </xdr:from>
    <xdr:to>
      <xdr:col>81</xdr:col>
      <xdr:colOff>101600</xdr:colOff>
      <xdr:row>37</xdr:row>
      <xdr:rowOff>75657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31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92184</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092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171339</xdr:rowOff>
    </xdr:from>
    <xdr:to>
      <xdr:col>76</xdr:col>
      <xdr:colOff>165100</xdr:colOff>
      <xdr:row>37</xdr:row>
      <xdr:rowOff>101489</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34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118016</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11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32</xdr:row>
      <xdr:rowOff>52167</xdr:rowOff>
    </xdr:from>
    <xdr:to>
      <xdr:col>72</xdr:col>
      <xdr:colOff>38100</xdr:colOff>
      <xdr:row>32</xdr:row>
      <xdr:rowOff>153767</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5538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30</xdr:row>
      <xdr:rowOff>170294</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5313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97701</xdr:rowOff>
    </xdr:from>
    <xdr:to>
      <xdr:col>67</xdr:col>
      <xdr:colOff>101600</xdr:colOff>
      <xdr:row>31</xdr:row>
      <xdr:rowOff>27851</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5241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29</xdr:row>
      <xdr:rowOff>44378</xdr:rowOff>
    </xdr:from>
    <xdr:ext cx="599010"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14795" y="5016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教育費グラフ枠">
          <a:extLst>
            <a:ext uri="{FF2B5EF4-FFF2-40B4-BE49-F238E27FC236}">
              <a16:creationId xmlns:a16="http://schemas.microsoft.com/office/drawing/2014/main" id="{00000000-0008-0000-07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119135</xdr:rowOff>
    </xdr:from>
    <xdr:to>
      <xdr:col>85</xdr:col>
      <xdr:colOff>126364</xdr:colOff>
      <xdr:row>57</xdr:row>
      <xdr:rowOff>142027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6317595" y="8863085"/>
          <a:ext cx="1269" cy="1051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145854</xdr:rowOff>
    </xdr:from>
    <xdr:ext cx="534377" cy="259045"/>
    <xdr:sp macro="" textlink="">
      <xdr:nvSpPr>
        <xdr:cNvPr id="575" name="教育費最小値テキスト">
          <a:extLst>
            <a:ext uri="{FF2B5EF4-FFF2-40B4-BE49-F238E27FC236}">
              <a16:creationId xmlns:a16="http://schemas.microsoft.com/office/drawing/2014/main" id="{00000000-0008-0000-0700-00003F020000}"/>
            </a:ext>
          </a:extLst>
        </xdr:cNvPr>
        <xdr:cNvSpPr txBox="1"/>
      </xdr:nvSpPr>
      <xdr:spPr>
        <a:xfrm>
          <a:off x="16370300" y="991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142027</xdr:rowOff>
    </xdr:from>
    <xdr:to>
      <xdr:col>86</xdr:col>
      <xdr:colOff>25400</xdr:colOff>
      <xdr:row>57</xdr:row>
      <xdr:rowOff>142027</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991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65812</xdr:rowOff>
    </xdr:from>
    <xdr:ext cx="599010" cy="259045"/>
    <xdr:sp macro="" textlink="">
      <xdr:nvSpPr>
        <xdr:cNvPr id="577" name="教育費最大値テキスト">
          <a:extLst>
            <a:ext uri="{FF2B5EF4-FFF2-40B4-BE49-F238E27FC236}">
              <a16:creationId xmlns:a16="http://schemas.microsoft.com/office/drawing/2014/main" id="{00000000-0008-0000-0700-000041020000}"/>
            </a:ext>
          </a:extLst>
        </xdr:cNvPr>
        <xdr:cNvSpPr txBox="1"/>
      </xdr:nvSpPr>
      <xdr:spPr>
        <a:xfrm>
          <a:off x="16370300" y="8638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266,998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119135</xdr:rowOff>
    </xdr:from>
    <xdr:to>
      <xdr:col>86</xdr:col>
      <xdr:colOff>25400</xdr:colOff>
      <xdr:row>51</xdr:row>
      <xdr:rowOff>119135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8863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96262</xdr:rowOff>
    </xdr:from>
    <xdr:to>
      <xdr:col>85</xdr:col>
      <xdr:colOff>127000</xdr:colOff>
      <xdr:row>57</xdr:row>
      <xdr:rowOff>125709</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5481300" y="9868912"/>
          <a:ext cx="838200" cy="29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44820</xdr:rowOff>
    </xdr:from>
    <xdr:ext cx="534377" cy="259045"/>
    <xdr:sp macro="" textlink="">
      <xdr:nvSpPr>
        <xdr:cNvPr id="580" name="教育費平均値テキスト">
          <a:extLst>
            <a:ext uri="{FF2B5EF4-FFF2-40B4-BE49-F238E27FC236}">
              <a16:creationId xmlns:a16="http://schemas.microsoft.com/office/drawing/2014/main" id="{00000000-0008-0000-0700-000044020000}"/>
            </a:ext>
          </a:extLst>
        </xdr:cNvPr>
        <xdr:cNvSpPr txBox="1"/>
      </xdr:nvSpPr>
      <xdr:spPr>
        <a:xfrm>
          <a:off x="16370300" y="9474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21943</xdr:rowOff>
    </xdr:from>
    <xdr:to>
      <xdr:col>85</xdr:col>
      <xdr:colOff>177800</xdr:colOff>
      <xdr:row>56</xdr:row>
      <xdr:rowOff>123543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6268700" y="9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125709</xdr:rowOff>
    </xdr:from>
    <xdr:to>
      <xdr:col>81</xdr:col>
      <xdr:colOff>50800</xdr:colOff>
      <xdr:row>57</xdr:row>
      <xdr:rowOff>134565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4592300" y="9898359"/>
          <a:ext cx="889000" cy="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64463</xdr:rowOff>
    </xdr:from>
    <xdr:to>
      <xdr:col>81</xdr:col>
      <xdr:colOff>101600</xdr:colOff>
      <xdr:row>56</xdr:row>
      <xdr:rowOff>166063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5430500" y="966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11140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440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65044</xdr:rowOff>
    </xdr:from>
    <xdr:to>
      <xdr:col>76</xdr:col>
      <xdr:colOff>114300</xdr:colOff>
      <xdr:row>57</xdr:row>
      <xdr:rowOff>134565</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3703300" y="9837694"/>
          <a:ext cx="889000" cy="69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112588</xdr:rowOff>
    </xdr:from>
    <xdr:to>
      <xdr:col>76</xdr:col>
      <xdr:colOff>165100</xdr:colOff>
      <xdr:row>57</xdr:row>
      <xdr:rowOff>42738</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4541500" y="971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59265</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325111" y="948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65044</xdr:rowOff>
    </xdr:from>
    <xdr:to>
      <xdr:col>71</xdr:col>
      <xdr:colOff>177800</xdr:colOff>
      <xdr:row>57</xdr:row>
      <xdr:rowOff>90583</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2814300" y="9837694"/>
          <a:ext cx="889000" cy="2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115157</xdr:rowOff>
    </xdr:from>
    <xdr:to>
      <xdr:col>72</xdr:col>
      <xdr:colOff>38100</xdr:colOff>
      <xdr:row>57</xdr:row>
      <xdr:rowOff>45307</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3652500" y="971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61834</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436111" y="9491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65610</xdr:rowOff>
    </xdr:from>
    <xdr:to>
      <xdr:col>67</xdr:col>
      <xdr:colOff>101600</xdr:colOff>
      <xdr:row>56</xdr:row>
      <xdr:rowOff>167210</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2763500" y="966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12287</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547111" y="9442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45462</xdr:rowOff>
    </xdr:from>
    <xdr:to>
      <xdr:col>85</xdr:col>
      <xdr:colOff>177800</xdr:colOff>
      <xdr:row>57</xdr:row>
      <xdr:rowOff>147062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6268700" y="9818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131839</xdr:rowOff>
    </xdr:from>
    <xdr:ext cx="534377" cy="259045"/>
    <xdr:sp macro="" textlink="">
      <xdr:nvSpPr>
        <xdr:cNvPr id="599" name="教育費該当値テキスト">
          <a:extLst>
            <a:ext uri="{FF2B5EF4-FFF2-40B4-BE49-F238E27FC236}">
              <a16:creationId xmlns:a16="http://schemas.microsoft.com/office/drawing/2014/main" id="{00000000-0008-0000-0700-000057020000}"/>
            </a:ext>
          </a:extLst>
        </xdr:cNvPr>
        <xdr:cNvSpPr txBox="1"/>
      </xdr:nvSpPr>
      <xdr:spPr>
        <a:xfrm>
          <a:off x="16370300" y="9733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74909</xdr:rowOff>
    </xdr:from>
    <xdr:to>
      <xdr:col>81</xdr:col>
      <xdr:colOff>101600</xdr:colOff>
      <xdr:row>58</xdr:row>
      <xdr:rowOff>5059</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5430500" y="9847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167636</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14111" y="9940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83765</xdr:rowOff>
    </xdr:from>
    <xdr:to>
      <xdr:col>76</xdr:col>
      <xdr:colOff>165100</xdr:colOff>
      <xdr:row>58</xdr:row>
      <xdr:rowOff>13915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4541500" y="985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5042</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4325111" y="994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14244</xdr:rowOff>
    </xdr:from>
    <xdr:to>
      <xdr:col>72</xdr:col>
      <xdr:colOff>38100</xdr:colOff>
      <xdr:row>57</xdr:row>
      <xdr:rowOff>115844</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3652500" y="9786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106971</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3436111" y="9879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39783</xdr:rowOff>
    </xdr:from>
    <xdr:to>
      <xdr:col>67</xdr:col>
      <xdr:colOff>101600</xdr:colOff>
      <xdr:row>57</xdr:row>
      <xdr:rowOff>141383</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2763500" y="981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132510</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547111" y="9905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57793</xdr:rowOff>
    </xdr:from>
    <xdr:to>
      <xdr:col>85</xdr:col>
      <xdr:colOff>126364</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230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4470</xdr:rowOff>
    </xdr:from>
    <xdr:ext cx="534377"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200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56,083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57793</xdr:rowOff>
    </xdr:from>
    <xdr:to>
      <xdr:col>86</xdr:col>
      <xdr:colOff>25400</xdr:colOff>
      <xdr:row>71</xdr:row>
      <xdr:rowOff>57793</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23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88081</xdr:rowOff>
    </xdr:from>
    <xdr:to>
      <xdr:col>85</xdr:col>
      <xdr:colOff>127000</xdr:colOff>
      <xdr:row>78</xdr:row>
      <xdr:rowOff>114212</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461181"/>
          <a:ext cx="838200" cy="26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50672</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252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27795</xdr:rowOff>
    </xdr:from>
    <xdr:to>
      <xdr:col>85</xdr:col>
      <xdr:colOff>177800</xdr:colOff>
      <xdr:row>78</xdr:row>
      <xdr:rowOff>129395</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40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88081</xdr:rowOff>
    </xdr:from>
    <xdr:to>
      <xdr:col>81</xdr:col>
      <xdr:colOff>50800</xdr:colOff>
      <xdr:row>78</xdr:row>
      <xdr:rowOff>120977</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4592300" y="13461181"/>
          <a:ext cx="889000" cy="3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155674</xdr:rowOff>
    </xdr:from>
    <xdr:to>
      <xdr:col>81</xdr:col>
      <xdr:colOff>101600</xdr:colOff>
      <xdr:row>78</xdr:row>
      <xdr:rowOff>85824</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35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102351</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46428" y="13132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84265</xdr:rowOff>
    </xdr:from>
    <xdr:to>
      <xdr:col>76</xdr:col>
      <xdr:colOff>114300</xdr:colOff>
      <xdr:row>78</xdr:row>
      <xdr:rowOff>120977</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3703300" y="13457365"/>
          <a:ext cx="889000" cy="36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102960</xdr:rowOff>
    </xdr:from>
    <xdr:to>
      <xdr:col>76</xdr:col>
      <xdr:colOff>165100</xdr:colOff>
      <xdr:row>78</xdr:row>
      <xdr:rowOff>33110</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3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49637</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57428" y="13079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49723</xdr:rowOff>
    </xdr:from>
    <xdr:to>
      <xdr:col>71</xdr:col>
      <xdr:colOff>177800</xdr:colOff>
      <xdr:row>78</xdr:row>
      <xdr:rowOff>84265</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422823"/>
          <a:ext cx="889000" cy="34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102319</xdr:rowOff>
    </xdr:from>
    <xdr:to>
      <xdr:col>72</xdr:col>
      <xdr:colOff>38100</xdr:colOff>
      <xdr:row>78</xdr:row>
      <xdr:rowOff>32469</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30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48996</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68428" y="1307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140357</xdr:rowOff>
    </xdr:from>
    <xdr:to>
      <xdr:col>67</xdr:col>
      <xdr:colOff>101600</xdr:colOff>
      <xdr:row>78</xdr:row>
      <xdr:rowOff>70507</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34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87034</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579428" y="13117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63412</xdr:rowOff>
    </xdr:from>
    <xdr:to>
      <xdr:col>85</xdr:col>
      <xdr:colOff>177800</xdr:colOff>
      <xdr:row>78</xdr:row>
      <xdr:rowOff>165012</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436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6223</xdr:rowOff>
    </xdr:from>
    <xdr:ext cx="469744"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379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37281</xdr:rowOff>
    </xdr:from>
    <xdr:to>
      <xdr:col>81</xdr:col>
      <xdr:colOff>101600</xdr:colOff>
      <xdr:row>78</xdr:row>
      <xdr:rowOff>138881</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410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130008</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46428" y="13503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70177</xdr:rowOff>
    </xdr:from>
    <xdr:to>
      <xdr:col>76</xdr:col>
      <xdr:colOff>165100</xdr:colOff>
      <xdr:row>79</xdr:row>
      <xdr:rowOff>327</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44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162904</xdr:rowOff>
    </xdr:from>
    <xdr:ext cx="378565"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3017" y="13536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33465</xdr:rowOff>
    </xdr:from>
    <xdr:to>
      <xdr:col>72</xdr:col>
      <xdr:colOff>38100</xdr:colOff>
      <xdr:row>78</xdr:row>
      <xdr:rowOff>135065</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40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126192</xdr:rowOff>
    </xdr:from>
    <xdr:ext cx="469744"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468428" y="13499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170373</xdr:rowOff>
    </xdr:from>
    <xdr:to>
      <xdr:col>67</xdr:col>
      <xdr:colOff>101600</xdr:colOff>
      <xdr:row>78</xdr:row>
      <xdr:rowOff>100523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372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91650</xdr:rowOff>
    </xdr:from>
    <xdr:ext cx="469744"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579428" y="13464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100464</xdr:rowOff>
    </xdr:from>
    <xdr:to>
      <xdr:col>85</xdr:col>
      <xdr:colOff>126364</xdr:colOff>
      <xdr:row>98</xdr:row>
      <xdr:rowOff>74544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873864"/>
          <a:ext cx="1269" cy="1002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78371</xdr:rowOff>
    </xdr:from>
    <xdr:ext cx="534377"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88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74544</xdr:rowOff>
    </xdr:from>
    <xdr:to>
      <xdr:col>86</xdr:col>
      <xdr:colOff>25400</xdr:colOff>
      <xdr:row>98</xdr:row>
      <xdr:rowOff>74544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876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47141</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649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233,582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100464</xdr:rowOff>
    </xdr:from>
    <xdr:to>
      <xdr:col>86</xdr:col>
      <xdr:colOff>25400</xdr:colOff>
      <xdr:row>92</xdr:row>
      <xdr:rowOff>100464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87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93783</xdr:rowOff>
    </xdr:from>
    <xdr:to>
      <xdr:col>85</xdr:col>
      <xdr:colOff>127000</xdr:colOff>
      <xdr:row>96</xdr:row>
      <xdr:rowOff>126318</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481300" y="16552983"/>
          <a:ext cx="838200" cy="32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119781</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578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141354</xdr:rowOff>
    </xdr:from>
    <xdr:to>
      <xdr:col>85</xdr:col>
      <xdr:colOff>177800</xdr:colOff>
      <xdr:row>97</xdr:row>
      <xdr:rowOff>71504</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60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126318</xdr:rowOff>
    </xdr:from>
    <xdr:to>
      <xdr:col>81</xdr:col>
      <xdr:colOff>50800</xdr:colOff>
      <xdr:row>96</xdr:row>
      <xdr:rowOff>133010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585518"/>
          <a:ext cx="889000" cy="6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136838</xdr:rowOff>
    </xdr:from>
    <xdr:to>
      <xdr:col>81</xdr:col>
      <xdr:colOff>101600</xdr:colOff>
      <xdr:row>97</xdr:row>
      <xdr:rowOff>66988</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9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58115</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68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133010</xdr:rowOff>
    </xdr:from>
    <xdr:to>
      <xdr:col>76</xdr:col>
      <xdr:colOff>114300</xdr:colOff>
      <xdr:row>96</xdr:row>
      <xdr:rowOff>165226</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592210"/>
          <a:ext cx="889000" cy="32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143188</xdr:rowOff>
    </xdr:from>
    <xdr:to>
      <xdr:col>76</xdr:col>
      <xdr:colOff>165100</xdr:colOff>
      <xdr:row>97</xdr:row>
      <xdr:rowOff>73338</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60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64465</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69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165226</xdr:rowOff>
    </xdr:from>
    <xdr:to>
      <xdr:col>71</xdr:col>
      <xdr:colOff>177800</xdr:colOff>
      <xdr:row>97</xdr:row>
      <xdr:rowOff>10376</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2814300" y="16624426"/>
          <a:ext cx="889000" cy="16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158390</xdr:rowOff>
    </xdr:from>
    <xdr:to>
      <xdr:col>72</xdr:col>
      <xdr:colOff>38100</xdr:colOff>
      <xdr:row>97</xdr:row>
      <xdr:rowOff>88540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6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79667</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71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167086</xdr:rowOff>
    </xdr:from>
    <xdr:to>
      <xdr:col>67</xdr:col>
      <xdr:colOff>101600</xdr:colOff>
      <xdr:row>97</xdr:row>
      <xdr:rowOff>97236</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62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88363</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719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42983</xdr:rowOff>
    </xdr:from>
    <xdr:to>
      <xdr:col>85</xdr:col>
      <xdr:colOff>177800</xdr:colOff>
      <xdr:row>96</xdr:row>
      <xdr:rowOff>144583</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50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65860</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353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75518</xdr:rowOff>
    </xdr:from>
    <xdr:to>
      <xdr:col>81</xdr:col>
      <xdr:colOff>101600</xdr:colOff>
      <xdr:row>97</xdr:row>
      <xdr:rowOff>5668</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53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22195</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30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82210</xdr:rowOff>
    </xdr:from>
    <xdr:to>
      <xdr:col>76</xdr:col>
      <xdr:colOff>165100</xdr:colOff>
      <xdr:row>97</xdr:row>
      <xdr:rowOff>12360</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54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28887</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316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114426</xdr:rowOff>
    </xdr:from>
    <xdr:to>
      <xdr:col>72</xdr:col>
      <xdr:colOff>38100</xdr:colOff>
      <xdr:row>97</xdr:row>
      <xdr:rowOff>44576</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573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61103</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348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131026</xdr:rowOff>
    </xdr:from>
    <xdr:to>
      <xdr:col>67</xdr:col>
      <xdr:colOff>101600</xdr:colOff>
      <xdr:row>97</xdr:row>
      <xdr:rowOff>61176</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590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77703</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365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諸支出金グラフ枠">
          <a:extLst>
            <a:ext uri="{FF2B5EF4-FFF2-40B4-BE49-F238E27FC236}">
              <a16:creationId xmlns:a16="http://schemas.microsoft.com/office/drawing/2014/main" id="{00000000-0008-0000-07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107043</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flipV="1">
          <a:off x="22159595" y="5250543"/>
          <a:ext cx="1269"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諸支出金最小値テキスト">
          <a:extLst>
            <a:ext uri="{FF2B5EF4-FFF2-40B4-BE49-F238E27FC236}">
              <a16:creationId xmlns:a16="http://schemas.microsoft.com/office/drawing/2014/main" id="{00000000-0008-0000-07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53720</xdr:rowOff>
    </xdr:from>
    <xdr:ext cx="469744" cy="259045"/>
    <xdr:sp macro="" textlink="">
      <xdr:nvSpPr>
        <xdr:cNvPr id="746" name="諸支出金最大値テキスト">
          <a:extLst>
            <a:ext uri="{FF2B5EF4-FFF2-40B4-BE49-F238E27FC236}">
              <a16:creationId xmlns:a16="http://schemas.microsoft.com/office/drawing/2014/main" id="{00000000-0008-0000-0700-0000EA020000}"/>
            </a:ext>
          </a:extLst>
        </xdr:cNvPr>
        <xdr:cNvSpPr txBox="1"/>
      </xdr:nvSpPr>
      <xdr:spPr>
        <a:xfrm>
          <a:off x="22212300" y="502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107043</xdr:rowOff>
    </xdr:from>
    <xdr:to>
      <xdr:col>116</xdr:col>
      <xdr:colOff>152400</xdr:colOff>
      <xdr:row>30</xdr:row>
      <xdr:rowOff>107043</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2072600" y="525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9560</xdr:rowOff>
    </xdr:from>
    <xdr:ext cx="378565" cy="259045"/>
    <xdr:sp macro="" textlink="">
      <xdr:nvSpPr>
        <xdr:cNvPr id="749" name="諸支出金平均値テキスト">
          <a:extLst>
            <a:ext uri="{FF2B5EF4-FFF2-40B4-BE49-F238E27FC236}">
              <a16:creationId xmlns:a16="http://schemas.microsoft.com/office/drawing/2014/main" id="{00000000-0008-0000-0700-0000ED020000}"/>
            </a:ext>
          </a:extLst>
        </xdr:cNvPr>
        <xdr:cNvSpPr txBox="1"/>
      </xdr:nvSpPr>
      <xdr:spPr>
        <a:xfrm>
          <a:off x="22212300" y="652466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158133</xdr:rowOff>
    </xdr:from>
    <xdr:to>
      <xdr:col>116</xdr:col>
      <xdr:colOff>114300</xdr:colOff>
      <xdr:row>39</xdr:row>
      <xdr:rowOff>88283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2110700" y="6673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25872</xdr:rowOff>
    </xdr:from>
    <xdr:to>
      <xdr:col>112</xdr:col>
      <xdr:colOff>38100</xdr:colOff>
      <xdr:row>39</xdr:row>
      <xdr:rowOff>127472</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1272500" y="6712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143999</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166333" y="6487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27505</xdr:rowOff>
    </xdr:from>
    <xdr:to>
      <xdr:col>107</xdr:col>
      <xdr:colOff>101600</xdr:colOff>
      <xdr:row>39</xdr:row>
      <xdr:rowOff>129105</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0383500" y="671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145632</xdr:rowOff>
    </xdr:from>
    <xdr:ext cx="313932"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77333" y="64892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10523</xdr:rowOff>
    </xdr:from>
    <xdr:to>
      <xdr:col>102</xdr:col>
      <xdr:colOff>165100</xdr:colOff>
      <xdr:row>39</xdr:row>
      <xdr:rowOff>112123</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9494500" y="6697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128650</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6017" y="6472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33710</xdr:rowOff>
    </xdr:from>
    <xdr:to>
      <xdr:col>98</xdr:col>
      <xdr:colOff>38100</xdr:colOff>
      <xdr:row>39</xdr:row>
      <xdr:rowOff>135310</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18605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151837</xdr:rowOff>
    </xdr:from>
    <xdr:ext cx="313932"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99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136560</xdr:rowOff>
    </xdr:from>
    <xdr:ext cx="249299" cy="259045"/>
    <xdr:sp macro="" textlink="">
      <xdr:nvSpPr>
        <xdr:cNvPr id="768" name="諸支出金該当値テキスト">
          <a:extLst>
            <a:ext uri="{FF2B5EF4-FFF2-40B4-BE49-F238E27FC236}">
              <a16:creationId xmlns:a16="http://schemas.microsoft.com/office/drawing/2014/main" id="{00000000-0008-0000-0700-000000030000}"/>
            </a:ext>
          </a:extLst>
        </xdr:cNvPr>
        <xdr:cNvSpPr txBox="1"/>
      </xdr:nvSpPr>
      <xdr:spPr>
        <a:xfrm>
          <a:off x="22212300" y="66516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前年度繰上充用金グラフ枠">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3" name="前年度繰上充用金最小値テキスト">
          <a:extLst>
            <a:ext uri="{FF2B5EF4-FFF2-40B4-BE49-F238E27FC236}">
              <a16:creationId xmlns:a16="http://schemas.microsoft.com/office/drawing/2014/main" id="{00000000-0008-0000-0700-000019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5" name="前年度繰上充用金最大値テキスト">
          <a:extLst>
            <a:ext uri="{FF2B5EF4-FFF2-40B4-BE49-F238E27FC236}">
              <a16:creationId xmlns:a16="http://schemas.microsoft.com/office/drawing/2014/main" id="{00000000-0008-0000-0700-00001B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8" name="前年度繰上充用金平均値テキスト">
          <a:extLst>
            <a:ext uri="{FF2B5EF4-FFF2-40B4-BE49-F238E27FC236}">
              <a16:creationId xmlns:a16="http://schemas.microsoft.com/office/drawing/2014/main" id="{00000000-0008-0000-0700-00001E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7" name="前年度繰上充用金該当値テキスト">
          <a:extLst>
            <a:ext uri="{FF2B5EF4-FFF2-40B4-BE49-F238E27FC236}">
              <a16:creationId xmlns:a16="http://schemas.microsoft.com/office/drawing/2014/main" id="{00000000-0008-0000-0700-000031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6" name="正方形/長方形 825">
          <a:extLst>
            <a:ext uri="{FF2B5EF4-FFF2-40B4-BE49-F238E27FC236}">
              <a16:creationId xmlns:a16="http://schemas.microsoft.com/office/drawing/2014/main" id="{00000000-0008-0000-0700-00003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歳出決算総額は、住民一人当たり</a:t>
          </a:r>
          <a:r>
            <a:rPr kumimoji="1" lang="en-US" altLang="ja-JP" sz="1100">
              <a:solidFill>
                <a:schemeClr val="dk1"/>
              </a:solidFill>
              <a:effectLst/>
              <a:latin typeface="+mn-lt"/>
              <a:ea typeface="+mn-ea"/>
              <a:cs typeface="+mn-cs"/>
            </a:rPr>
            <a:t>828</a:t>
          </a:r>
          <a:r>
            <a:rPr kumimoji="1" lang="ja-JP" altLang="ja-JP" sz="1100">
              <a:solidFill>
                <a:schemeClr val="dk1"/>
              </a:solidFill>
              <a:effectLst/>
              <a:latin typeface="+mn-lt"/>
              <a:ea typeface="+mn-ea"/>
              <a:cs typeface="+mn-cs"/>
            </a:rPr>
            <a:t>千円となっている。類似団体平均と比較して、</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人当たりのコストが高い主なものとしては衛生費</a:t>
          </a:r>
          <a:r>
            <a:rPr kumimoji="1" lang="ja-JP" altLang="en-US" sz="1100">
              <a:solidFill>
                <a:schemeClr val="dk1"/>
              </a:solidFill>
              <a:effectLst/>
              <a:latin typeface="+mn-lt"/>
              <a:ea typeface="+mn-ea"/>
              <a:cs typeface="+mn-cs"/>
            </a:rPr>
            <a:t>・消防費</a:t>
          </a:r>
          <a:r>
            <a:rPr kumimoji="1" lang="ja-JP" altLang="ja-JP" sz="1100">
              <a:solidFill>
                <a:schemeClr val="dk1"/>
              </a:solidFill>
              <a:effectLst/>
              <a:latin typeface="+mn-lt"/>
              <a:ea typeface="+mn-ea"/>
              <a:cs typeface="+mn-cs"/>
            </a:rPr>
            <a:t>が挙げられる。最も類似団体平均と差が大きいのが衛生費で、新クリーンセンター建設事業が主な要因である。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昨年度</a:t>
          </a:r>
          <a:r>
            <a:rPr kumimoji="1" lang="ja-JP" altLang="ja-JP" sz="1100">
              <a:solidFill>
                <a:schemeClr val="dk1"/>
              </a:solidFill>
              <a:effectLst/>
              <a:latin typeface="+mn-lt"/>
              <a:ea typeface="+mn-ea"/>
              <a:cs typeface="+mn-cs"/>
            </a:rPr>
            <a:t>と比較して大きく増加しているものとしては、衛生費・</a:t>
          </a:r>
          <a:r>
            <a:rPr kumimoji="1" lang="ja-JP" altLang="en-US" sz="1100">
              <a:solidFill>
                <a:schemeClr val="dk1"/>
              </a:solidFill>
              <a:effectLst/>
              <a:latin typeface="+mn-lt"/>
              <a:ea typeface="+mn-ea"/>
              <a:cs typeface="+mn-cs"/>
            </a:rPr>
            <a:t>消防費</a:t>
          </a:r>
          <a:r>
            <a:rPr kumimoji="1" lang="ja-JP" altLang="ja-JP" sz="1100">
              <a:solidFill>
                <a:schemeClr val="dk1"/>
              </a:solidFill>
              <a:effectLst/>
              <a:latin typeface="+mn-lt"/>
              <a:ea typeface="+mn-ea"/>
              <a:cs typeface="+mn-cs"/>
            </a:rPr>
            <a:t>となっており、衛生費については、新クリーンセンター建設事業により大幅に増加している。また、</a:t>
          </a:r>
          <a:r>
            <a:rPr kumimoji="1" lang="ja-JP" altLang="en-US" sz="1100">
              <a:solidFill>
                <a:schemeClr val="dk1"/>
              </a:solidFill>
              <a:effectLst/>
              <a:latin typeface="+mn-lt"/>
              <a:ea typeface="+mn-ea"/>
              <a:cs typeface="+mn-cs"/>
            </a:rPr>
            <a:t>消防費</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築地地区津波避難施設整備事業</a:t>
          </a:r>
          <a:r>
            <a:rPr kumimoji="1" lang="ja-JP" altLang="ja-JP" sz="1100">
              <a:solidFill>
                <a:schemeClr val="dk1"/>
              </a:solidFill>
              <a:effectLst/>
              <a:latin typeface="+mn-lt"/>
              <a:ea typeface="+mn-ea"/>
              <a:cs typeface="+mn-cs"/>
            </a:rPr>
            <a:t>の増加が要因として挙げられる。</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施設長寿命化事業に係る衛生費や教育費</a:t>
          </a:r>
          <a:r>
            <a:rPr kumimoji="1" lang="ja-JP" altLang="ja-JP" sz="1100">
              <a:solidFill>
                <a:schemeClr val="dk1"/>
              </a:solidFill>
              <a:effectLst/>
              <a:latin typeface="+mn-lt"/>
              <a:ea typeface="+mn-ea"/>
              <a:cs typeface="+mn-cs"/>
            </a:rPr>
            <a:t>の増加、緊急防災・減災事業債及び過疎対策事業債に係る元金償還の増加に伴う公債費の増加が見込まれる。大規模事業の実施にあたっては、財政状況を注視しながら事業費の抑制、分散化に努める。また、施設（出張所・保育所・学校等）の統廃合、施設管理業務や事務事業の民間委託、民間ノウハウの導入、事務効率化等を推進し、類似団体平均を考慮しつつ事業費の削減に努め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和歌山県那智勝浦町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mn-lt"/>
              <a:ea typeface="+mn-ea"/>
              <a:cs typeface="+mn-cs"/>
            </a:rPr>
            <a:t>　人口減少や地価下落による町税の自然減など自主財源の確保は依然として厳しい状況が続いているが、</a:t>
          </a:r>
          <a:r>
            <a:rPr kumimoji="1" lang="ja-JP" altLang="en-US" sz="1000">
              <a:solidFill>
                <a:schemeClr val="dk1"/>
              </a:solidFill>
              <a:effectLst/>
              <a:latin typeface="+mn-lt"/>
              <a:ea typeface="+mn-ea"/>
              <a:cs typeface="+mn-cs"/>
            </a:rPr>
            <a:t>本年度は昨年度</a:t>
          </a:r>
          <a:r>
            <a:rPr kumimoji="1" lang="ja-JP" altLang="ja-JP" sz="1000">
              <a:solidFill>
                <a:schemeClr val="dk1"/>
              </a:solidFill>
              <a:effectLst/>
              <a:latin typeface="+mn-lt"/>
              <a:ea typeface="+mn-ea"/>
              <a:cs typeface="+mn-cs"/>
            </a:rPr>
            <a:t>同様、普通交付税の増等により財政調整基金をはじめとする基金残高がほぼ同値となった。実質収支額は</a:t>
          </a:r>
          <a:r>
            <a:rPr kumimoji="1" lang="ja-JP" altLang="en-US" sz="1000">
              <a:solidFill>
                <a:schemeClr val="dk1"/>
              </a:solidFill>
              <a:effectLst/>
              <a:latin typeface="+mn-lt"/>
              <a:ea typeface="+mn-ea"/>
              <a:cs typeface="+mn-cs"/>
            </a:rPr>
            <a:t>昨年度</a:t>
          </a:r>
          <a:r>
            <a:rPr kumimoji="1" lang="ja-JP" altLang="ja-JP" sz="1000">
              <a:solidFill>
                <a:schemeClr val="dk1"/>
              </a:solidFill>
              <a:effectLst/>
              <a:latin typeface="+mn-lt"/>
              <a:ea typeface="+mn-ea"/>
              <a:cs typeface="+mn-cs"/>
            </a:rPr>
            <a:t>より減少し、</a:t>
          </a:r>
          <a:r>
            <a:rPr kumimoji="1" lang="ja-JP" altLang="en-US" sz="1000">
              <a:solidFill>
                <a:schemeClr val="dk1"/>
              </a:solidFill>
              <a:effectLst/>
              <a:latin typeface="+mn-lt"/>
              <a:ea typeface="+mn-ea"/>
              <a:cs typeface="+mn-cs"/>
            </a:rPr>
            <a:t>本年度</a:t>
          </a:r>
          <a:r>
            <a:rPr kumimoji="1" lang="ja-JP" altLang="ja-JP" sz="1000">
              <a:solidFill>
                <a:schemeClr val="dk1"/>
              </a:solidFill>
              <a:effectLst/>
              <a:latin typeface="+mn-lt"/>
              <a:ea typeface="+mn-ea"/>
              <a:cs typeface="+mn-cs"/>
            </a:rPr>
            <a:t>の実質収支比率は</a:t>
          </a:r>
          <a:r>
            <a:rPr kumimoji="1" lang="en-US" altLang="ja-JP" sz="1000">
              <a:solidFill>
                <a:schemeClr val="dk1"/>
              </a:solidFill>
              <a:effectLst/>
              <a:latin typeface="+mn-lt"/>
              <a:ea typeface="+mn-ea"/>
              <a:cs typeface="+mn-cs"/>
            </a:rPr>
            <a:t>2.70%</a:t>
          </a:r>
          <a:r>
            <a:rPr kumimoji="1" lang="ja-JP" altLang="ja-JP" sz="1000">
              <a:solidFill>
                <a:schemeClr val="dk1"/>
              </a:solidFill>
              <a:effectLst/>
              <a:latin typeface="+mn-lt"/>
              <a:ea typeface="+mn-ea"/>
              <a:cs typeface="+mn-cs"/>
            </a:rPr>
            <a:t>となった。また、実質単年度収支についても</a:t>
          </a:r>
          <a:r>
            <a:rPr kumimoji="1" lang="ja-JP" altLang="en-US" sz="1000">
              <a:solidFill>
                <a:schemeClr val="dk1"/>
              </a:solidFill>
              <a:effectLst/>
              <a:latin typeface="+mn-lt"/>
              <a:ea typeface="+mn-ea"/>
              <a:cs typeface="+mn-cs"/>
            </a:rPr>
            <a:t>昨年度</a:t>
          </a:r>
          <a:r>
            <a:rPr kumimoji="1" lang="ja-JP" altLang="ja-JP" sz="1000">
              <a:solidFill>
                <a:schemeClr val="dk1"/>
              </a:solidFill>
              <a:effectLst/>
              <a:latin typeface="+mn-lt"/>
              <a:ea typeface="+mn-ea"/>
              <a:cs typeface="+mn-cs"/>
            </a:rPr>
            <a:t>より減少しており、</a:t>
          </a:r>
          <a:r>
            <a:rPr kumimoji="1" lang="en-US" altLang="ja-JP" sz="1000">
              <a:solidFill>
                <a:schemeClr val="dk1"/>
              </a:solidFill>
              <a:effectLst/>
              <a:latin typeface="+mn-lt"/>
              <a:ea typeface="+mn-ea"/>
              <a:cs typeface="+mn-cs"/>
            </a:rPr>
            <a:t>0.15%</a:t>
          </a:r>
          <a:r>
            <a:rPr kumimoji="1" lang="ja-JP" altLang="ja-JP" sz="1000">
              <a:solidFill>
                <a:schemeClr val="dk1"/>
              </a:solidFill>
              <a:effectLst/>
              <a:latin typeface="+mn-lt"/>
              <a:ea typeface="+mn-ea"/>
              <a:cs typeface="+mn-cs"/>
            </a:rPr>
            <a:t>の減となっている。主な要因としては、</a:t>
          </a:r>
          <a:r>
            <a:rPr kumimoji="1" lang="ja-JP" altLang="en-US" sz="1000">
              <a:solidFill>
                <a:schemeClr val="dk1"/>
              </a:solidFill>
              <a:effectLst/>
              <a:latin typeface="+mn-lt"/>
              <a:ea typeface="+mn-ea"/>
              <a:cs typeface="+mn-cs"/>
            </a:rPr>
            <a:t>翌年度に繰り越すべき財源の差し引き</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主に新しい地方経済・生活環境創生交付金</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による</a:t>
          </a:r>
          <a:r>
            <a:rPr kumimoji="1" lang="ja-JP" altLang="ja-JP" sz="1000">
              <a:solidFill>
                <a:schemeClr val="dk1"/>
              </a:solidFill>
              <a:effectLst/>
              <a:latin typeface="+mn-lt"/>
              <a:ea typeface="+mn-ea"/>
              <a:cs typeface="+mn-cs"/>
            </a:rPr>
            <a:t>。</a:t>
          </a:r>
          <a:endParaRPr kumimoji="1" lang="en-US" altLang="ja-JP" sz="1000">
            <a:solidFill>
              <a:schemeClr val="dk1"/>
            </a:solidFill>
            <a:effectLst/>
            <a:latin typeface="+mn-lt"/>
            <a:ea typeface="+mn-ea"/>
            <a:cs typeface="+mn-cs"/>
          </a:endParaRPr>
        </a:p>
        <a:p>
          <a:r>
            <a:rPr kumimoji="1" lang="ja-JP" altLang="ja-JP" sz="1000">
              <a:solidFill>
                <a:schemeClr val="dk1"/>
              </a:solidFill>
              <a:effectLst/>
              <a:latin typeface="+mn-lt"/>
              <a:ea typeface="+mn-ea"/>
              <a:cs typeface="+mn-cs"/>
            </a:rPr>
            <a:t>　今後も大規模事業が予定されているため、歳入の維持や経常経費の削減等により財政状況を健全に保ち、公債費の増加を見据えて少しでも多くの基金を積立てる必要がある。</a:t>
          </a:r>
          <a:endParaRPr lang="ja-JP" altLang="ja-JP" sz="10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和歌山県那智勝浦町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連結実質赤字比率については、各会計で黒字となっており、町全体としても健全な財政状況を維持できている。</a:t>
          </a:r>
          <a:endParaRPr lang="ja-JP" altLang="ja-JP" sz="1400">
            <a:effectLst/>
          </a:endParaRPr>
        </a:p>
        <a:p>
          <a:r>
            <a:rPr kumimoji="1" lang="ja-JP" altLang="ja-JP" sz="1100">
              <a:solidFill>
                <a:schemeClr val="dk1"/>
              </a:solidFill>
              <a:effectLst/>
              <a:latin typeface="+mn-lt"/>
              <a:ea typeface="+mn-ea"/>
              <a:cs typeface="+mn-cs"/>
            </a:rPr>
            <a:t>　しかし、水道・病院事業会計では施設の老朽化や人口減少等による経営悪化が予想され、介護保険事業費特別会計、後期高齢者医療事業費特別会計では高齢化等により給付費が更に増大することが予想され、下水道事業会計では施設の老朽化による大規模修繕が必要になってくる。</a:t>
          </a:r>
          <a:endParaRPr lang="ja-JP" altLang="ja-JP" sz="1400">
            <a:effectLst/>
          </a:endParaRPr>
        </a:p>
        <a:p>
          <a:r>
            <a:rPr kumimoji="1" lang="ja-JP" altLang="ja-JP" sz="1100">
              <a:solidFill>
                <a:schemeClr val="dk1"/>
              </a:solidFill>
              <a:effectLst/>
              <a:latin typeface="+mn-lt"/>
              <a:ea typeface="+mn-ea"/>
              <a:cs typeface="+mn-cs"/>
            </a:rPr>
            <a:t>　今後も経営戦略や公立病院改革プランに基づき経営の効率化を図り、各特別会計・公営企業会計それぞれが健全な財政運営を行うことで、町全体の財政状況の健全化に努めていく。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11361432</v>
      </c>
      <c r="BO4" s="436"/>
      <c r="BP4" s="436"/>
      <c r="BQ4" s="436"/>
      <c r="BR4" s="436"/>
      <c r="BS4" s="436"/>
      <c r="BT4" s="436"/>
      <c r="BU4" s="437"/>
      <c r="BV4" s="435">
        <v>10299945</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2.7</v>
      </c>
      <c r="CU4" s="576"/>
      <c r="CV4" s="576"/>
      <c r="CW4" s="576"/>
      <c r="CX4" s="576"/>
      <c r="CY4" s="576"/>
      <c r="CZ4" s="576"/>
      <c r="DA4" s="577"/>
      <c r="DB4" s="575">
        <v>3.1</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11156319</v>
      </c>
      <c r="BO5" s="407"/>
      <c r="BP5" s="407"/>
      <c r="BQ5" s="407"/>
      <c r="BR5" s="407"/>
      <c r="BS5" s="407"/>
      <c r="BT5" s="407"/>
      <c r="BU5" s="408"/>
      <c r="BV5" s="406">
        <v>10112779</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96.1</v>
      </c>
      <c r="CU5" s="404"/>
      <c r="CV5" s="404"/>
      <c r="CW5" s="404"/>
      <c r="CX5" s="404"/>
      <c r="CY5" s="404"/>
      <c r="CZ5" s="404"/>
      <c r="DA5" s="405"/>
      <c r="DB5" s="403">
        <v>96.6</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205113</v>
      </c>
      <c r="BO6" s="407"/>
      <c r="BP6" s="407"/>
      <c r="BQ6" s="407"/>
      <c r="BR6" s="407"/>
      <c r="BS6" s="407"/>
      <c r="BT6" s="407"/>
      <c r="BU6" s="408"/>
      <c r="BV6" s="406">
        <v>187166</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96.3</v>
      </c>
      <c r="CU6" s="550"/>
      <c r="CV6" s="550"/>
      <c r="CW6" s="550"/>
      <c r="CX6" s="550"/>
      <c r="CY6" s="550"/>
      <c r="CZ6" s="550"/>
      <c r="DA6" s="551"/>
      <c r="DB6" s="549">
        <v>97</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52020</v>
      </c>
      <c r="BO7" s="407"/>
      <c r="BP7" s="407"/>
      <c r="BQ7" s="407"/>
      <c r="BR7" s="407"/>
      <c r="BS7" s="407"/>
      <c r="BT7" s="407"/>
      <c r="BU7" s="408"/>
      <c r="BV7" s="406">
        <v>16181</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5672227</v>
      </c>
      <c r="CU7" s="407"/>
      <c r="CV7" s="407"/>
      <c r="CW7" s="407"/>
      <c r="CX7" s="407"/>
      <c r="CY7" s="407"/>
      <c r="CZ7" s="407"/>
      <c r="DA7" s="408"/>
      <c r="DB7" s="406">
        <v>5507054</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104</v>
      </c>
      <c r="AV8" s="465"/>
      <c r="AW8" s="465"/>
      <c r="AX8" s="465"/>
      <c r="AY8" s="420" t="s">
        <v>105</v>
      </c>
      <c r="AZ8" s="421"/>
      <c r="BA8" s="421"/>
      <c r="BB8" s="421"/>
      <c r="BC8" s="421"/>
      <c r="BD8" s="421"/>
      <c r="BE8" s="421"/>
      <c r="BF8" s="421"/>
      <c r="BG8" s="421"/>
      <c r="BH8" s="421"/>
      <c r="BI8" s="421"/>
      <c r="BJ8" s="421"/>
      <c r="BK8" s="421"/>
      <c r="BL8" s="421"/>
      <c r="BM8" s="422"/>
      <c r="BN8" s="406">
        <v>153093</v>
      </c>
      <c r="BO8" s="407"/>
      <c r="BP8" s="407"/>
      <c r="BQ8" s="407"/>
      <c r="BR8" s="407"/>
      <c r="BS8" s="407"/>
      <c r="BT8" s="407"/>
      <c r="BU8" s="408"/>
      <c r="BV8" s="406">
        <v>170985</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0.3</v>
      </c>
      <c r="CU8" s="510"/>
      <c r="CV8" s="510"/>
      <c r="CW8" s="510"/>
      <c r="CX8" s="510"/>
      <c r="CY8" s="510"/>
      <c r="CZ8" s="510"/>
      <c r="DA8" s="511"/>
      <c r="DB8" s="509">
        <v>0.3</v>
      </c>
      <c r="DC8" s="510"/>
      <c r="DD8" s="510"/>
      <c r="DE8" s="510"/>
      <c r="DF8" s="510"/>
      <c r="DG8" s="510"/>
      <c r="DH8" s="510"/>
      <c r="DI8" s="511"/>
    </row>
    <row r="9" spans="1:119" ht="18.75" customHeight="1" thickBot="1" x14ac:dyDescent="0.2">
      <c r="A9" s="163"/>
      <c r="B9" s="538" t="s">
        <v>107</v>
      </c>
      <c r="C9" s="539"/>
      <c r="D9" s="539"/>
      <c r="E9" s="539"/>
      <c r="F9" s="539"/>
      <c r="G9" s="539"/>
      <c r="H9" s="539"/>
      <c r="I9" s="539"/>
      <c r="J9" s="539"/>
      <c r="K9" s="457"/>
      <c r="L9" s="540" t="s">
        <v>108</v>
      </c>
      <c r="M9" s="541"/>
      <c r="N9" s="541"/>
      <c r="O9" s="541"/>
      <c r="P9" s="541"/>
      <c r="Q9" s="542"/>
      <c r="R9" s="543">
        <v>14137</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-17892</v>
      </c>
      <c r="BO9" s="407"/>
      <c r="BP9" s="407"/>
      <c r="BQ9" s="407"/>
      <c r="BR9" s="407"/>
      <c r="BS9" s="407"/>
      <c r="BT9" s="407"/>
      <c r="BU9" s="408"/>
      <c r="BV9" s="406">
        <v>-8582</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15.1</v>
      </c>
      <c r="CU9" s="404"/>
      <c r="CV9" s="404"/>
      <c r="CW9" s="404"/>
      <c r="CX9" s="404"/>
      <c r="CY9" s="404"/>
      <c r="CZ9" s="404"/>
      <c r="DA9" s="405"/>
      <c r="DB9" s="403">
        <v>14.6</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15682</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104</v>
      </c>
      <c r="AV10" s="465"/>
      <c r="AW10" s="465"/>
      <c r="AX10" s="465"/>
      <c r="AY10" s="420" t="s">
        <v>115</v>
      </c>
      <c r="AZ10" s="421"/>
      <c r="BA10" s="421"/>
      <c r="BB10" s="421"/>
      <c r="BC10" s="421"/>
      <c r="BD10" s="421"/>
      <c r="BE10" s="421"/>
      <c r="BF10" s="421"/>
      <c r="BG10" s="421"/>
      <c r="BH10" s="421"/>
      <c r="BI10" s="421"/>
      <c r="BJ10" s="421"/>
      <c r="BK10" s="421"/>
      <c r="BL10" s="421"/>
      <c r="BM10" s="422"/>
      <c r="BN10" s="406">
        <v>612</v>
      </c>
      <c r="BO10" s="407"/>
      <c r="BP10" s="407"/>
      <c r="BQ10" s="407"/>
      <c r="BR10" s="407"/>
      <c r="BS10" s="407"/>
      <c r="BT10" s="407"/>
      <c r="BU10" s="408"/>
      <c r="BV10" s="406">
        <v>109</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104</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13468</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104</v>
      </c>
      <c r="AV12" s="465"/>
      <c r="AW12" s="465"/>
      <c r="AX12" s="465"/>
      <c r="AY12" s="420" t="s">
        <v>128</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13282</v>
      </c>
      <c r="S13" s="494"/>
      <c r="T13" s="494"/>
      <c r="U13" s="494"/>
      <c r="V13" s="495"/>
      <c r="W13" s="496" t="s">
        <v>131</v>
      </c>
      <c r="X13" s="392"/>
      <c r="Y13" s="392"/>
      <c r="Z13" s="392"/>
      <c r="AA13" s="392"/>
      <c r="AB13" s="393"/>
      <c r="AC13" s="359">
        <v>305</v>
      </c>
      <c r="AD13" s="360"/>
      <c r="AE13" s="360"/>
      <c r="AF13" s="360"/>
      <c r="AG13" s="361"/>
      <c r="AH13" s="359">
        <v>353</v>
      </c>
      <c r="AI13" s="360"/>
      <c r="AJ13" s="360"/>
      <c r="AK13" s="360"/>
      <c r="AL13" s="419"/>
      <c r="AM13" s="463" t="s">
        <v>132</v>
      </c>
      <c r="AN13" s="363"/>
      <c r="AO13" s="363"/>
      <c r="AP13" s="363"/>
      <c r="AQ13" s="363"/>
      <c r="AR13" s="363"/>
      <c r="AS13" s="363"/>
      <c r="AT13" s="364"/>
      <c r="AU13" s="464" t="s">
        <v>104</v>
      </c>
      <c r="AV13" s="465"/>
      <c r="AW13" s="465"/>
      <c r="AX13" s="465"/>
      <c r="AY13" s="420" t="s">
        <v>133</v>
      </c>
      <c r="AZ13" s="421"/>
      <c r="BA13" s="421"/>
      <c r="BB13" s="421"/>
      <c r="BC13" s="421"/>
      <c r="BD13" s="421"/>
      <c r="BE13" s="421"/>
      <c r="BF13" s="421"/>
      <c r="BG13" s="421"/>
      <c r="BH13" s="421"/>
      <c r="BI13" s="421"/>
      <c r="BJ13" s="421"/>
      <c r="BK13" s="421"/>
      <c r="BL13" s="421"/>
      <c r="BM13" s="422"/>
      <c r="BN13" s="406">
        <v>-17280</v>
      </c>
      <c r="BO13" s="407"/>
      <c r="BP13" s="407"/>
      <c r="BQ13" s="407"/>
      <c r="BR13" s="407"/>
      <c r="BS13" s="407"/>
      <c r="BT13" s="407"/>
      <c r="BU13" s="408"/>
      <c r="BV13" s="406">
        <v>-8473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8</v>
      </c>
      <c r="CU13" s="404"/>
      <c r="CV13" s="404"/>
      <c r="CW13" s="404"/>
      <c r="CX13" s="404"/>
      <c r="CY13" s="404"/>
      <c r="CZ13" s="404"/>
      <c r="DA13" s="405"/>
      <c r="DB13" s="403">
        <v>7.9</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13778</v>
      </c>
      <c r="S14" s="494"/>
      <c r="T14" s="494"/>
      <c r="U14" s="494"/>
      <c r="V14" s="495"/>
      <c r="W14" s="497"/>
      <c r="X14" s="395"/>
      <c r="Y14" s="395"/>
      <c r="Z14" s="395"/>
      <c r="AA14" s="395"/>
      <c r="AB14" s="396"/>
      <c r="AC14" s="486">
        <v>5.0999999999999996</v>
      </c>
      <c r="AD14" s="487"/>
      <c r="AE14" s="487"/>
      <c r="AF14" s="487"/>
      <c r="AG14" s="488"/>
      <c r="AH14" s="486">
        <v>5.2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13.3</v>
      </c>
      <c r="CU14" s="504"/>
      <c r="CV14" s="504"/>
      <c r="CW14" s="504"/>
      <c r="CX14" s="504"/>
      <c r="CY14" s="504"/>
      <c r="CZ14" s="504"/>
      <c r="DA14" s="505"/>
      <c r="DB14" s="503">
        <v>13.5</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13626</v>
      </c>
      <c r="S15" s="494"/>
      <c r="T15" s="494"/>
      <c r="U15" s="494"/>
      <c r="V15" s="495"/>
      <c r="W15" s="496" t="s">
        <v>137</v>
      </c>
      <c r="X15" s="392"/>
      <c r="Y15" s="392"/>
      <c r="Z15" s="392"/>
      <c r="AA15" s="392"/>
      <c r="AB15" s="393"/>
      <c r="AC15" s="359">
        <v>830</v>
      </c>
      <c r="AD15" s="360"/>
      <c r="AE15" s="360"/>
      <c r="AF15" s="360"/>
      <c r="AG15" s="361"/>
      <c r="AH15" s="359">
        <v>996</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1550433</v>
      </c>
      <c r="BO15" s="436"/>
      <c r="BP15" s="436"/>
      <c r="BQ15" s="436"/>
      <c r="BR15" s="436"/>
      <c r="BS15" s="436"/>
      <c r="BT15" s="436"/>
      <c r="BU15" s="437"/>
      <c r="BV15" s="435">
        <v>1546306</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13.8</v>
      </c>
      <c r="AD16" s="487"/>
      <c r="AE16" s="487"/>
      <c r="AF16" s="487"/>
      <c r="AG16" s="488"/>
      <c r="AH16" s="486">
        <v>14.6</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5281961</v>
      </c>
      <c r="BO16" s="407"/>
      <c r="BP16" s="407"/>
      <c r="BQ16" s="407"/>
      <c r="BR16" s="407"/>
      <c r="BS16" s="407"/>
      <c r="BT16" s="407"/>
      <c r="BU16" s="408"/>
      <c r="BV16" s="406">
        <v>5093858</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4889</v>
      </c>
      <c r="AD17" s="360"/>
      <c r="AE17" s="360"/>
      <c r="AF17" s="360"/>
      <c r="AG17" s="361"/>
      <c r="AH17" s="359">
        <v>5458</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1927807</v>
      </c>
      <c r="BO17" s="407"/>
      <c r="BP17" s="407"/>
      <c r="BQ17" s="407"/>
      <c r="BR17" s="407"/>
      <c r="BS17" s="407"/>
      <c r="BT17" s="407"/>
      <c r="BU17" s="408"/>
      <c r="BV17" s="406">
        <v>1927947</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183.3</v>
      </c>
      <c r="M18" s="459"/>
      <c r="N18" s="459"/>
      <c r="O18" s="459"/>
      <c r="P18" s="459"/>
      <c r="Q18" s="459"/>
      <c r="R18" s="460"/>
      <c r="S18" s="460"/>
      <c r="T18" s="460"/>
      <c r="U18" s="460"/>
      <c r="V18" s="461"/>
      <c r="W18" s="477"/>
      <c r="X18" s="478"/>
      <c r="Y18" s="478"/>
      <c r="Z18" s="478"/>
      <c r="AA18" s="478"/>
      <c r="AB18" s="502"/>
      <c r="AC18" s="376">
        <v>81.2</v>
      </c>
      <c r="AD18" s="377"/>
      <c r="AE18" s="377"/>
      <c r="AF18" s="377"/>
      <c r="AG18" s="462"/>
      <c r="AH18" s="376">
        <v>80.2</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5573335</v>
      </c>
      <c r="BO18" s="407"/>
      <c r="BP18" s="407"/>
      <c r="BQ18" s="407"/>
      <c r="BR18" s="407"/>
      <c r="BS18" s="407"/>
      <c r="BT18" s="407"/>
      <c r="BU18" s="408"/>
      <c r="BV18" s="406">
        <v>5371428</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77</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7235735</v>
      </c>
      <c r="BO19" s="407"/>
      <c r="BP19" s="407"/>
      <c r="BQ19" s="407"/>
      <c r="BR19" s="407"/>
      <c r="BS19" s="407"/>
      <c r="BT19" s="407"/>
      <c r="BU19" s="408"/>
      <c r="BV19" s="406">
        <v>7274122</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6795</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13066267</v>
      </c>
      <c r="BO22" s="436"/>
      <c r="BP22" s="436"/>
      <c r="BQ22" s="436"/>
      <c r="BR22" s="436"/>
      <c r="BS22" s="436"/>
      <c r="BT22" s="436"/>
      <c r="BU22" s="437"/>
      <c r="BV22" s="435">
        <v>12709326</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12047890</v>
      </c>
      <c r="BO23" s="407"/>
      <c r="BP23" s="407"/>
      <c r="BQ23" s="407"/>
      <c r="BR23" s="407"/>
      <c r="BS23" s="407"/>
      <c r="BT23" s="407"/>
      <c r="BU23" s="408"/>
      <c r="BV23" s="406">
        <v>11540103</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6700</v>
      </c>
      <c r="R24" s="360"/>
      <c r="S24" s="360"/>
      <c r="T24" s="360"/>
      <c r="U24" s="360"/>
      <c r="V24" s="361"/>
      <c r="W24" s="449"/>
      <c r="X24" s="386"/>
      <c r="Y24" s="387"/>
      <c r="Z24" s="362" t="s">
        <v>162</v>
      </c>
      <c r="AA24" s="363"/>
      <c r="AB24" s="363"/>
      <c r="AC24" s="363"/>
      <c r="AD24" s="363"/>
      <c r="AE24" s="363"/>
      <c r="AF24" s="363"/>
      <c r="AG24" s="364"/>
      <c r="AH24" s="359">
        <v>191</v>
      </c>
      <c r="AI24" s="360"/>
      <c r="AJ24" s="360"/>
      <c r="AK24" s="360"/>
      <c r="AL24" s="361"/>
      <c r="AM24" s="359">
        <v>578730</v>
      </c>
      <c r="AN24" s="360"/>
      <c r="AO24" s="360"/>
      <c r="AP24" s="360"/>
      <c r="AQ24" s="360"/>
      <c r="AR24" s="361"/>
      <c r="AS24" s="359">
        <v>3030</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10763233</v>
      </c>
      <c r="BO24" s="407"/>
      <c r="BP24" s="407"/>
      <c r="BQ24" s="407"/>
      <c r="BR24" s="407"/>
      <c r="BS24" s="407"/>
      <c r="BT24" s="407"/>
      <c r="BU24" s="408"/>
      <c r="BV24" s="406">
        <v>10144566</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5600</v>
      </c>
      <c r="R25" s="360"/>
      <c r="S25" s="360"/>
      <c r="T25" s="360"/>
      <c r="U25" s="360"/>
      <c r="V25" s="361"/>
      <c r="W25" s="449"/>
      <c r="X25" s="386"/>
      <c r="Y25" s="387"/>
      <c r="Z25" s="362" t="s">
        <v>165</v>
      </c>
      <c r="AA25" s="363"/>
      <c r="AB25" s="363"/>
      <c r="AC25" s="363"/>
      <c r="AD25" s="363"/>
      <c r="AE25" s="363"/>
      <c r="AF25" s="363"/>
      <c r="AG25" s="364"/>
      <c r="AH25" s="359">
        <v>40</v>
      </c>
      <c r="AI25" s="360"/>
      <c r="AJ25" s="360"/>
      <c r="AK25" s="360"/>
      <c r="AL25" s="361"/>
      <c r="AM25" s="359">
        <v>122920</v>
      </c>
      <c r="AN25" s="360"/>
      <c r="AO25" s="360"/>
      <c r="AP25" s="360"/>
      <c r="AQ25" s="360"/>
      <c r="AR25" s="361"/>
      <c r="AS25" s="359">
        <v>3073</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5835363</v>
      </c>
      <c r="BO25" s="436"/>
      <c r="BP25" s="436"/>
      <c r="BQ25" s="436"/>
      <c r="BR25" s="436"/>
      <c r="BS25" s="436"/>
      <c r="BT25" s="436"/>
      <c r="BU25" s="437"/>
      <c r="BV25" s="435">
        <v>6793168</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5000</v>
      </c>
      <c r="R26" s="360"/>
      <c r="S26" s="360"/>
      <c r="T26" s="360"/>
      <c r="U26" s="360"/>
      <c r="V26" s="361"/>
      <c r="W26" s="449"/>
      <c r="X26" s="386"/>
      <c r="Y26" s="387"/>
      <c r="Z26" s="362" t="s">
        <v>168</v>
      </c>
      <c r="AA26" s="417"/>
      <c r="AB26" s="417"/>
      <c r="AC26" s="417"/>
      <c r="AD26" s="417"/>
      <c r="AE26" s="417"/>
      <c r="AF26" s="417"/>
      <c r="AG26" s="418"/>
      <c r="AH26" s="359" t="s">
        <v>122</v>
      </c>
      <c r="AI26" s="360"/>
      <c r="AJ26" s="360"/>
      <c r="AK26" s="360"/>
      <c r="AL26" s="361"/>
      <c r="AM26" s="359" t="s">
        <v>122</v>
      </c>
      <c r="AN26" s="360"/>
      <c r="AO26" s="360"/>
      <c r="AP26" s="360"/>
      <c r="AQ26" s="360"/>
      <c r="AR26" s="361"/>
      <c r="AS26" s="359" t="s">
        <v>122</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2800</v>
      </c>
      <c r="R27" s="360"/>
      <c r="S27" s="360"/>
      <c r="T27" s="360"/>
      <c r="U27" s="360"/>
      <c r="V27" s="361"/>
      <c r="W27" s="449"/>
      <c r="X27" s="386"/>
      <c r="Y27" s="387"/>
      <c r="Z27" s="362" t="s">
        <v>171</v>
      </c>
      <c r="AA27" s="363"/>
      <c r="AB27" s="363"/>
      <c r="AC27" s="363"/>
      <c r="AD27" s="363"/>
      <c r="AE27" s="363"/>
      <c r="AF27" s="363"/>
      <c r="AG27" s="364"/>
      <c r="AH27" s="359">
        <v>2</v>
      </c>
      <c r="AI27" s="360"/>
      <c r="AJ27" s="360"/>
      <c r="AK27" s="360"/>
      <c r="AL27" s="361"/>
      <c r="AM27" s="359" t="s">
        <v>172</v>
      </c>
      <c r="AN27" s="360"/>
      <c r="AO27" s="360"/>
      <c r="AP27" s="360"/>
      <c r="AQ27" s="360"/>
      <c r="AR27" s="361"/>
      <c r="AS27" s="359" t="s">
        <v>172</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v>497630</v>
      </c>
      <c r="BO27" s="441"/>
      <c r="BP27" s="441"/>
      <c r="BQ27" s="441"/>
      <c r="BR27" s="441"/>
      <c r="BS27" s="441"/>
      <c r="BT27" s="441"/>
      <c r="BU27" s="442"/>
      <c r="BV27" s="440">
        <v>491532</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2300</v>
      </c>
      <c r="R28" s="360"/>
      <c r="S28" s="360"/>
      <c r="T28" s="360"/>
      <c r="U28" s="360"/>
      <c r="V28" s="361"/>
      <c r="W28" s="449"/>
      <c r="X28" s="386"/>
      <c r="Y28" s="387"/>
      <c r="Z28" s="362" t="s">
        <v>175</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1238697</v>
      </c>
      <c r="BO28" s="436"/>
      <c r="BP28" s="436"/>
      <c r="BQ28" s="436"/>
      <c r="BR28" s="436"/>
      <c r="BS28" s="436"/>
      <c r="BT28" s="436"/>
      <c r="BU28" s="437"/>
      <c r="BV28" s="435">
        <v>1238085</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9</v>
      </c>
      <c r="M29" s="360"/>
      <c r="N29" s="360"/>
      <c r="O29" s="360"/>
      <c r="P29" s="361"/>
      <c r="Q29" s="359">
        <v>2100</v>
      </c>
      <c r="R29" s="360"/>
      <c r="S29" s="360"/>
      <c r="T29" s="360"/>
      <c r="U29" s="360"/>
      <c r="V29" s="361"/>
      <c r="W29" s="450"/>
      <c r="X29" s="451"/>
      <c r="Y29" s="452"/>
      <c r="Z29" s="362" t="s">
        <v>178</v>
      </c>
      <c r="AA29" s="363"/>
      <c r="AB29" s="363"/>
      <c r="AC29" s="363"/>
      <c r="AD29" s="363"/>
      <c r="AE29" s="363"/>
      <c r="AF29" s="363"/>
      <c r="AG29" s="364"/>
      <c r="AH29" s="359">
        <v>193</v>
      </c>
      <c r="AI29" s="360"/>
      <c r="AJ29" s="360"/>
      <c r="AK29" s="360"/>
      <c r="AL29" s="361"/>
      <c r="AM29" s="359">
        <v>586302</v>
      </c>
      <c r="AN29" s="360"/>
      <c r="AO29" s="360"/>
      <c r="AP29" s="360"/>
      <c r="AQ29" s="360"/>
      <c r="AR29" s="361"/>
      <c r="AS29" s="359">
        <v>3038</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v>1630763</v>
      </c>
      <c r="BO29" s="407"/>
      <c r="BP29" s="407"/>
      <c r="BQ29" s="407"/>
      <c r="BR29" s="407"/>
      <c r="BS29" s="407"/>
      <c r="BT29" s="407"/>
      <c r="BU29" s="408"/>
      <c r="BV29" s="406">
        <v>1590946</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97.2</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2486401</v>
      </c>
      <c r="BO30" s="441"/>
      <c r="BP30" s="441"/>
      <c r="BQ30" s="441"/>
      <c r="BR30" s="441"/>
      <c r="BS30" s="441"/>
      <c r="BT30" s="441"/>
      <c r="BU30" s="442"/>
      <c r="BV30" s="440">
        <v>2208595</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187</v>
      </c>
      <c r="D33" s="358"/>
      <c r="E33" s="357" t="s">
        <v>188</v>
      </c>
      <c r="F33" s="357"/>
      <c r="G33" s="357"/>
      <c r="H33" s="357"/>
      <c r="I33" s="357"/>
      <c r="J33" s="357"/>
      <c r="K33" s="357"/>
      <c r="L33" s="357"/>
      <c r="M33" s="357"/>
      <c r="N33" s="357"/>
      <c r="O33" s="357"/>
      <c r="P33" s="357"/>
      <c r="Q33" s="357"/>
      <c r="R33" s="357"/>
      <c r="S33" s="357"/>
      <c r="T33" s="188"/>
      <c r="U33" s="358" t="s">
        <v>187</v>
      </c>
      <c r="V33" s="358"/>
      <c r="W33" s="357" t="s">
        <v>188</v>
      </c>
      <c r="X33" s="357"/>
      <c r="Y33" s="357"/>
      <c r="Z33" s="357"/>
      <c r="AA33" s="357"/>
      <c r="AB33" s="357"/>
      <c r="AC33" s="357"/>
      <c r="AD33" s="357"/>
      <c r="AE33" s="357"/>
      <c r="AF33" s="357"/>
      <c r="AG33" s="357"/>
      <c r="AH33" s="357"/>
      <c r="AI33" s="357"/>
      <c r="AJ33" s="357"/>
      <c r="AK33" s="357"/>
      <c r="AL33" s="188"/>
      <c r="AM33" s="358" t="s">
        <v>187</v>
      </c>
      <c r="AN33" s="358"/>
      <c r="AO33" s="357" t="s">
        <v>188</v>
      </c>
      <c r="AP33" s="357"/>
      <c r="AQ33" s="357"/>
      <c r="AR33" s="357"/>
      <c r="AS33" s="357"/>
      <c r="AT33" s="357"/>
      <c r="AU33" s="357"/>
      <c r="AV33" s="357"/>
      <c r="AW33" s="357"/>
      <c r="AX33" s="357"/>
      <c r="AY33" s="357"/>
      <c r="AZ33" s="357"/>
      <c r="BA33" s="357"/>
      <c r="BB33" s="357"/>
      <c r="BC33" s="357"/>
      <c r="BD33" s="189"/>
      <c r="BE33" s="357" t="s">
        <v>189</v>
      </c>
      <c r="BF33" s="357"/>
      <c r="BG33" s="357" t="s">
        <v>190</v>
      </c>
      <c r="BH33" s="357"/>
      <c r="BI33" s="357"/>
      <c r="BJ33" s="357"/>
      <c r="BK33" s="357"/>
      <c r="BL33" s="357"/>
      <c r="BM33" s="357"/>
      <c r="BN33" s="357"/>
      <c r="BO33" s="357"/>
      <c r="BP33" s="357"/>
      <c r="BQ33" s="357"/>
      <c r="BR33" s="357"/>
      <c r="BS33" s="357"/>
      <c r="BT33" s="357"/>
      <c r="BU33" s="357"/>
      <c r="BV33" s="189"/>
      <c r="BW33" s="358" t="s">
        <v>189</v>
      </c>
      <c r="BX33" s="358"/>
      <c r="BY33" s="357" t="s">
        <v>191</v>
      </c>
      <c r="BZ33" s="357"/>
      <c r="CA33" s="357"/>
      <c r="CB33" s="357"/>
      <c r="CC33" s="357"/>
      <c r="CD33" s="357"/>
      <c r="CE33" s="357"/>
      <c r="CF33" s="357"/>
      <c r="CG33" s="357"/>
      <c r="CH33" s="357"/>
      <c r="CI33" s="357"/>
      <c r="CJ33" s="357"/>
      <c r="CK33" s="357"/>
      <c r="CL33" s="357"/>
      <c r="CM33" s="357"/>
      <c r="CN33" s="188"/>
      <c r="CO33" s="358" t="s">
        <v>187</v>
      </c>
      <c r="CP33" s="358"/>
      <c r="CQ33" s="357" t="s">
        <v>192</v>
      </c>
      <c r="CR33" s="357"/>
      <c r="CS33" s="357"/>
      <c r="CT33" s="357"/>
      <c r="CU33" s="357"/>
      <c r="CV33" s="357"/>
      <c r="CW33" s="357"/>
      <c r="CX33" s="357"/>
      <c r="CY33" s="357"/>
      <c r="CZ33" s="357"/>
      <c r="DA33" s="357"/>
      <c r="DB33" s="357"/>
      <c r="DC33" s="357"/>
      <c r="DD33" s="357"/>
      <c r="DE33" s="357"/>
      <c r="DF33" s="188"/>
      <c r="DG33" s="356" t="s">
        <v>193</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4</v>
      </c>
      <c r="V34" s="354"/>
      <c r="W34" s="355" t="str">
        <f>IF('各会計、関係団体の財政状況及び健全化判断比率'!B28="","",'各会計、関係団体の財政状況及び健全化判断比率'!B28)</f>
        <v>国民健康保険事業費特別会計</v>
      </c>
      <c r="X34" s="355"/>
      <c r="Y34" s="355"/>
      <c r="Z34" s="355"/>
      <c r="AA34" s="355"/>
      <c r="AB34" s="355"/>
      <c r="AC34" s="355"/>
      <c r="AD34" s="355"/>
      <c r="AE34" s="355"/>
      <c r="AF34" s="355"/>
      <c r="AG34" s="355"/>
      <c r="AH34" s="355"/>
      <c r="AI34" s="355"/>
      <c r="AJ34" s="355"/>
      <c r="AK34" s="355"/>
      <c r="AL34" s="163"/>
      <c r="AM34" s="354">
        <f>IF(AO34="","",MAX(C34:D43,U34:V43)+1)</f>
        <v>8</v>
      </c>
      <c r="AN34" s="354"/>
      <c r="AO34" s="355" t="str">
        <f>IF('各会計、関係団体の財政状況及び健全化判断比率'!B32="","",'各会計、関係団体の財政状況及び健全化判断比率'!B32)</f>
        <v>水道事業会計</v>
      </c>
      <c r="AP34" s="355"/>
      <c r="AQ34" s="355"/>
      <c r="AR34" s="355"/>
      <c r="AS34" s="355"/>
      <c r="AT34" s="355"/>
      <c r="AU34" s="355"/>
      <c r="AV34" s="355"/>
      <c r="AW34" s="355"/>
      <c r="AX34" s="355"/>
      <c r="AY34" s="355"/>
      <c r="AZ34" s="355"/>
      <c r="BA34" s="355"/>
      <c r="BB34" s="355"/>
      <c r="BC34" s="355"/>
      <c r="BD34" s="163"/>
      <c r="BE34" s="354">
        <f>IF(BG34="","",MAX(C34:D43,U34:V43,AM34:AN43)+1)</f>
        <v>11</v>
      </c>
      <c r="BF34" s="354"/>
      <c r="BG34" s="355" t="str">
        <f>IF('各会計、関係団体の財政状況及び健全化判断比率'!B35="","",'各会計、関係団体の財政状況及び健全化判断比率'!B35)</f>
        <v>勝浦地方卸売市場事業費特別会計</v>
      </c>
      <c r="BH34" s="355"/>
      <c r="BI34" s="355"/>
      <c r="BJ34" s="355"/>
      <c r="BK34" s="355"/>
      <c r="BL34" s="355"/>
      <c r="BM34" s="355"/>
      <c r="BN34" s="355"/>
      <c r="BO34" s="355"/>
      <c r="BP34" s="355"/>
      <c r="BQ34" s="355"/>
      <c r="BR34" s="355"/>
      <c r="BS34" s="355"/>
      <c r="BT34" s="355"/>
      <c r="BU34" s="355"/>
      <c r="BV34" s="163"/>
      <c r="BW34" s="354">
        <f>IF(BY34="","",MAX(C34:D43,U34:V43,AM34:AN43,BE34:BF43)+1)</f>
        <v>12</v>
      </c>
      <c r="BX34" s="354"/>
      <c r="BY34" s="355" t="str">
        <f>IF('各会計、関係団体の財政状況及び健全化判断比率'!B68="","",'各会計、関係団体の財政状況及び健全化判断比率'!B68)</f>
        <v>和歌山県市町村総合事務組合</v>
      </c>
      <c r="BZ34" s="355"/>
      <c r="CA34" s="355"/>
      <c r="CB34" s="355"/>
      <c r="CC34" s="355"/>
      <c r="CD34" s="355"/>
      <c r="CE34" s="355"/>
      <c r="CF34" s="355"/>
      <c r="CG34" s="355"/>
      <c r="CH34" s="355"/>
      <c r="CI34" s="355"/>
      <c r="CJ34" s="355"/>
      <c r="CK34" s="355"/>
      <c r="CL34" s="355"/>
      <c r="CM34" s="355"/>
      <c r="CN34" s="163"/>
      <c r="CO34" s="354">
        <f>IF(CQ34="","",MAX(C34:D43,U34:V43,AM34:AN43,BE34:BF43,BW34:BX43)+1)</f>
        <v>22</v>
      </c>
      <c r="CP34" s="354"/>
      <c r="CQ34" s="355" t="str">
        <f>IF('各会計、関係団体の財政状況及び健全化判断比率'!BS7="","",'各会計、関係団体の財政状況及び健全化判断比率'!BS7)</f>
        <v>那智勝浦冷蔵株式会社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土地取得事業費特別会計</v>
      </c>
      <c r="F35" s="355"/>
      <c r="G35" s="355"/>
      <c r="H35" s="355"/>
      <c r="I35" s="355"/>
      <c r="J35" s="355"/>
      <c r="K35" s="355"/>
      <c r="L35" s="355"/>
      <c r="M35" s="355"/>
      <c r="N35" s="355"/>
      <c r="O35" s="355"/>
      <c r="P35" s="355"/>
      <c r="Q35" s="355"/>
      <c r="R35" s="355"/>
      <c r="S35" s="355"/>
      <c r="T35" s="163"/>
      <c r="U35" s="354">
        <f>IF(W35="","",U34+1)</f>
        <v>5</v>
      </c>
      <c r="V35" s="354"/>
      <c r="W35" s="355" t="str">
        <f>IF('各会計、関係団体の財政状況及び健全化判断比率'!B29="","",'各会計、関係団体の財政状況及び健全化判断比率'!B29)</f>
        <v>後期高齢者医療事業費特別会計</v>
      </c>
      <c r="X35" s="355"/>
      <c r="Y35" s="355"/>
      <c r="Z35" s="355"/>
      <c r="AA35" s="355"/>
      <c r="AB35" s="355"/>
      <c r="AC35" s="355"/>
      <c r="AD35" s="355"/>
      <c r="AE35" s="355"/>
      <c r="AF35" s="355"/>
      <c r="AG35" s="355"/>
      <c r="AH35" s="355"/>
      <c r="AI35" s="355"/>
      <c r="AJ35" s="355"/>
      <c r="AK35" s="355"/>
      <c r="AL35" s="163"/>
      <c r="AM35" s="354">
        <f t="shared" ref="AM35:AM43" si="0">IF(AO35="","",AM34+1)</f>
        <v>9</v>
      </c>
      <c r="AN35" s="354"/>
      <c r="AO35" s="355" t="str">
        <f>IF('各会計、関係団体の財政状況及び健全化判断比率'!B33="","",'各会計、関係団体の財政状況及び健全化判断比率'!B33)</f>
        <v>町立温泉病院事業会計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13</v>
      </c>
      <c r="BX35" s="354"/>
      <c r="BY35" s="355" t="str">
        <f>IF('各会計、関係団体の財政状況及び健全化判断比率'!B69="","",'各会計、関係団体の財政状況及び健全化判断比率'!B69)</f>
        <v>紀南学園事務組合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f>IF(E36="","",C35+1)</f>
        <v>3</v>
      </c>
      <c r="D36" s="354"/>
      <c r="E36" s="355" t="str">
        <f>IF('各会計、関係団体の財政状況及び健全化判断比率'!B9="","",'各会計、関係団体の財政状況及び健全化判断比率'!B9)</f>
        <v>育英奨学金貸与事業費特別会計</v>
      </c>
      <c r="F36" s="355"/>
      <c r="G36" s="355"/>
      <c r="H36" s="355"/>
      <c r="I36" s="355"/>
      <c r="J36" s="355"/>
      <c r="K36" s="355"/>
      <c r="L36" s="355"/>
      <c r="M36" s="355"/>
      <c r="N36" s="355"/>
      <c r="O36" s="355"/>
      <c r="P36" s="355"/>
      <c r="Q36" s="355"/>
      <c r="R36" s="355"/>
      <c r="S36" s="355"/>
      <c r="T36" s="163"/>
      <c r="U36" s="354">
        <f t="shared" ref="U36:U43" si="4">IF(W36="","",U35+1)</f>
        <v>6</v>
      </c>
      <c r="V36" s="354"/>
      <c r="W36" s="355" t="str">
        <f>IF('各会計、関係団体の財政状況及び健全化判断比率'!B30="","",'各会計、関係団体の財政状況及び健全化判断比率'!B30)</f>
        <v>介護保険事業費特別会計</v>
      </c>
      <c r="X36" s="355"/>
      <c r="Y36" s="355"/>
      <c r="Z36" s="355"/>
      <c r="AA36" s="355"/>
      <c r="AB36" s="355"/>
      <c r="AC36" s="355"/>
      <c r="AD36" s="355"/>
      <c r="AE36" s="355"/>
      <c r="AF36" s="355"/>
      <c r="AG36" s="355"/>
      <c r="AH36" s="355"/>
      <c r="AI36" s="355"/>
      <c r="AJ36" s="355"/>
      <c r="AK36" s="355"/>
      <c r="AL36" s="163"/>
      <c r="AM36" s="354">
        <f t="shared" si="0"/>
        <v>10</v>
      </c>
      <c r="AN36" s="354"/>
      <c r="AO36" s="355" t="str">
        <f>IF('各会計、関係団体の財政状況及び健全化判断比率'!B34="","",'各会計、関係団体の財政状況及び健全化判断比率'!B34)</f>
        <v>下水道事業会計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14</v>
      </c>
      <c r="BX36" s="354"/>
      <c r="BY36" s="355" t="str">
        <f>IF('各会計、関係団体の財政状況及び健全化判断比率'!B70="","",'各会計、関係団体の財政状況及び健全化判断比率'!B70)</f>
        <v>東牟婁郡町村新宮市老人福祉施設事務組合（一般会計）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7</v>
      </c>
      <c r="V37" s="354"/>
      <c r="W37" s="355" t="str">
        <f>IF('各会計、関係団体の財政状況及び健全化判断比率'!B31="","",'各会計、関係団体の財政状況及び健全化判断比率'!B31)</f>
        <v>介護認定審査会共同設置事業費特別会計</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15</v>
      </c>
      <c r="BX37" s="354"/>
      <c r="BY37" s="355" t="str">
        <f>IF('各会計、関係団体の財政状況及び健全化判断比率'!B71="","",'各会計、関係団体の財政状況及び健全化判断比率'!B71)</f>
        <v>東牟婁郡町村新宮市老人福祉施設事務組合（特別会計）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16</v>
      </c>
      <c r="BX38" s="354"/>
      <c r="BY38" s="355" t="str">
        <f>IF('各会計、関係団体の財政状況及び健全化判断比率'!B72="","",'各会計、関係団体の財政状況及び健全化判断比率'!B72)</f>
        <v>那智勝浦町・太地町環境衛生施設一部事務組合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17</v>
      </c>
      <c r="BX39" s="354"/>
      <c r="BY39" s="355" t="str">
        <f>IF('各会計、関係団体の財政状況及び健全化判断比率'!B73="","",'各会計、関係団体の財政状況及び健全化判断比率'!B73)</f>
        <v>新宮周辺広域市町村圏事務組合（一般会計）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18</v>
      </c>
      <c r="BX40" s="354"/>
      <c r="BY40" s="355" t="str">
        <f>IF('各会計、関係団体の財政状況及び健全化判断比率'!B74="","",'各会計、関係団体の財政状況及び健全化判断比率'!B74)</f>
        <v>新宮周辺広域市町村圏事務組合（特別会計）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19</v>
      </c>
      <c r="BX41" s="354"/>
      <c r="BY41" s="355" t="str">
        <f>IF('各会計、関係団体の財政状況及び健全化判断比率'!B75="","",'各会計、関係団体の財政状況及び健全化判断比率'!B75)</f>
        <v>和歌山地方税回収機構</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20</v>
      </c>
      <c r="BX42" s="354"/>
      <c r="BY42" s="355" t="str">
        <f>IF('各会計、関係団体の財政状況及び健全化判断比率'!B76="","",'各会計、関係団体の財政状況及び健全化判断比率'!B76)</f>
        <v>和歌山県後期高齢者医療広域連合（一般会計）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21</v>
      </c>
      <c r="BX43" s="354"/>
      <c r="BY43" s="355" t="str">
        <f>IF('各会計、関係団体の財政状況及び健全化判断比率'!B77="","",'各会計、関係団体の財政状況及び健全化判断比率'!B77)</f>
        <v>和歌山県後期高齢者医療広域連合（特別会計）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MIATxZ1/itZq3HT/VCWQEc+TriDgCxYc5Q4SDMg5jClkqyNHszgwuNpayJKP3snxGg3rmHxkUOBCGT+EzG0tRQ==" saltValue="xcbYYAXb8lmuQ/xpHHCPS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36" t="s">
        <v>539</v>
      </c>
      <c r="D34" s="1136"/>
      <c r="E34" s="1137"/>
      <c r="F34" s="32">
        <v>5.9</v>
      </c>
      <c r="G34" s="33">
        <v>9.69</v>
      </c>
      <c r="H34" s="33">
        <v>12.85</v>
      </c>
      <c r="I34" s="33">
        <v>12.56</v>
      </c>
      <c r="J34" s="34">
        <v>9.74</v>
      </c>
      <c r="K34" s="22"/>
      <c r="L34" s="22"/>
      <c r="M34" s="22"/>
      <c r="N34" s="22"/>
      <c r="O34" s="22"/>
      <c r="P34" s="22"/>
    </row>
    <row r="35" spans="1:16" ht="39" customHeight="1" x14ac:dyDescent="0.15">
      <c r="A35" s="22"/>
      <c r="B35" s="35"/>
      <c r="C35" s="1132" t="s">
        <v>540</v>
      </c>
      <c r="D35" s="1132"/>
      <c r="E35" s="1133"/>
      <c r="F35" s="36">
        <v>9.99</v>
      </c>
      <c r="G35" s="37">
        <v>8.27</v>
      </c>
      <c r="H35" s="37">
        <v>7.17</v>
      </c>
      <c r="I35" s="37">
        <v>5.98</v>
      </c>
      <c r="J35" s="38">
        <v>5.61</v>
      </c>
      <c r="K35" s="22"/>
      <c r="L35" s="22"/>
      <c r="M35" s="22"/>
      <c r="N35" s="22"/>
      <c r="O35" s="22"/>
      <c r="P35" s="22"/>
    </row>
    <row r="36" spans="1:16" ht="39" customHeight="1" x14ac:dyDescent="0.15">
      <c r="A36" s="22"/>
      <c r="B36" s="35"/>
      <c r="C36" s="1132" t="s">
        <v>541</v>
      </c>
      <c r="D36" s="1132"/>
      <c r="E36" s="1133"/>
      <c r="F36" s="36">
        <v>1.25</v>
      </c>
      <c r="G36" s="37">
        <v>3.43</v>
      </c>
      <c r="H36" s="37">
        <v>3.28</v>
      </c>
      <c r="I36" s="37">
        <v>3.1</v>
      </c>
      <c r="J36" s="38">
        <v>2.69</v>
      </c>
      <c r="K36" s="22"/>
      <c r="L36" s="22"/>
      <c r="M36" s="22"/>
      <c r="N36" s="22"/>
      <c r="O36" s="22"/>
      <c r="P36" s="22"/>
    </row>
    <row r="37" spans="1:16" ht="39" customHeight="1" x14ac:dyDescent="0.15">
      <c r="A37" s="22"/>
      <c r="B37" s="35"/>
      <c r="C37" s="1132" t="s">
        <v>542</v>
      </c>
      <c r="D37" s="1132"/>
      <c r="E37" s="1133"/>
      <c r="F37" s="36">
        <v>0.49</v>
      </c>
      <c r="G37" s="37">
        <v>1.05</v>
      </c>
      <c r="H37" s="37">
        <v>0.72</v>
      </c>
      <c r="I37" s="37">
        <v>0.51</v>
      </c>
      <c r="J37" s="38">
        <v>0.2</v>
      </c>
      <c r="K37" s="22"/>
      <c r="L37" s="22"/>
      <c r="M37" s="22"/>
      <c r="N37" s="22"/>
      <c r="O37" s="22"/>
      <c r="P37" s="22"/>
    </row>
    <row r="38" spans="1:16" ht="39" customHeight="1" x14ac:dyDescent="0.15">
      <c r="A38" s="22"/>
      <c r="B38" s="35"/>
      <c r="C38" s="1132" t="s">
        <v>543</v>
      </c>
      <c r="D38" s="1132"/>
      <c r="E38" s="1133"/>
      <c r="F38" s="36">
        <v>0.01</v>
      </c>
      <c r="G38" s="37">
        <v>0.28000000000000003</v>
      </c>
      <c r="H38" s="37">
        <v>0.11</v>
      </c>
      <c r="I38" s="37">
        <v>0.13</v>
      </c>
      <c r="J38" s="38">
        <v>0.13</v>
      </c>
      <c r="K38" s="22"/>
      <c r="L38" s="22"/>
      <c r="M38" s="22"/>
      <c r="N38" s="22"/>
      <c r="O38" s="22"/>
      <c r="P38" s="22"/>
    </row>
    <row r="39" spans="1:16" ht="39" customHeight="1" x14ac:dyDescent="0.15">
      <c r="A39" s="22"/>
      <c r="B39" s="35"/>
      <c r="C39" s="1132" t="s">
        <v>544</v>
      </c>
      <c r="D39" s="1132"/>
      <c r="E39" s="1133"/>
      <c r="F39" s="36">
        <v>0.06</v>
      </c>
      <c r="G39" s="37">
        <v>0.05</v>
      </c>
      <c r="H39" s="37">
        <v>0.05</v>
      </c>
      <c r="I39" s="37">
        <v>0.06</v>
      </c>
      <c r="J39" s="38">
        <v>0.08</v>
      </c>
      <c r="K39" s="22"/>
      <c r="L39" s="22"/>
      <c r="M39" s="22"/>
      <c r="N39" s="22"/>
      <c r="O39" s="22"/>
      <c r="P39" s="22"/>
    </row>
    <row r="40" spans="1:16" ht="39" customHeight="1" x14ac:dyDescent="0.15">
      <c r="A40" s="22"/>
      <c r="B40" s="35"/>
      <c r="C40" s="1132" t="s">
        <v>545</v>
      </c>
      <c r="D40" s="1132"/>
      <c r="E40" s="1133"/>
      <c r="F40" s="36">
        <v>0.02</v>
      </c>
      <c r="G40" s="37">
        <v>0.02</v>
      </c>
      <c r="H40" s="37">
        <v>0.09</v>
      </c>
      <c r="I40" s="37">
        <v>0.01</v>
      </c>
      <c r="J40" s="38">
        <v>0.01</v>
      </c>
      <c r="K40" s="22"/>
      <c r="L40" s="22"/>
      <c r="M40" s="22"/>
      <c r="N40" s="22"/>
      <c r="O40" s="22"/>
      <c r="P40" s="22"/>
    </row>
    <row r="41" spans="1:16" ht="39" customHeight="1" x14ac:dyDescent="0.15">
      <c r="A41" s="22"/>
      <c r="B41" s="35"/>
      <c r="C41" s="1132" t="s">
        <v>546</v>
      </c>
      <c r="D41" s="1132"/>
      <c r="E41" s="1133"/>
      <c r="F41" s="36">
        <v>0</v>
      </c>
      <c r="G41" s="37">
        <v>0.01</v>
      </c>
      <c r="H41" s="37">
        <v>0</v>
      </c>
      <c r="I41" s="37">
        <v>0</v>
      </c>
      <c r="J41" s="38">
        <v>0</v>
      </c>
      <c r="K41" s="22"/>
      <c r="L41" s="22"/>
      <c r="M41" s="22"/>
      <c r="N41" s="22"/>
      <c r="O41" s="22"/>
      <c r="P41" s="22"/>
    </row>
    <row r="42" spans="1:16" ht="39" customHeight="1" x14ac:dyDescent="0.15">
      <c r="A42" s="22"/>
      <c r="B42" s="39"/>
      <c r="C42" s="1132" t="s">
        <v>547</v>
      </c>
      <c r="D42" s="1132"/>
      <c r="E42" s="1133"/>
      <c r="F42" s="36" t="s">
        <v>493</v>
      </c>
      <c r="G42" s="37" t="s">
        <v>493</v>
      </c>
      <c r="H42" s="37" t="s">
        <v>493</v>
      </c>
      <c r="I42" s="37" t="s">
        <v>493</v>
      </c>
      <c r="J42" s="38" t="s">
        <v>493</v>
      </c>
      <c r="K42" s="22"/>
      <c r="L42" s="22"/>
      <c r="M42" s="22"/>
      <c r="N42" s="22"/>
      <c r="O42" s="22"/>
      <c r="P42" s="22"/>
    </row>
    <row r="43" spans="1:16" ht="39" customHeight="1" thickBot="1" x14ac:dyDescent="0.2">
      <c r="A43" s="22"/>
      <c r="B43" s="40"/>
      <c r="C43" s="1134" t="s">
        <v>548</v>
      </c>
      <c r="D43" s="1134"/>
      <c r="E43" s="1135"/>
      <c r="F43" s="41">
        <v>0</v>
      </c>
      <c r="G43" s="42">
        <v>0</v>
      </c>
      <c r="H43" s="42">
        <v>0</v>
      </c>
      <c r="I43" s="42">
        <v>0.14000000000000001</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43iDoSnFxQ74fycbAPGCKwabu22mrwHvwwI4AnxgQC/wJgRkmIsCIjmTcDvAbifl0lvp7hIJ828yWFXyve/uQ==" saltValue="rpOxu9XYriSM6jrdmYw8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106" zoomScaleNormal="106"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531</v>
      </c>
      <c r="L44" s="54" t="s">
        <v>532</v>
      </c>
      <c r="M44" s="54" t="s">
        <v>533</v>
      </c>
      <c r="N44" s="54" t="s">
        <v>534</v>
      </c>
      <c r="O44" s="55" t="s">
        <v>535</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961</v>
      </c>
      <c r="L45" s="58">
        <v>999</v>
      </c>
      <c r="M45" s="58">
        <v>1073</v>
      </c>
      <c r="N45" s="58">
        <v>1074</v>
      </c>
      <c r="O45" s="59">
        <v>1145</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493</v>
      </c>
      <c r="L46" s="62" t="s">
        <v>493</v>
      </c>
      <c r="M46" s="62" t="s">
        <v>493</v>
      </c>
      <c r="N46" s="62" t="s">
        <v>493</v>
      </c>
      <c r="O46" s="63" t="s">
        <v>493</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493</v>
      </c>
      <c r="L47" s="62" t="s">
        <v>493</v>
      </c>
      <c r="M47" s="62" t="s">
        <v>493</v>
      </c>
      <c r="N47" s="62" t="s">
        <v>493</v>
      </c>
      <c r="O47" s="63" t="s">
        <v>493</v>
      </c>
      <c r="P47" s="46"/>
      <c r="Q47" s="46"/>
      <c r="R47" s="46"/>
      <c r="S47" s="46"/>
      <c r="T47" s="46"/>
      <c r="U47" s="46"/>
    </row>
    <row r="48" spans="1:21" ht="30.75" customHeight="1" x14ac:dyDescent="0.15">
      <c r="A48" s="46"/>
      <c r="B48" s="1163"/>
      <c r="C48" s="1164"/>
      <c r="D48" s="60"/>
      <c r="E48" s="1140" t="s">
        <v>13</v>
      </c>
      <c r="F48" s="1140"/>
      <c r="G48" s="1140"/>
      <c r="H48" s="1140"/>
      <c r="I48" s="1140"/>
      <c r="J48" s="1141"/>
      <c r="K48" s="61">
        <v>146</v>
      </c>
      <c r="L48" s="62">
        <v>175</v>
      </c>
      <c r="M48" s="62">
        <v>190</v>
      </c>
      <c r="N48" s="62">
        <v>188</v>
      </c>
      <c r="O48" s="63">
        <v>185</v>
      </c>
      <c r="P48" s="46"/>
      <c r="Q48" s="46"/>
      <c r="R48" s="46"/>
      <c r="S48" s="46"/>
      <c r="T48" s="46"/>
      <c r="U48" s="46"/>
    </row>
    <row r="49" spans="1:21" ht="30.75" customHeight="1" x14ac:dyDescent="0.15">
      <c r="A49" s="46"/>
      <c r="B49" s="1163"/>
      <c r="C49" s="1164"/>
      <c r="D49" s="60"/>
      <c r="E49" s="1140" t="s">
        <v>14</v>
      </c>
      <c r="F49" s="1140"/>
      <c r="G49" s="1140"/>
      <c r="H49" s="1140"/>
      <c r="I49" s="1140"/>
      <c r="J49" s="1141"/>
      <c r="K49" s="61" t="s">
        <v>493</v>
      </c>
      <c r="L49" s="62" t="s">
        <v>493</v>
      </c>
      <c r="M49" s="62" t="s">
        <v>493</v>
      </c>
      <c r="N49" s="62" t="s">
        <v>493</v>
      </c>
      <c r="O49" s="63" t="s">
        <v>493</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493</v>
      </c>
      <c r="L50" s="62" t="s">
        <v>493</v>
      </c>
      <c r="M50" s="62" t="s">
        <v>493</v>
      </c>
      <c r="N50" s="62" t="s">
        <v>493</v>
      </c>
      <c r="O50" s="63" t="s">
        <v>493</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493</v>
      </c>
      <c r="L51" s="62" t="s">
        <v>493</v>
      </c>
      <c r="M51" s="62" t="s">
        <v>493</v>
      </c>
      <c r="N51" s="62" t="s">
        <v>493</v>
      </c>
      <c r="O51" s="63" t="s">
        <v>493</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741</v>
      </c>
      <c r="L52" s="62">
        <v>811</v>
      </c>
      <c r="M52" s="62">
        <v>876</v>
      </c>
      <c r="N52" s="62">
        <v>899</v>
      </c>
      <c r="O52" s="63">
        <v>964</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366</v>
      </c>
      <c r="L53" s="67">
        <v>363</v>
      </c>
      <c r="M53" s="67">
        <v>387</v>
      </c>
      <c r="N53" s="67">
        <v>363</v>
      </c>
      <c r="O53" s="68">
        <v>366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549</v>
      </c>
      <c r="L57" s="79" t="s">
        <v>550</v>
      </c>
      <c r="M57" s="79" t="s">
        <v>551</v>
      </c>
      <c r="N57" s="79" t="s">
        <v>552</v>
      </c>
      <c r="O57" s="80" t="s">
        <v>553</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TvNn5oROBA3pZlG6slhkkmPXqkBeSyXBJKws2A4wcbPNobmrlJ9F9q8b1akgzkpRfudzNU1zCN1pUEDwfoXnMw==" saltValue="Y/HsZqmi+Gy33JRqtNcM2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531</v>
      </c>
      <c r="J40" s="101" t="s">
        <v>532</v>
      </c>
      <c r="K40" s="101" t="s">
        <v>533</v>
      </c>
      <c r="L40" s="101" t="s">
        <v>534</v>
      </c>
      <c r="M40" s="102" t="s">
        <v>535</v>
      </c>
    </row>
    <row r="41" spans="2:13" ht="27.75" customHeight="1" x14ac:dyDescent="0.15">
      <c r="B41" s="1181" t="s">
        <v>30</v>
      </c>
      <c r="C41" s="1182"/>
      <c r="D41" s="103"/>
      <c r="E41" s="1183" t="s">
        <v>31</v>
      </c>
      <c r="F41" s="1183"/>
      <c r="G41" s="1183"/>
      <c r="H41" s="1184"/>
      <c r="I41" s="330">
        <v>13258</v>
      </c>
      <c r="J41" s="331">
        <v>13622</v>
      </c>
      <c r="K41" s="331">
        <v>13919</v>
      </c>
      <c r="L41" s="331">
        <v>14000</v>
      </c>
      <c r="M41" s="332">
        <v>14231</v>
      </c>
    </row>
    <row r="42" spans="2:13" ht="27.75" customHeight="1" x14ac:dyDescent="0.15">
      <c r="B42" s="1171"/>
      <c r="C42" s="1172"/>
      <c r="D42" s="104"/>
      <c r="E42" s="1175" t="s">
        <v>32</v>
      </c>
      <c r="F42" s="1175"/>
      <c r="G42" s="1175"/>
      <c r="H42" s="1176"/>
      <c r="I42" s="333" t="s">
        <v>493</v>
      </c>
      <c r="J42" s="334" t="s">
        <v>493</v>
      </c>
      <c r="K42" s="334" t="s">
        <v>493</v>
      </c>
      <c r="L42" s="334" t="s">
        <v>493</v>
      </c>
      <c r="M42" s="335" t="s">
        <v>493</v>
      </c>
    </row>
    <row r="43" spans="2:13" ht="27.75" customHeight="1" x14ac:dyDescent="0.15">
      <c r="B43" s="1171"/>
      <c r="C43" s="1172"/>
      <c r="D43" s="104"/>
      <c r="E43" s="1175" t="s">
        <v>33</v>
      </c>
      <c r="F43" s="1175"/>
      <c r="G43" s="1175"/>
      <c r="H43" s="1176"/>
      <c r="I43" s="333">
        <v>1650</v>
      </c>
      <c r="J43" s="334">
        <v>1518</v>
      </c>
      <c r="K43" s="334">
        <v>1663</v>
      </c>
      <c r="L43" s="334">
        <v>1732</v>
      </c>
      <c r="M43" s="335">
        <v>2040</v>
      </c>
    </row>
    <row r="44" spans="2:13" ht="27.75" customHeight="1" x14ac:dyDescent="0.15">
      <c r="B44" s="1171"/>
      <c r="C44" s="1172"/>
      <c r="D44" s="104"/>
      <c r="E44" s="1175" t="s">
        <v>34</v>
      </c>
      <c r="F44" s="1175"/>
      <c r="G44" s="1175"/>
      <c r="H44" s="1176"/>
      <c r="I44" s="333">
        <v>192</v>
      </c>
      <c r="J44" s="334">
        <v>184</v>
      </c>
      <c r="K44" s="334">
        <v>176</v>
      </c>
      <c r="L44" s="334">
        <v>168</v>
      </c>
      <c r="M44" s="335">
        <v>160</v>
      </c>
    </row>
    <row r="45" spans="2:13" ht="27.75" customHeight="1" x14ac:dyDescent="0.15">
      <c r="B45" s="1171"/>
      <c r="C45" s="1172"/>
      <c r="D45" s="104"/>
      <c r="E45" s="1175" t="s">
        <v>35</v>
      </c>
      <c r="F45" s="1175"/>
      <c r="G45" s="1175"/>
      <c r="H45" s="1176"/>
      <c r="I45" s="333">
        <v>1129</v>
      </c>
      <c r="J45" s="334">
        <v>1264</v>
      </c>
      <c r="K45" s="334">
        <v>1138</v>
      </c>
      <c r="L45" s="334">
        <v>1181</v>
      </c>
      <c r="M45" s="335">
        <v>1292</v>
      </c>
    </row>
    <row r="46" spans="2:13" ht="27.75" customHeight="1" x14ac:dyDescent="0.15">
      <c r="B46" s="1171"/>
      <c r="C46" s="1172"/>
      <c r="D46" s="105"/>
      <c r="E46" s="1175" t="s">
        <v>36</v>
      </c>
      <c r="F46" s="1175"/>
      <c r="G46" s="1175"/>
      <c r="H46" s="1176"/>
      <c r="I46" s="333" t="s">
        <v>493</v>
      </c>
      <c r="J46" s="334" t="s">
        <v>493</v>
      </c>
      <c r="K46" s="334" t="s">
        <v>493</v>
      </c>
      <c r="L46" s="334" t="s">
        <v>493</v>
      </c>
      <c r="M46" s="335" t="s">
        <v>493</v>
      </c>
    </row>
    <row r="47" spans="2:13" ht="27.75" customHeight="1" x14ac:dyDescent="0.15">
      <c r="B47" s="1171"/>
      <c r="C47" s="1172"/>
      <c r="D47" s="106"/>
      <c r="E47" s="1185" t="s">
        <v>37</v>
      </c>
      <c r="F47" s="1186"/>
      <c r="G47" s="1186"/>
      <c r="H47" s="1187"/>
      <c r="I47" s="333" t="s">
        <v>493</v>
      </c>
      <c r="J47" s="334" t="s">
        <v>493</v>
      </c>
      <c r="K47" s="334" t="s">
        <v>493</v>
      </c>
      <c r="L47" s="334" t="s">
        <v>493</v>
      </c>
      <c r="M47" s="335" t="s">
        <v>493</v>
      </c>
    </row>
    <row r="48" spans="2:13" ht="27.75" customHeight="1" x14ac:dyDescent="0.15">
      <c r="B48" s="1171"/>
      <c r="C48" s="1172"/>
      <c r="D48" s="104"/>
      <c r="E48" s="1175" t="s">
        <v>38</v>
      </c>
      <c r="F48" s="1175"/>
      <c r="G48" s="1175"/>
      <c r="H48" s="1176"/>
      <c r="I48" s="333" t="s">
        <v>493</v>
      </c>
      <c r="J48" s="334" t="s">
        <v>493</v>
      </c>
      <c r="K48" s="334" t="s">
        <v>493</v>
      </c>
      <c r="L48" s="334" t="s">
        <v>493</v>
      </c>
      <c r="M48" s="335" t="s">
        <v>493</v>
      </c>
    </row>
    <row r="49" spans="2:13" ht="27.75" customHeight="1" x14ac:dyDescent="0.15">
      <c r="B49" s="1173"/>
      <c r="C49" s="1174"/>
      <c r="D49" s="104"/>
      <c r="E49" s="1175" t="s">
        <v>39</v>
      </c>
      <c r="F49" s="1175"/>
      <c r="G49" s="1175"/>
      <c r="H49" s="1176"/>
      <c r="I49" s="333" t="s">
        <v>493</v>
      </c>
      <c r="J49" s="334" t="s">
        <v>493</v>
      </c>
      <c r="K49" s="334" t="s">
        <v>493</v>
      </c>
      <c r="L49" s="334" t="s">
        <v>493</v>
      </c>
      <c r="M49" s="335" t="s">
        <v>493</v>
      </c>
    </row>
    <row r="50" spans="2:13" ht="27.75" customHeight="1" x14ac:dyDescent="0.15">
      <c r="B50" s="1169" t="s">
        <v>40</v>
      </c>
      <c r="C50" s="1170"/>
      <c r="D50" s="107"/>
      <c r="E50" s="1175" t="s">
        <v>41</v>
      </c>
      <c r="F50" s="1175"/>
      <c r="G50" s="1175"/>
      <c r="H50" s="1176"/>
      <c r="I50" s="333">
        <v>4244</v>
      </c>
      <c r="J50" s="334">
        <v>4874</v>
      </c>
      <c r="K50" s="334">
        <v>5311</v>
      </c>
      <c r="L50" s="334">
        <v>5792</v>
      </c>
      <c r="M50" s="335">
        <v>6203</v>
      </c>
    </row>
    <row r="51" spans="2:13" ht="27.75" customHeight="1" x14ac:dyDescent="0.15">
      <c r="B51" s="1171"/>
      <c r="C51" s="1172"/>
      <c r="D51" s="104"/>
      <c r="E51" s="1175" t="s">
        <v>42</v>
      </c>
      <c r="F51" s="1175"/>
      <c r="G51" s="1175"/>
      <c r="H51" s="1176"/>
      <c r="I51" s="333">
        <v>1</v>
      </c>
      <c r="J51" s="334">
        <v>1</v>
      </c>
      <c r="K51" s="334" t="s">
        <v>493</v>
      </c>
      <c r="L51" s="334" t="s">
        <v>493</v>
      </c>
      <c r="M51" s="335" t="s">
        <v>493</v>
      </c>
    </row>
    <row r="52" spans="2:13" ht="27.75" customHeight="1" x14ac:dyDescent="0.15">
      <c r="B52" s="1173"/>
      <c r="C52" s="1174"/>
      <c r="D52" s="104"/>
      <c r="E52" s="1175" t="s">
        <v>43</v>
      </c>
      <c r="F52" s="1175"/>
      <c r="G52" s="1175"/>
      <c r="H52" s="1176"/>
      <c r="I52" s="333">
        <v>10788</v>
      </c>
      <c r="J52" s="334">
        <v>10435</v>
      </c>
      <c r="K52" s="334">
        <v>10616</v>
      </c>
      <c r="L52" s="334">
        <v>10667</v>
      </c>
      <c r="M52" s="335">
        <v>10892</v>
      </c>
    </row>
    <row r="53" spans="2:13" ht="27.75" customHeight="1" thickBot="1" x14ac:dyDescent="0.2">
      <c r="B53" s="1177" t="s">
        <v>19</v>
      </c>
      <c r="C53" s="1178"/>
      <c r="D53" s="108"/>
      <c r="E53" s="1179" t="s">
        <v>44</v>
      </c>
      <c r="F53" s="1179"/>
      <c r="G53" s="1179"/>
      <c r="H53" s="1180"/>
      <c r="I53" s="336">
        <v>1196</v>
      </c>
      <c r="J53" s="337">
        <v>1279</v>
      </c>
      <c r="K53" s="337">
        <v>969</v>
      </c>
      <c r="L53" s="337">
        <v>622</v>
      </c>
      <c r="M53" s="338">
        <v>628</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lgFojvLKaAUJhkQp79i9u/ncAwqts7hgHiGbCw4V8CDchpcpo6rZ85phO7JrXzPuk4gvmH0ZG2l0s5pzLq4Orw==" saltValue="LI8Gsvuh2YXwN0YcmRtHE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106" zoomScaleNormal="106"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533</v>
      </c>
      <c r="G54" s="117" t="s">
        <v>534</v>
      </c>
      <c r="H54" s="118" t="s">
        <v>535</v>
      </c>
    </row>
    <row r="55" spans="2:8" ht="52.5" customHeight="1" x14ac:dyDescent="0.15">
      <c r="B55" s="119"/>
      <c r="C55" s="1196" t="s">
        <v>46</v>
      </c>
      <c r="D55" s="1196"/>
      <c r="E55" s="1197"/>
      <c r="F55" s="339">
        <v>1238</v>
      </c>
      <c r="G55" s="339">
        <v>1238</v>
      </c>
      <c r="H55" s="340">
        <v>1239</v>
      </c>
    </row>
    <row r="56" spans="2:8" ht="52.5" customHeight="1" x14ac:dyDescent="0.15">
      <c r="B56" s="120"/>
      <c r="C56" s="1198" t="s">
        <v>47</v>
      </c>
      <c r="D56" s="1198"/>
      <c r="E56" s="1199"/>
      <c r="F56" s="341">
        <v>1590</v>
      </c>
      <c r="G56" s="341">
        <v>1591</v>
      </c>
      <c r="H56" s="342">
        <v>1631</v>
      </c>
    </row>
    <row r="57" spans="2:8" ht="53.25" customHeight="1" x14ac:dyDescent="0.15">
      <c r="B57" s="120"/>
      <c r="C57" s="1200" t="s">
        <v>48</v>
      </c>
      <c r="D57" s="1200"/>
      <c r="E57" s="1201"/>
      <c r="F57" s="343">
        <v>1868</v>
      </c>
      <c r="G57" s="343">
        <v>2209</v>
      </c>
      <c r="H57" s="344">
        <v>2486</v>
      </c>
    </row>
    <row r="58" spans="2:8" ht="45.75" customHeight="1" x14ac:dyDescent="0.15">
      <c r="B58" s="121"/>
      <c r="C58" s="1188" t="s">
        <v>567</v>
      </c>
      <c r="D58" s="1189"/>
      <c r="E58" s="1190"/>
      <c r="F58" s="345">
        <v>508</v>
      </c>
      <c r="G58" s="345">
        <v>809</v>
      </c>
      <c r="H58" s="346">
        <v>990</v>
      </c>
    </row>
    <row r="59" spans="2:8" ht="45.75" customHeight="1" x14ac:dyDescent="0.15">
      <c r="B59" s="121"/>
      <c r="C59" s="1188" t="s">
        <v>568</v>
      </c>
      <c r="D59" s="1189"/>
      <c r="E59" s="1190"/>
      <c r="F59" s="345">
        <v>338</v>
      </c>
      <c r="G59" s="345">
        <v>387</v>
      </c>
      <c r="H59" s="346">
        <v>454</v>
      </c>
    </row>
    <row r="60" spans="2:8" ht="45.75" customHeight="1" x14ac:dyDescent="0.15">
      <c r="B60" s="121"/>
      <c r="C60" s="1188" t="s">
        <v>571</v>
      </c>
      <c r="D60" s="1189"/>
      <c r="E60" s="1190"/>
      <c r="F60" s="345">
        <v>382</v>
      </c>
      <c r="G60" s="345">
        <v>389</v>
      </c>
      <c r="H60" s="346">
        <v>397</v>
      </c>
    </row>
    <row r="61" spans="2:8" ht="45.75" customHeight="1" x14ac:dyDescent="0.15">
      <c r="B61" s="121"/>
      <c r="C61" s="1188" t="s">
        <v>569</v>
      </c>
      <c r="D61" s="1189"/>
      <c r="E61" s="1190"/>
      <c r="F61" s="345">
        <v>330</v>
      </c>
      <c r="G61" s="345">
        <v>331</v>
      </c>
      <c r="H61" s="346">
        <v>333</v>
      </c>
    </row>
    <row r="62" spans="2:8" ht="45.75" customHeight="1" thickBot="1" x14ac:dyDescent="0.2">
      <c r="B62" s="122"/>
      <c r="C62" s="1191" t="s">
        <v>570</v>
      </c>
      <c r="D62" s="1192"/>
      <c r="E62" s="1193"/>
      <c r="F62" s="347">
        <v>116</v>
      </c>
      <c r="G62" s="347">
        <v>115</v>
      </c>
      <c r="H62" s="348">
        <v>112</v>
      </c>
    </row>
    <row r="63" spans="2:8" ht="52.5" customHeight="1" thickBot="1" x14ac:dyDescent="0.2">
      <c r="B63" s="123"/>
      <c r="C63" s="1194" t="s">
        <v>49</v>
      </c>
      <c r="D63" s="1194"/>
      <c r="E63" s="1195"/>
      <c r="F63" s="349">
        <v>4697</v>
      </c>
      <c r="G63" s="349">
        <v>5038</v>
      </c>
      <c r="H63" s="350">
        <v>5356</v>
      </c>
    </row>
    <row r="64" spans="2:8" x14ac:dyDescent="0.15"/>
  </sheetData>
  <sheetProtection algorithmName="SHA-512" hashValue="Zn8MFBpOqwx1dpBaquBN/h88QD3koKyXc9N4d+r5c+CXogf1tBYXnFsQQOFk3+QtT2/jP7DFkRROqupmGz6VFA==" saltValue="xia7vS1nUgF7gSYKDCgV4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530</v>
      </c>
      <c r="G2" s="137"/>
      <c r="H2" s="138"/>
    </row>
    <row r="3" spans="1:8" x14ac:dyDescent="0.15">
      <c r="A3" s="134" t="s">
        <v>523</v>
      </c>
      <c r="B3" s="139"/>
      <c r="C3" s="140"/>
      <c r="D3" s="141">
        <v>123649</v>
      </c>
      <c r="E3" s="142"/>
      <c r="F3" s="143">
        <v>117234</v>
      </c>
      <c r="G3" s="144"/>
      <c r="H3" s="145"/>
    </row>
    <row r="4" spans="1:8" x14ac:dyDescent="0.15">
      <c r="A4" s="146"/>
      <c r="B4" s="147"/>
      <c r="C4" s="148"/>
      <c r="D4" s="149">
        <v>107431</v>
      </c>
      <c r="E4" s="150"/>
      <c r="F4" s="151">
        <v>59796</v>
      </c>
      <c r="G4" s="152"/>
      <c r="H4" s="153"/>
    </row>
    <row r="5" spans="1:8" x14ac:dyDescent="0.15">
      <c r="A5" s="134" t="s">
        <v>525</v>
      </c>
      <c r="B5" s="139"/>
      <c r="C5" s="140"/>
      <c r="D5" s="141">
        <v>109866</v>
      </c>
      <c r="E5" s="142"/>
      <c r="F5" s="143">
        <v>97758</v>
      </c>
      <c r="G5" s="144"/>
      <c r="H5" s="145"/>
    </row>
    <row r="6" spans="1:8" x14ac:dyDescent="0.15">
      <c r="A6" s="146"/>
      <c r="B6" s="147"/>
      <c r="C6" s="148"/>
      <c r="D6" s="149">
        <v>87879</v>
      </c>
      <c r="E6" s="150"/>
      <c r="F6" s="151">
        <v>45946</v>
      </c>
      <c r="G6" s="152"/>
      <c r="H6" s="153"/>
    </row>
    <row r="7" spans="1:8" x14ac:dyDescent="0.15">
      <c r="A7" s="134" t="s">
        <v>526</v>
      </c>
      <c r="B7" s="139"/>
      <c r="C7" s="140"/>
      <c r="D7" s="141">
        <v>111835</v>
      </c>
      <c r="E7" s="142"/>
      <c r="F7" s="143">
        <v>91338</v>
      </c>
      <c r="G7" s="144"/>
      <c r="H7" s="145"/>
    </row>
    <row r="8" spans="1:8" x14ac:dyDescent="0.15">
      <c r="A8" s="146"/>
      <c r="B8" s="147"/>
      <c r="C8" s="148"/>
      <c r="D8" s="149">
        <v>18685</v>
      </c>
      <c r="E8" s="150"/>
      <c r="F8" s="151">
        <v>43989</v>
      </c>
      <c r="G8" s="152"/>
      <c r="H8" s="153"/>
    </row>
    <row r="9" spans="1:8" x14ac:dyDescent="0.15">
      <c r="A9" s="134" t="s">
        <v>527</v>
      </c>
      <c r="B9" s="139"/>
      <c r="C9" s="140"/>
      <c r="D9" s="141">
        <v>113223</v>
      </c>
      <c r="E9" s="142"/>
      <c r="F9" s="143">
        <v>103975</v>
      </c>
      <c r="G9" s="144"/>
      <c r="H9" s="145"/>
    </row>
    <row r="10" spans="1:8" x14ac:dyDescent="0.15">
      <c r="A10" s="146"/>
      <c r="B10" s="147"/>
      <c r="C10" s="148"/>
      <c r="D10" s="149">
        <v>17164</v>
      </c>
      <c r="E10" s="150"/>
      <c r="F10" s="151">
        <v>52698</v>
      </c>
      <c r="G10" s="152"/>
      <c r="H10" s="153"/>
    </row>
    <row r="11" spans="1:8" x14ac:dyDescent="0.15">
      <c r="A11" s="134" t="s">
        <v>528</v>
      </c>
      <c r="B11" s="139"/>
      <c r="C11" s="140"/>
      <c r="D11" s="141">
        <v>195407</v>
      </c>
      <c r="E11" s="142"/>
      <c r="F11" s="143">
        <v>112678</v>
      </c>
      <c r="G11" s="144"/>
      <c r="H11" s="145"/>
    </row>
    <row r="12" spans="1:8" x14ac:dyDescent="0.15">
      <c r="A12" s="146"/>
      <c r="B12" s="147"/>
      <c r="C12" s="154"/>
      <c r="D12" s="149">
        <v>36967</v>
      </c>
      <c r="E12" s="150"/>
      <c r="F12" s="151">
        <v>55165</v>
      </c>
      <c r="G12" s="152"/>
      <c r="H12" s="153"/>
    </row>
    <row r="13" spans="1:8" x14ac:dyDescent="0.15">
      <c r="A13" s="134"/>
      <c r="B13" s="139"/>
      <c r="C13" s="140"/>
      <c r="D13" s="141">
        <v>130796</v>
      </c>
      <c r="E13" s="142"/>
      <c r="F13" s="143">
        <v>104597</v>
      </c>
      <c r="G13" s="155"/>
      <c r="H13" s="145"/>
    </row>
    <row r="14" spans="1:8" x14ac:dyDescent="0.15">
      <c r="A14" s="146"/>
      <c r="B14" s="147"/>
      <c r="C14" s="148"/>
      <c r="D14" s="149">
        <v>53625</v>
      </c>
      <c r="E14" s="150"/>
      <c r="F14" s="151">
        <v>51519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1.26</v>
      </c>
      <c r="C19" s="156">
        <f>ROUND(VALUE(SUBSTITUTE(実質収支比率等に係る経年分析!G$48,"▲","-")),2)</f>
        <v>3.45</v>
      </c>
      <c r="D19" s="156">
        <f>ROUND(VALUE(SUBSTITUTE(実質収支比率等に係る経年分析!H$48,"▲","-")),2)</f>
        <v>3.29</v>
      </c>
      <c r="E19" s="156">
        <f>ROUND(VALUE(SUBSTITUTE(実質収支比率等に係る経年分析!I$48,"▲","-")),2)</f>
        <v>3.1</v>
      </c>
      <c r="F19" s="156">
        <f>ROUND(VALUE(SUBSTITUTE(実質収支比率等に係る経年分析!J$48,"▲","-")),2)</f>
        <v>2.7</v>
      </c>
    </row>
    <row r="20" spans="1:11" x14ac:dyDescent="0.15">
      <c r="A20" s="156" t="s">
        <v>53</v>
      </c>
      <c r="B20" s="156">
        <f>ROUND(VALUE(SUBSTITUTE(実質収支比率等に係る経年分析!F$47,"▲","-")),2)</f>
        <v>17.920000000000002</v>
      </c>
      <c r="C20" s="156">
        <f>ROUND(VALUE(SUBSTITUTE(実質収支比率等に係る経年分析!G$47,"▲","-")),2)</f>
        <v>18.41</v>
      </c>
      <c r="D20" s="156">
        <f>ROUND(VALUE(SUBSTITUTE(実質収支比率等に係る経年分析!H$47,"▲","-")),2)</f>
        <v>22.68</v>
      </c>
      <c r="E20" s="156">
        <f>ROUND(VALUE(SUBSTITUTE(実質収支比率等に係る経年分析!I$47,"▲","-")),2)</f>
        <v>22.48</v>
      </c>
      <c r="F20" s="156">
        <f>ROUND(VALUE(SUBSTITUTE(実質収支比率等に係る経年分析!J$47,"▲","-")),2)</f>
        <v>21.84</v>
      </c>
    </row>
    <row r="21" spans="1:11" x14ac:dyDescent="0.15">
      <c r="A21" s="156" t="s">
        <v>54</v>
      </c>
      <c r="B21" s="156">
        <f>IF(ISNUMBER(VALUE(SUBSTITUTE(実質収支比率等に係る経年分析!F$49,"▲","-"))),ROUND(VALUE(SUBSTITUTE(実質収支比率等に係る経年分析!F$49,"▲","-")),2),NA())</f>
        <v>-2.5299999999999998</v>
      </c>
      <c r="C21" s="156">
        <f>IF(ISNUMBER(VALUE(SUBSTITUTE(実質収支比率等に係る経年分析!G$49,"▲","-"))),ROUND(VALUE(SUBSTITUTE(実質収支比率等に係る経年分析!G$49,"▲","-")),2),NA())</f>
        <v>4.07</v>
      </c>
      <c r="D21" s="156">
        <f>IF(ISNUMBER(VALUE(SUBSTITUTE(実質収支比率等に係る経年分析!H$49,"▲","-"))),ROUND(VALUE(SUBSTITUTE(実質収支比率等に係る経年分析!H$49,"▲","-")),2),NA())</f>
        <v>3.61</v>
      </c>
      <c r="E21" s="156">
        <f>IF(ISNUMBER(VALUE(SUBSTITUTE(実質収支比率等に係る経年分析!I$49,"▲","-"))),ROUND(VALUE(SUBSTITUTE(実質収支比率等に係る経年分析!I$49,"▲","-")),2),NA())</f>
        <v>-0.15</v>
      </c>
      <c r="F21" s="156">
        <f>IF(ISNUMBER(VALUE(SUBSTITUTE(実質収支比率等に係る経年分析!J$49,"▲","-"))),ROUND(VALUE(SUBSTITUTE(実質収支比率等に係る経年分析!J$49,"▲","-")),2),NA())</f>
        <v>-0.3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0.14000000000000001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育英奨学金貸与事業費特別会計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勝浦地方卸売市場事業費特別会計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0.02</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0.09</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0.01</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後期高齢者医療事業費特別会計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0.05</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0.05</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0.06</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0.08</v>
      </c>
    </row>
    <row r="32" spans="1:11" x14ac:dyDescent="0.15">
      <c r="A32" s="157" t="str">
        <f>IF(連結実質赤字比率に係る赤字・黒字の構成分析!C$38="",NA(),連結実質赤字比率に係る赤字・黒字の構成分析!C$38)</f>
        <v>国民健康保険事業費特別会計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0.28000000000000003</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0.11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0.13</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0.13</v>
      </c>
    </row>
    <row r="33" spans="1:16" x14ac:dyDescent="0.15">
      <c r="A33" s="157" t="str">
        <f>IF(連結実質赤字比率に係る赤字・黒字の構成分析!C$37="",NA(),連結実質赤字比率に係る赤字・黒字の構成分析!C$37)</f>
        <v>介護保険事業費特別会計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0.49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1.05</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0.72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0.51</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0.2</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1.25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3.43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3.28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2.69</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9.99</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8.27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7.17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5.98</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5.61</v>
      </c>
    </row>
    <row r="36" spans="1:16" x14ac:dyDescent="0.15">
      <c r="A36" s="157" t="str">
        <f>IF(連結実質赤字比率に係る赤字・黒字の構成分析!C$34="",NA(),連結実質赤字比率に係る赤字・黒字の構成分析!C$34)</f>
        <v>町立温泉病院事業会計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5.9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9.69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12.85</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12.56</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9.74</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741</v>
      </c>
      <c r="E42" s="158"/>
      <c r="F42" s="158"/>
      <c r="G42" s="158">
        <f>'実質公債費比率（分子）の構造'!L$52</f>
        <v>811</v>
      </c>
      <c r="H42" s="158"/>
      <c r="I42" s="158"/>
      <c r="J42" s="158">
        <f>'実質公債費比率（分子）の構造'!M$52</f>
        <v>876</v>
      </c>
      <c r="K42" s="158"/>
      <c r="L42" s="158"/>
      <c r="M42" s="158">
        <f>'実質公債費比率（分子）の構造'!N$52</f>
        <v>899</v>
      </c>
      <c r="N42" s="158"/>
      <c r="O42" s="158"/>
      <c r="P42" s="158">
        <f>'実質公債費比率（分子）の構造'!O$52</f>
        <v>964</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146</v>
      </c>
      <c r="C46" s="158"/>
      <c r="D46" s="158"/>
      <c r="E46" s="158">
        <f>'実質公債費比率（分子）の構造'!L$48</f>
        <v>175</v>
      </c>
      <c r="F46" s="158"/>
      <c r="G46" s="158"/>
      <c r="H46" s="158">
        <f>'実質公債費比率（分子）の構造'!M$48</f>
        <v>190</v>
      </c>
      <c r="I46" s="158"/>
      <c r="J46" s="158"/>
      <c r="K46" s="158">
        <f>'実質公債費比率（分子）の構造'!N$48</f>
        <v>188</v>
      </c>
      <c r="L46" s="158"/>
      <c r="M46" s="158"/>
      <c r="N46" s="158">
        <f>'実質公債費比率（分子）の構造'!O$48</f>
        <v>185</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961</v>
      </c>
      <c r="C49" s="158"/>
      <c r="D49" s="158"/>
      <c r="E49" s="158">
        <f>'実質公債費比率（分子）の構造'!L$45</f>
        <v>999</v>
      </c>
      <c r="F49" s="158"/>
      <c r="G49" s="158"/>
      <c r="H49" s="158">
        <f>'実質公債費比率（分子）の構造'!M$45</f>
        <v>1073</v>
      </c>
      <c r="I49" s="158"/>
      <c r="J49" s="158"/>
      <c r="K49" s="158">
        <f>'実質公債費比率（分子）の構造'!N$45</f>
        <v>1074</v>
      </c>
      <c r="L49" s="158"/>
      <c r="M49" s="158"/>
      <c r="N49" s="158">
        <f>'実質公債費比率（分子）の構造'!O$45</f>
        <v>1145</v>
      </c>
      <c r="O49" s="158"/>
      <c r="P49" s="158"/>
    </row>
    <row r="50" spans="1:16" x14ac:dyDescent="0.15">
      <c r="A50" s="158" t="s">
        <v>67</v>
      </c>
      <c r="B50" s="158" t="e">
        <f>NA()</f>
        <v>#N/A</v>
      </c>
      <c r="C50" s="158">
        <f>IF(ISNUMBER('実質公債費比率（分子）の構造'!K$53),'実質公債費比率（分子）の構造'!K$53,NA())</f>
        <v>366</v>
      </c>
      <c r="D50" s="158" t="e">
        <f>NA()</f>
        <v>#N/A</v>
      </c>
      <c r="E50" s="158" t="e">
        <f>NA()</f>
        <v>#N/A</v>
      </c>
      <c r="F50" s="158">
        <f>IF(ISNUMBER('実質公債費比率（分子）の構造'!L$53),'実質公債費比率（分子）の構造'!L$53,NA())</f>
        <v>363</v>
      </c>
      <c r="G50" s="158" t="e">
        <f>NA()</f>
        <v>#N/A</v>
      </c>
      <c r="H50" s="158" t="e">
        <f>NA()</f>
        <v>#N/A</v>
      </c>
      <c r="I50" s="158">
        <f>IF(ISNUMBER('実質公債費比率（分子）の構造'!M$53),'実質公債費比率（分子）の構造'!M$53,NA())</f>
        <v>387</v>
      </c>
      <c r="J50" s="158" t="e">
        <f>NA()</f>
        <v>#N/A</v>
      </c>
      <c r="K50" s="158" t="e">
        <f>NA()</f>
        <v>#N/A</v>
      </c>
      <c r="L50" s="158">
        <f>IF(ISNUMBER('実質公債費比率（分子）の構造'!N$53),'実質公債費比率（分子）の構造'!N$53,NA())</f>
        <v>363</v>
      </c>
      <c r="M50" s="158" t="e">
        <f>NA()</f>
        <v>#N/A</v>
      </c>
      <c r="N50" s="158" t="e">
        <f>NA()</f>
        <v>#N/A</v>
      </c>
      <c r="O50" s="158">
        <f>IF(ISNUMBER('実質公債費比率（分子）の構造'!O$53),'実質公債費比率（分子）の構造'!O$53,NA())</f>
        <v>366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10788</v>
      </c>
      <c r="E56" s="157"/>
      <c r="F56" s="157"/>
      <c r="G56" s="157">
        <f>'将来負担比率（分子）の構造'!J$52</f>
        <v>10435</v>
      </c>
      <c r="H56" s="157"/>
      <c r="I56" s="157"/>
      <c r="J56" s="157">
        <f>'将来負担比率（分子）の構造'!K$52</f>
        <v>10616</v>
      </c>
      <c r="K56" s="157"/>
      <c r="L56" s="157"/>
      <c r="M56" s="157">
        <f>'将来負担比率（分子）の構造'!L$52</f>
        <v>10667</v>
      </c>
      <c r="N56" s="157"/>
      <c r="O56" s="157"/>
      <c r="P56" s="157">
        <f>'将来負担比率（分子）の構造'!M$52</f>
        <v>10892</v>
      </c>
    </row>
    <row r="57" spans="1:16" x14ac:dyDescent="0.15">
      <c r="A57" s="157" t="s">
        <v>42</v>
      </c>
      <c r="B57" s="157"/>
      <c r="C57" s="157"/>
      <c r="D57" s="157">
        <f>'将来負担比率（分子）の構造'!I$51</f>
        <v>1</v>
      </c>
      <c r="E57" s="157"/>
      <c r="F57" s="157"/>
      <c r="G57" s="157">
        <f>'将来負担比率（分子）の構造'!J$51</f>
        <v>1</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4244</v>
      </c>
      <c r="E58" s="157"/>
      <c r="F58" s="157"/>
      <c r="G58" s="157">
        <f>'将来負担比率（分子）の構造'!J$50</f>
        <v>4874</v>
      </c>
      <c r="H58" s="157"/>
      <c r="I58" s="157"/>
      <c r="J58" s="157">
        <f>'将来負担比率（分子）の構造'!K$50</f>
        <v>5311</v>
      </c>
      <c r="K58" s="157"/>
      <c r="L58" s="157"/>
      <c r="M58" s="157">
        <f>'将来負担比率（分子）の構造'!L$50</f>
        <v>5792</v>
      </c>
      <c r="N58" s="157"/>
      <c r="O58" s="157"/>
      <c r="P58" s="157">
        <f>'将来負担比率（分子）の構造'!M$50</f>
        <v>6203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1129</v>
      </c>
      <c r="C62" s="157"/>
      <c r="D62" s="157"/>
      <c r="E62" s="157">
        <f>'将来負担比率（分子）の構造'!J$45</f>
        <v>1264</v>
      </c>
      <c r="F62" s="157"/>
      <c r="G62" s="157"/>
      <c r="H62" s="157">
        <f>'将来負担比率（分子）の構造'!K$45</f>
        <v>1138</v>
      </c>
      <c r="I62" s="157"/>
      <c r="J62" s="157"/>
      <c r="K62" s="157">
        <f>'将来負担比率（分子）の構造'!L$45</f>
        <v>1181</v>
      </c>
      <c r="L62" s="157"/>
      <c r="M62" s="157"/>
      <c r="N62" s="157">
        <f>'将来負担比率（分子）の構造'!M$45</f>
        <v>1292</v>
      </c>
      <c r="O62" s="157"/>
      <c r="P62" s="157"/>
    </row>
    <row r="63" spans="1:16" x14ac:dyDescent="0.15">
      <c r="A63" s="157" t="s">
        <v>34</v>
      </c>
      <c r="B63" s="157">
        <f>'将来負担比率（分子）の構造'!I$44</f>
        <v>192</v>
      </c>
      <c r="C63" s="157"/>
      <c r="D63" s="157"/>
      <c r="E63" s="157">
        <f>'将来負担比率（分子）の構造'!J$44</f>
        <v>184</v>
      </c>
      <c r="F63" s="157"/>
      <c r="G63" s="157"/>
      <c r="H63" s="157">
        <f>'将来負担比率（分子）の構造'!K$44</f>
        <v>176</v>
      </c>
      <c r="I63" s="157"/>
      <c r="J63" s="157"/>
      <c r="K63" s="157">
        <f>'将来負担比率（分子）の構造'!L$44</f>
        <v>168</v>
      </c>
      <c r="L63" s="157"/>
      <c r="M63" s="157"/>
      <c r="N63" s="157">
        <f>'将来負担比率（分子）の構造'!M$44</f>
        <v>160</v>
      </c>
      <c r="O63" s="157"/>
      <c r="P63" s="157"/>
    </row>
    <row r="64" spans="1:16" x14ac:dyDescent="0.15">
      <c r="A64" s="157" t="s">
        <v>33</v>
      </c>
      <c r="B64" s="157">
        <f>'将来負担比率（分子）の構造'!I$43</f>
        <v>1650</v>
      </c>
      <c r="C64" s="157"/>
      <c r="D64" s="157"/>
      <c r="E64" s="157">
        <f>'将来負担比率（分子）の構造'!J$43</f>
        <v>1518</v>
      </c>
      <c r="F64" s="157"/>
      <c r="G64" s="157"/>
      <c r="H64" s="157">
        <f>'将来負担比率（分子）の構造'!K$43</f>
        <v>1663</v>
      </c>
      <c r="I64" s="157"/>
      <c r="J64" s="157"/>
      <c r="K64" s="157">
        <f>'将来負担比率（分子）の構造'!L$43</f>
        <v>1732</v>
      </c>
      <c r="L64" s="157"/>
      <c r="M64" s="157"/>
      <c r="N64" s="157">
        <f>'将来負担比率（分子）の構造'!M$43</f>
        <v>2040</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13258</v>
      </c>
      <c r="C66" s="157"/>
      <c r="D66" s="157"/>
      <c r="E66" s="157">
        <f>'将来負担比率（分子）の構造'!J$41</f>
        <v>13622</v>
      </c>
      <c r="F66" s="157"/>
      <c r="G66" s="157"/>
      <c r="H66" s="157">
        <f>'将来負担比率（分子）の構造'!K$41</f>
        <v>13919</v>
      </c>
      <c r="I66" s="157"/>
      <c r="J66" s="157"/>
      <c r="K66" s="157">
        <f>'将来負担比率（分子）の構造'!L$41</f>
        <v>14000</v>
      </c>
      <c r="L66" s="157"/>
      <c r="M66" s="157"/>
      <c r="N66" s="157">
        <f>'将来負担比率（分子）の構造'!M$41</f>
        <v>14231</v>
      </c>
      <c r="O66" s="157"/>
      <c r="P66" s="157"/>
    </row>
    <row r="67" spans="1:16" x14ac:dyDescent="0.15">
      <c r="A67" s="157" t="s">
        <v>71</v>
      </c>
      <c r="B67" s="157" t="e">
        <f>NA()</f>
        <v>#N/A</v>
      </c>
      <c r="C67" s="157">
        <f>IF(ISNUMBER('将来負担比率（分子）の構造'!I$53), IF('将来負担比率（分子）の構造'!I$53 &lt; 0, 0, '将来負担比率（分子）の構造'!I$53), NA())</f>
        <v>1196</v>
      </c>
      <c r="D67" s="157" t="e">
        <f>NA()</f>
        <v>#N/A</v>
      </c>
      <c r="E67" s="157" t="e">
        <f>NA()</f>
        <v>#N/A</v>
      </c>
      <c r="F67" s="157">
        <f>IF(ISNUMBER('将来負担比率（分子）の構造'!J$53), IF('将来負担比率（分子）の構造'!J$53 &lt; 0, 0, '将来負担比率（分子）の構造'!J$53), NA())</f>
        <v>1279</v>
      </c>
      <c r="G67" s="157" t="e">
        <f>NA()</f>
        <v>#N/A</v>
      </c>
      <c r="H67" s="157" t="e">
        <f>NA()</f>
        <v>#N/A</v>
      </c>
      <c r="I67" s="157">
        <f>IF(ISNUMBER('将来負担比率（分子）の構造'!K$53), IF('将来負担比率（分子）の構造'!K$53 &lt; 0, 0, '将来負担比率（分子）の構造'!K$53), NA())</f>
        <v>969</v>
      </c>
      <c r="J67" s="157" t="e">
        <f>NA()</f>
        <v>#N/A</v>
      </c>
      <c r="K67" s="157" t="e">
        <f>NA()</f>
        <v>#N/A</v>
      </c>
      <c r="L67" s="157">
        <f>IF(ISNUMBER('将来負担比率（分子）の構造'!L$53), IF('将来負担比率（分子）の構造'!L$53 &lt; 0, 0, '将来負担比率（分子）の構造'!L$53), NA())</f>
        <v>622</v>
      </c>
      <c r="M67" s="157" t="e">
        <f>NA()</f>
        <v>#N/A</v>
      </c>
      <c r="N67" s="157" t="e">
        <f>NA()</f>
        <v>#N/A</v>
      </c>
      <c r="O67" s="157">
        <f>IF(ISNUMBER('将来負担比率（分子）の構造'!M$53), IF('将来負担比率（分子）の構造'!M$53 &lt; 0, 0, '将来負担比率（分子）の構造'!M$53), NA())</f>
        <v>628</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1238</v>
      </c>
      <c r="C72" s="161">
        <f>基金残高に係る経年分析!G55</f>
        <v>1238</v>
      </c>
      <c r="D72" s="161">
        <f>基金残高に係る経年分析!H55</f>
        <v>1239</v>
      </c>
    </row>
    <row r="73" spans="1:16" x14ac:dyDescent="0.15">
      <c r="A73" s="160" t="s">
        <v>74</v>
      </c>
      <c r="B73" s="161">
        <f>基金残高に係る経年分析!F56</f>
        <v>1590</v>
      </c>
      <c r="C73" s="161">
        <f>基金残高に係る経年分析!G56</f>
        <v>1591</v>
      </c>
      <c r="D73" s="161">
        <f>基金残高に係る経年分析!H56</f>
        <v>1631</v>
      </c>
    </row>
    <row r="74" spans="1:16" x14ac:dyDescent="0.15">
      <c r="A74" s="160" t="s">
        <v>75</v>
      </c>
      <c r="B74" s="161">
        <f>基金残高に係る経年分析!F57</f>
        <v>1868</v>
      </c>
      <c r="C74" s="161">
        <f>基金残高に係る経年分析!G57</f>
        <v>2209</v>
      </c>
      <c r="D74" s="161">
        <f>基金残高に係る経年分析!H57</f>
        <v>2486</v>
      </c>
    </row>
  </sheetData>
  <sheetProtection algorithmName="SHA-512" hashValue="cmwcqXux8z5s+VkirPsFeLqhkYvfM8tyZ9QKIFzKB/8Z4rUDP+d1b4jDuDqyQfu1PyULmwssBexsn3JD4UhLcA==" saltValue="e11XsqrHpYOjq+vkdZu7QA=="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206</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207</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208</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209</v>
      </c>
      <c r="S4" s="661"/>
      <c r="T4" s="661"/>
      <c r="U4" s="661"/>
      <c r="V4" s="661"/>
      <c r="W4" s="661"/>
      <c r="X4" s="661"/>
      <c r="Y4" s="662"/>
      <c r="Z4" s="660" t="s">
        <v>210</v>
      </c>
      <c r="AA4" s="661"/>
      <c r="AB4" s="661"/>
      <c r="AC4" s="662"/>
      <c r="AD4" s="660" t="s">
        <v>211</v>
      </c>
      <c r="AE4" s="661"/>
      <c r="AF4" s="661"/>
      <c r="AG4" s="661"/>
      <c r="AH4" s="661"/>
      <c r="AI4" s="661"/>
      <c r="AJ4" s="661"/>
      <c r="AK4" s="662"/>
      <c r="AL4" s="660" t="s">
        <v>210</v>
      </c>
      <c r="AM4" s="661"/>
      <c r="AN4" s="661"/>
      <c r="AO4" s="662"/>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0" t="s">
        <v>215</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216</v>
      </c>
      <c r="C5" s="667"/>
      <c r="D5" s="667"/>
      <c r="E5" s="667"/>
      <c r="F5" s="667"/>
      <c r="G5" s="667"/>
      <c r="H5" s="667"/>
      <c r="I5" s="667"/>
      <c r="J5" s="667"/>
      <c r="K5" s="667"/>
      <c r="L5" s="667"/>
      <c r="M5" s="667"/>
      <c r="N5" s="667"/>
      <c r="O5" s="667"/>
      <c r="P5" s="667"/>
      <c r="Q5" s="668"/>
      <c r="R5" s="663">
        <v>1413606</v>
      </c>
      <c r="S5" s="664"/>
      <c r="T5" s="664"/>
      <c r="U5" s="664"/>
      <c r="V5" s="664"/>
      <c r="W5" s="664"/>
      <c r="X5" s="664"/>
      <c r="Y5" s="689"/>
      <c r="Z5" s="702">
        <v>12.4</v>
      </c>
      <c r="AA5" s="702"/>
      <c r="AB5" s="702"/>
      <c r="AC5" s="702"/>
      <c r="AD5" s="703">
        <v>1413606</v>
      </c>
      <c r="AE5" s="703"/>
      <c r="AF5" s="703"/>
      <c r="AG5" s="703"/>
      <c r="AH5" s="703"/>
      <c r="AI5" s="703"/>
      <c r="AJ5" s="703"/>
      <c r="AK5" s="703"/>
      <c r="AL5" s="690">
        <v>24.4</v>
      </c>
      <c r="AM5" s="672"/>
      <c r="AN5" s="672"/>
      <c r="AO5" s="691"/>
      <c r="AP5" s="666" t="s">
        <v>217</v>
      </c>
      <c r="AQ5" s="667"/>
      <c r="AR5" s="667"/>
      <c r="AS5" s="667"/>
      <c r="AT5" s="667"/>
      <c r="AU5" s="667"/>
      <c r="AV5" s="667"/>
      <c r="AW5" s="667"/>
      <c r="AX5" s="667"/>
      <c r="AY5" s="667"/>
      <c r="AZ5" s="667"/>
      <c r="BA5" s="667"/>
      <c r="BB5" s="667"/>
      <c r="BC5" s="667"/>
      <c r="BD5" s="667"/>
      <c r="BE5" s="667"/>
      <c r="BF5" s="668"/>
      <c r="BG5" s="608">
        <v>1356320</v>
      </c>
      <c r="BH5" s="609"/>
      <c r="BI5" s="609"/>
      <c r="BJ5" s="609"/>
      <c r="BK5" s="609"/>
      <c r="BL5" s="609"/>
      <c r="BM5" s="609"/>
      <c r="BN5" s="610"/>
      <c r="BO5" s="646">
        <v>95.9</v>
      </c>
      <c r="BP5" s="646"/>
      <c r="BQ5" s="646"/>
      <c r="BR5" s="646"/>
      <c r="BS5" s="647" t="s">
        <v>122</v>
      </c>
      <c r="BT5" s="647"/>
      <c r="BU5" s="647"/>
      <c r="BV5" s="647"/>
      <c r="BW5" s="647"/>
      <c r="BX5" s="647"/>
      <c r="BY5" s="647"/>
      <c r="BZ5" s="647"/>
      <c r="CA5" s="647"/>
      <c r="CB5" s="682"/>
      <c r="CD5" s="660" t="s">
        <v>212</v>
      </c>
      <c r="CE5" s="661"/>
      <c r="CF5" s="661"/>
      <c r="CG5" s="661"/>
      <c r="CH5" s="661"/>
      <c r="CI5" s="661"/>
      <c r="CJ5" s="661"/>
      <c r="CK5" s="661"/>
      <c r="CL5" s="661"/>
      <c r="CM5" s="661"/>
      <c r="CN5" s="661"/>
      <c r="CO5" s="661"/>
      <c r="CP5" s="661"/>
      <c r="CQ5" s="662"/>
      <c r="CR5" s="660" t="s">
        <v>218</v>
      </c>
      <c r="CS5" s="661"/>
      <c r="CT5" s="661"/>
      <c r="CU5" s="661"/>
      <c r="CV5" s="661"/>
      <c r="CW5" s="661"/>
      <c r="CX5" s="661"/>
      <c r="CY5" s="662"/>
      <c r="CZ5" s="660" t="s">
        <v>210</v>
      </c>
      <c r="DA5" s="661"/>
      <c r="DB5" s="661"/>
      <c r="DC5" s="662"/>
      <c r="DD5" s="660" t="s">
        <v>219</v>
      </c>
      <c r="DE5" s="661"/>
      <c r="DF5" s="661"/>
      <c r="DG5" s="661"/>
      <c r="DH5" s="661"/>
      <c r="DI5" s="661"/>
      <c r="DJ5" s="661"/>
      <c r="DK5" s="661"/>
      <c r="DL5" s="661"/>
      <c r="DM5" s="661"/>
      <c r="DN5" s="661"/>
      <c r="DO5" s="661"/>
      <c r="DP5" s="662"/>
      <c r="DQ5" s="660" t="s">
        <v>220</v>
      </c>
      <c r="DR5" s="661"/>
      <c r="DS5" s="661"/>
      <c r="DT5" s="661"/>
      <c r="DU5" s="661"/>
      <c r="DV5" s="661"/>
      <c r="DW5" s="661"/>
      <c r="DX5" s="661"/>
      <c r="DY5" s="661"/>
      <c r="DZ5" s="661"/>
      <c r="EA5" s="661"/>
      <c r="EB5" s="661"/>
      <c r="EC5" s="662"/>
    </row>
    <row r="6" spans="2:143" ht="11.25" customHeight="1" x14ac:dyDescent="0.15">
      <c r="B6" s="605" t="s">
        <v>221</v>
      </c>
      <c r="C6" s="606"/>
      <c r="D6" s="606"/>
      <c r="E6" s="606"/>
      <c r="F6" s="606"/>
      <c r="G6" s="606"/>
      <c r="H6" s="606"/>
      <c r="I6" s="606"/>
      <c r="J6" s="606"/>
      <c r="K6" s="606"/>
      <c r="L6" s="606"/>
      <c r="M6" s="606"/>
      <c r="N6" s="606"/>
      <c r="O6" s="606"/>
      <c r="P6" s="606"/>
      <c r="Q6" s="607"/>
      <c r="R6" s="608">
        <v>118710</v>
      </c>
      <c r="S6" s="609"/>
      <c r="T6" s="609"/>
      <c r="U6" s="609"/>
      <c r="V6" s="609"/>
      <c r="W6" s="609"/>
      <c r="X6" s="609"/>
      <c r="Y6" s="610"/>
      <c r="Z6" s="646">
        <v>1</v>
      </c>
      <c r="AA6" s="646"/>
      <c r="AB6" s="646"/>
      <c r="AC6" s="646"/>
      <c r="AD6" s="647">
        <v>118710</v>
      </c>
      <c r="AE6" s="647"/>
      <c r="AF6" s="647"/>
      <c r="AG6" s="647"/>
      <c r="AH6" s="647"/>
      <c r="AI6" s="647"/>
      <c r="AJ6" s="647"/>
      <c r="AK6" s="647"/>
      <c r="AL6" s="611">
        <v>2.1</v>
      </c>
      <c r="AM6" s="612"/>
      <c r="AN6" s="612"/>
      <c r="AO6" s="648"/>
      <c r="AP6" s="605" t="s">
        <v>222</v>
      </c>
      <c r="AQ6" s="606"/>
      <c r="AR6" s="606"/>
      <c r="AS6" s="606"/>
      <c r="AT6" s="606"/>
      <c r="AU6" s="606"/>
      <c r="AV6" s="606"/>
      <c r="AW6" s="606"/>
      <c r="AX6" s="606"/>
      <c r="AY6" s="606"/>
      <c r="AZ6" s="606"/>
      <c r="BA6" s="606"/>
      <c r="BB6" s="606"/>
      <c r="BC6" s="606"/>
      <c r="BD6" s="606"/>
      <c r="BE6" s="606"/>
      <c r="BF6" s="607"/>
      <c r="BG6" s="608">
        <v>1356320</v>
      </c>
      <c r="BH6" s="609"/>
      <c r="BI6" s="609"/>
      <c r="BJ6" s="609"/>
      <c r="BK6" s="609"/>
      <c r="BL6" s="609"/>
      <c r="BM6" s="609"/>
      <c r="BN6" s="610"/>
      <c r="BO6" s="646">
        <v>95.9</v>
      </c>
      <c r="BP6" s="646"/>
      <c r="BQ6" s="646"/>
      <c r="BR6" s="646"/>
      <c r="BS6" s="647" t="s">
        <v>122</v>
      </c>
      <c r="BT6" s="647"/>
      <c r="BU6" s="647"/>
      <c r="BV6" s="647"/>
      <c r="BW6" s="647"/>
      <c r="BX6" s="647"/>
      <c r="BY6" s="647"/>
      <c r="BZ6" s="647"/>
      <c r="CA6" s="647"/>
      <c r="CB6" s="682"/>
      <c r="CD6" s="666" t="s">
        <v>223</v>
      </c>
      <c r="CE6" s="667"/>
      <c r="CF6" s="667"/>
      <c r="CG6" s="667"/>
      <c r="CH6" s="667"/>
      <c r="CI6" s="667"/>
      <c r="CJ6" s="667"/>
      <c r="CK6" s="667"/>
      <c r="CL6" s="667"/>
      <c r="CM6" s="667"/>
      <c r="CN6" s="667"/>
      <c r="CO6" s="667"/>
      <c r="CP6" s="667"/>
      <c r="CQ6" s="668"/>
      <c r="CR6" s="608">
        <v>72789</v>
      </c>
      <c r="CS6" s="609"/>
      <c r="CT6" s="609"/>
      <c r="CU6" s="609"/>
      <c r="CV6" s="609"/>
      <c r="CW6" s="609"/>
      <c r="CX6" s="609"/>
      <c r="CY6" s="610"/>
      <c r="CZ6" s="690">
        <v>0.7</v>
      </c>
      <c r="DA6" s="672"/>
      <c r="DB6" s="672"/>
      <c r="DC6" s="692"/>
      <c r="DD6" s="614" t="s">
        <v>122</v>
      </c>
      <c r="DE6" s="609"/>
      <c r="DF6" s="609"/>
      <c r="DG6" s="609"/>
      <c r="DH6" s="609"/>
      <c r="DI6" s="609"/>
      <c r="DJ6" s="609"/>
      <c r="DK6" s="609"/>
      <c r="DL6" s="609"/>
      <c r="DM6" s="609"/>
      <c r="DN6" s="609"/>
      <c r="DO6" s="609"/>
      <c r="DP6" s="610"/>
      <c r="DQ6" s="614">
        <v>72789</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744</v>
      </c>
      <c r="S7" s="609"/>
      <c r="T7" s="609"/>
      <c r="U7" s="609"/>
      <c r="V7" s="609"/>
      <c r="W7" s="609"/>
      <c r="X7" s="609"/>
      <c r="Y7" s="610"/>
      <c r="Z7" s="646">
        <v>0</v>
      </c>
      <c r="AA7" s="646"/>
      <c r="AB7" s="646"/>
      <c r="AC7" s="646"/>
      <c r="AD7" s="647">
        <v>744</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493551</v>
      </c>
      <c r="BH7" s="609"/>
      <c r="BI7" s="609"/>
      <c r="BJ7" s="609"/>
      <c r="BK7" s="609"/>
      <c r="BL7" s="609"/>
      <c r="BM7" s="609"/>
      <c r="BN7" s="610"/>
      <c r="BO7" s="646">
        <v>34.9</v>
      </c>
      <c r="BP7" s="646"/>
      <c r="BQ7" s="646"/>
      <c r="BR7" s="646"/>
      <c r="BS7" s="647" t="s">
        <v>122</v>
      </c>
      <c r="BT7" s="647"/>
      <c r="BU7" s="647"/>
      <c r="BV7" s="647"/>
      <c r="BW7" s="647"/>
      <c r="BX7" s="647"/>
      <c r="BY7" s="647"/>
      <c r="BZ7" s="647"/>
      <c r="CA7" s="647"/>
      <c r="CB7" s="682"/>
      <c r="CD7" s="605" t="s">
        <v>226</v>
      </c>
      <c r="CE7" s="606"/>
      <c r="CF7" s="606"/>
      <c r="CG7" s="606"/>
      <c r="CH7" s="606"/>
      <c r="CI7" s="606"/>
      <c r="CJ7" s="606"/>
      <c r="CK7" s="606"/>
      <c r="CL7" s="606"/>
      <c r="CM7" s="606"/>
      <c r="CN7" s="606"/>
      <c r="CO7" s="606"/>
      <c r="CP7" s="606"/>
      <c r="CQ7" s="607"/>
      <c r="CR7" s="608">
        <v>1507782</v>
      </c>
      <c r="CS7" s="609"/>
      <c r="CT7" s="609"/>
      <c r="CU7" s="609"/>
      <c r="CV7" s="609"/>
      <c r="CW7" s="609"/>
      <c r="CX7" s="609"/>
      <c r="CY7" s="610"/>
      <c r="CZ7" s="646">
        <v>13.5</v>
      </c>
      <c r="DA7" s="646"/>
      <c r="DB7" s="646"/>
      <c r="DC7" s="646"/>
      <c r="DD7" s="614">
        <v>17564</v>
      </c>
      <c r="DE7" s="609"/>
      <c r="DF7" s="609"/>
      <c r="DG7" s="609"/>
      <c r="DH7" s="609"/>
      <c r="DI7" s="609"/>
      <c r="DJ7" s="609"/>
      <c r="DK7" s="609"/>
      <c r="DL7" s="609"/>
      <c r="DM7" s="609"/>
      <c r="DN7" s="609"/>
      <c r="DO7" s="609"/>
      <c r="DP7" s="610"/>
      <c r="DQ7" s="614">
        <v>1369945</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17492</v>
      </c>
      <c r="S8" s="609"/>
      <c r="T8" s="609"/>
      <c r="U8" s="609"/>
      <c r="V8" s="609"/>
      <c r="W8" s="609"/>
      <c r="X8" s="609"/>
      <c r="Y8" s="610"/>
      <c r="Z8" s="646">
        <v>0.2</v>
      </c>
      <c r="AA8" s="646"/>
      <c r="AB8" s="646"/>
      <c r="AC8" s="646"/>
      <c r="AD8" s="647">
        <v>17492</v>
      </c>
      <c r="AE8" s="647"/>
      <c r="AF8" s="647"/>
      <c r="AG8" s="647"/>
      <c r="AH8" s="647"/>
      <c r="AI8" s="647"/>
      <c r="AJ8" s="647"/>
      <c r="AK8" s="647"/>
      <c r="AL8" s="611">
        <v>0.3</v>
      </c>
      <c r="AM8" s="612"/>
      <c r="AN8" s="612"/>
      <c r="AO8" s="648"/>
      <c r="AP8" s="605" t="s">
        <v>228</v>
      </c>
      <c r="AQ8" s="606"/>
      <c r="AR8" s="606"/>
      <c r="AS8" s="606"/>
      <c r="AT8" s="606"/>
      <c r="AU8" s="606"/>
      <c r="AV8" s="606"/>
      <c r="AW8" s="606"/>
      <c r="AX8" s="606"/>
      <c r="AY8" s="606"/>
      <c r="AZ8" s="606"/>
      <c r="BA8" s="606"/>
      <c r="BB8" s="606"/>
      <c r="BC8" s="606"/>
      <c r="BD8" s="606"/>
      <c r="BE8" s="606"/>
      <c r="BF8" s="607"/>
      <c r="BG8" s="608">
        <v>18886</v>
      </c>
      <c r="BH8" s="609"/>
      <c r="BI8" s="609"/>
      <c r="BJ8" s="609"/>
      <c r="BK8" s="609"/>
      <c r="BL8" s="609"/>
      <c r="BM8" s="609"/>
      <c r="BN8" s="610"/>
      <c r="BO8" s="646">
        <v>1.3</v>
      </c>
      <c r="BP8" s="646"/>
      <c r="BQ8" s="646"/>
      <c r="BR8" s="646"/>
      <c r="BS8" s="647" t="s">
        <v>122</v>
      </c>
      <c r="BT8" s="647"/>
      <c r="BU8" s="647"/>
      <c r="BV8" s="647"/>
      <c r="BW8" s="647"/>
      <c r="BX8" s="647"/>
      <c r="BY8" s="647"/>
      <c r="BZ8" s="647"/>
      <c r="CA8" s="647"/>
      <c r="CB8" s="682"/>
      <c r="CD8" s="605" t="s">
        <v>229</v>
      </c>
      <c r="CE8" s="606"/>
      <c r="CF8" s="606"/>
      <c r="CG8" s="606"/>
      <c r="CH8" s="606"/>
      <c r="CI8" s="606"/>
      <c r="CJ8" s="606"/>
      <c r="CK8" s="606"/>
      <c r="CL8" s="606"/>
      <c r="CM8" s="606"/>
      <c r="CN8" s="606"/>
      <c r="CO8" s="606"/>
      <c r="CP8" s="606"/>
      <c r="CQ8" s="607"/>
      <c r="CR8" s="608">
        <v>2921390</v>
      </c>
      <c r="CS8" s="609"/>
      <c r="CT8" s="609"/>
      <c r="CU8" s="609"/>
      <c r="CV8" s="609"/>
      <c r="CW8" s="609"/>
      <c r="CX8" s="609"/>
      <c r="CY8" s="610"/>
      <c r="CZ8" s="646">
        <v>26.2</v>
      </c>
      <c r="DA8" s="646"/>
      <c r="DB8" s="646"/>
      <c r="DC8" s="646"/>
      <c r="DD8" s="614">
        <v>6737</v>
      </c>
      <c r="DE8" s="609"/>
      <c r="DF8" s="609"/>
      <c r="DG8" s="609"/>
      <c r="DH8" s="609"/>
      <c r="DI8" s="609"/>
      <c r="DJ8" s="609"/>
      <c r="DK8" s="609"/>
      <c r="DL8" s="609"/>
      <c r="DM8" s="609"/>
      <c r="DN8" s="609"/>
      <c r="DO8" s="609"/>
      <c r="DP8" s="610"/>
      <c r="DQ8" s="614">
        <v>1799276</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20563</v>
      </c>
      <c r="S9" s="609"/>
      <c r="T9" s="609"/>
      <c r="U9" s="609"/>
      <c r="V9" s="609"/>
      <c r="W9" s="609"/>
      <c r="X9" s="609"/>
      <c r="Y9" s="610"/>
      <c r="Z9" s="646">
        <v>0.2</v>
      </c>
      <c r="AA9" s="646"/>
      <c r="AB9" s="646"/>
      <c r="AC9" s="646"/>
      <c r="AD9" s="647">
        <v>20563</v>
      </c>
      <c r="AE9" s="647"/>
      <c r="AF9" s="647"/>
      <c r="AG9" s="647"/>
      <c r="AH9" s="647"/>
      <c r="AI9" s="647"/>
      <c r="AJ9" s="647"/>
      <c r="AK9" s="647"/>
      <c r="AL9" s="611">
        <v>0.4</v>
      </c>
      <c r="AM9" s="612"/>
      <c r="AN9" s="612"/>
      <c r="AO9" s="648"/>
      <c r="AP9" s="605" t="s">
        <v>231</v>
      </c>
      <c r="AQ9" s="606"/>
      <c r="AR9" s="606"/>
      <c r="AS9" s="606"/>
      <c r="AT9" s="606"/>
      <c r="AU9" s="606"/>
      <c r="AV9" s="606"/>
      <c r="AW9" s="606"/>
      <c r="AX9" s="606"/>
      <c r="AY9" s="606"/>
      <c r="AZ9" s="606"/>
      <c r="BA9" s="606"/>
      <c r="BB9" s="606"/>
      <c r="BC9" s="606"/>
      <c r="BD9" s="606"/>
      <c r="BE9" s="606"/>
      <c r="BF9" s="607"/>
      <c r="BG9" s="608">
        <v>423756</v>
      </c>
      <c r="BH9" s="609"/>
      <c r="BI9" s="609"/>
      <c r="BJ9" s="609"/>
      <c r="BK9" s="609"/>
      <c r="BL9" s="609"/>
      <c r="BM9" s="609"/>
      <c r="BN9" s="610"/>
      <c r="BO9" s="646">
        <v>30</v>
      </c>
      <c r="BP9" s="646"/>
      <c r="BQ9" s="646"/>
      <c r="BR9" s="646"/>
      <c r="BS9" s="647" t="s">
        <v>122</v>
      </c>
      <c r="BT9" s="647"/>
      <c r="BU9" s="647"/>
      <c r="BV9" s="647"/>
      <c r="BW9" s="647"/>
      <c r="BX9" s="647"/>
      <c r="BY9" s="647"/>
      <c r="BZ9" s="647"/>
      <c r="CA9" s="647"/>
      <c r="CB9" s="682"/>
      <c r="CD9" s="605" t="s">
        <v>232</v>
      </c>
      <c r="CE9" s="606"/>
      <c r="CF9" s="606"/>
      <c r="CG9" s="606"/>
      <c r="CH9" s="606"/>
      <c r="CI9" s="606"/>
      <c r="CJ9" s="606"/>
      <c r="CK9" s="606"/>
      <c r="CL9" s="606"/>
      <c r="CM9" s="606"/>
      <c r="CN9" s="606"/>
      <c r="CO9" s="606"/>
      <c r="CP9" s="606"/>
      <c r="CQ9" s="607"/>
      <c r="CR9" s="608">
        <v>3098307</v>
      </c>
      <c r="CS9" s="609"/>
      <c r="CT9" s="609"/>
      <c r="CU9" s="609"/>
      <c r="CV9" s="609"/>
      <c r="CW9" s="609"/>
      <c r="CX9" s="609"/>
      <c r="CY9" s="610"/>
      <c r="CZ9" s="646">
        <v>27.8</v>
      </c>
      <c r="DA9" s="646"/>
      <c r="DB9" s="646"/>
      <c r="DC9" s="646"/>
      <c r="DD9" s="614">
        <v>2056679</v>
      </c>
      <c r="DE9" s="609"/>
      <c r="DF9" s="609"/>
      <c r="DG9" s="609"/>
      <c r="DH9" s="609"/>
      <c r="DI9" s="609"/>
      <c r="DJ9" s="609"/>
      <c r="DK9" s="609"/>
      <c r="DL9" s="609"/>
      <c r="DM9" s="609"/>
      <c r="DN9" s="609"/>
      <c r="DO9" s="609"/>
      <c r="DP9" s="610"/>
      <c r="DQ9" s="614">
        <v>926867</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31318</v>
      </c>
      <c r="BH10" s="609"/>
      <c r="BI10" s="609"/>
      <c r="BJ10" s="609"/>
      <c r="BK10" s="609"/>
      <c r="BL10" s="609"/>
      <c r="BM10" s="609"/>
      <c r="BN10" s="610"/>
      <c r="BO10" s="646">
        <v>2.2000000000000002</v>
      </c>
      <c r="BP10" s="646"/>
      <c r="BQ10" s="646"/>
      <c r="BR10" s="646"/>
      <c r="BS10" s="647" t="s">
        <v>122</v>
      </c>
      <c r="BT10" s="647"/>
      <c r="BU10" s="647"/>
      <c r="BV10" s="647"/>
      <c r="BW10" s="647"/>
      <c r="BX10" s="647"/>
      <c r="BY10" s="647"/>
      <c r="BZ10" s="647"/>
      <c r="CA10" s="647"/>
      <c r="CB10" s="682"/>
      <c r="CD10" s="605" t="s">
        <v>235</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360734</v>
      </c>
      <c r="S11" s="609"/>
      <c r="T11" s="609"/>
      <c r="U11" s="609"/>
      <c r="V11" s="609"/>
      <c r="W11" s="609"/>
      <c r="X11" s="609"/>
      <c r="Y11" s="610"/>
      <c r="Z11" s="611">
        <v>3.2</v>
      </c>
      <c r="AA11" s="612"/>
      <c r="AB11" s="612"/>
      <c r="AC11" s="613"/>
      <c r="AD11" s="614">
        <v>360734</v>
      </c>
      <c r="AE11" s="609"/>
      <c r="AF11" s="609"/>
      <c r="AG11" s="609"/>
      <c r="AH11" s="609"/>
      <c r="AI11" s="609"/>
      <c r="AJ11" s="609"/>
      <c r="AK11" s="610"/>
      <c r="AL11" s="611">
        <v>6.2</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19591</v>
      </c>
      <c r="BH11" s="609"/>
      <c r="BI11" s="609"/>
      <c r="BJ11" s="609"/>
      <c r="BK11" s="609"/>
      <c r="BL11" s="609"/>
      <c r="BM11" s="609"/>
      <c r="BN11" s="610"/>
      <c r="BO11" s="646">
        <v>1.4</v>
      </c>
      <c r="BP11" s="646"/>
      <c r="BQ11" s="646"/>
      <c r="BR11" s="646"/>
      <c r="BS11" s="647" t="s">
        <v>122</v>
      </c>
      <c r="BT11" s="647"/>
      <c r="BU11" s="647"/>
      <c r="BV11" s="647"/>
      <c r="BW11" s="647"/>
      <c r="BX11" s="647"/>
      <c r="BY11" s="647"/>
      <c r="BZ11" s="647"/>
      <c r="CA11" s="647"/>
      <c r="CB11" s="682"/>
      <c r="CD11" s="605" t="s">
        <v>238</v>
      </c>
      <c r="CE11" s="606"/>
      <c r="CF11" s="606"/>
      <c r="CG11" s="606"/>
      <c r="CH11" s="606"/>
      <c r="CI11" s="606"/>
      <c r="CJ11" s="606"/>
      <c r="CK11" s="606"/>
      <c r="CL11" s="606"/>
      <c r="CM11" s="606"/>
      <c r="CN11" s="606"/>
      <c r="CO11" s="606"/>
      <c r="CP11" s="606"/>
      <c r="CQ11" s="607"/>
      <c r="CR11" s="608">
        <v>295570</v>
      </c>
      <c r="CS11" s="609"/>
      <c r="CT11" s="609"/>
      <c r="CU11" s="609"/>
      <c r="CV11" s="609"/>
      <c r="CW11" s="609"/>
      <c r="CX11" s="609"/>
      <c r="CY11" s="610"/>
      <c r="CZ11" s="646">
        <v>2.6</v>
      </c>
      <c r="DA11" s="646"/>
      <c r="DB11" s="646"/>
      <c r="DC11" s="646"/>
      <c r="DD11" s="614">
        <v>5860</v>
      </c>
      <c r="DE11" s="609"/>
      <c r="DF11" s="609"/>
      <c r="DG11" s="609"/>
      <c r="DH11" s="609"/>
      <c r="DI11" s="609"/>
      <c r="DJ11" s="609"/>
      <c r="DK11" s="609"/>
      <c r="DL11" s="609"/>
      <c r="DM11" s="609"/>
      <c r="DN11" s="609"/>
      <c r="DO11" s="609"/>
      <c r="DP11" s="610"/>
      <c r="DQ11" s="614">
        <v>201597</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v>11333</v>
      </c>
      <c r="S12" s="609"/>
      <c r="T12" s="609"/>
      <c r="U12" s="609"/>
      <c r="V12" s="609"/>
      <c r="W12" s="609"/>
      <c r="X12" s="609"/>
      <c r="Y12" s="610"/>
      <c r="Z12" s="646">
        <v>0.1</v>
      </c>
      <c r="AA12" s="646"/>
      <c r="AB12" s="646"/>
      <c r="AC12" s="646"/>
      <c r="AD12" s="647">
        <v>11333</v>
      </c>
      <c r="AE12" s="647"/>
      <c r="AF12" s="647"/>
      <c r="AG12" s="647"/>
      <c r="AH12" s="647"/>
      <c r="AI12" s="647"/>
      <c r="AJ12" s="647"/>
      <c r="AK12" s="647"/>
      <c r="AL12" s="611">
        <v>0.2</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668937</v>
      </c>
      <c r="BH12" s="609"/>
      <c r="BI12" s="609"/>
      <c r="BJ12" s="609"/>
      <c r="BK12" s="609"/>
      <c r="BL12" s="609"/>
      <c r="BM12" s="609"/>
      <c r="BN12" s="610"/>
      <c r="BO12" s="646">
        <v>47.3</v>
      </c>
      <c r="BP12" s="646"/>
      <c r="BQ12" s="646"/>
      <c r="BR12" s="646"/>
      <c r="BS12" s="647" t="s">
        <v>122</v>
      </c>
      <c r="BT12" s="647"/>
      <c r="BU12" s="647"/>
      <c r="BV12" s="647"/>
      <c r="BW12" s="647"/>
      <c r="BX12" s="647"/>
      <c r="BY12" s="647"/>
      <c r="BZ12" s="647"/>
      <c r="CA12" s="647"/>
      <c r="CB12" s="682"/>
      <c r="CD12" s="605" t="s">
        <v>241</v>
      </c>
      <c r="CE12" s="606"/>
      <c r="CF12" s="606"/>
      <c r="CG12" s="606"/>
      <c r="CH12" s="606"/>
      <c r="CI12" s="606"/>
      <c r="CJ12" s="606"/>
      <c r="CK12" s="606"/>
      <c r="CL12" s="606"/>
      <c r="CM12" s="606"/>
      <c r="CN12" s="606"/>
      <c r="CO12" s="606"/>
      <c r="CP12" s="606"/>
      <c r="CQ12" s="607"/>
      <c r="CR12" s="608">
        <v>275977</v>
      </c>
      <c r="CS12" s="609"/>
      <c r="CT12" s="609"/>
      <c r="CU12" s="609"/>
      <c r="CV12" s="609"/>
      <c r="CW12" s="609"/>
      <c r="CX12" s="609"/>
      <c r="CY12" s="610"/>
      <c r="CZ12" s="646">
        <v>2.5</v>
      </c>
      <c r="DA12" s="646"/>
      <c r="DB12" s="646"/>
      <c r="DC12" s="646"/>
      <c r="DD12" s="614">
        <v>21831</v>
      </c>
      <c r="DE12" s="609"/>
      <c r="DF12" s="609"/>
      <c r="DG12" s="609"/>
      <c r="DH12" s="609"/>
      <c r="DI12" s="609"/>
      <c r="DJ12" s="609"/>
      <c r="DK12" s="609"/>
      <c r="DL12" s="609"/>
      <c r="DM12" s="609"/>
      <c r="DN12" s="609"/>
      <c r="DO12" s="609"/>
      <c r="DP12" s="610"/>
      <c r="DQ12" s="614">
        <v>208482</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666501</v>
      </c>
      <c r="BH13" s="609"/>
      <c r="BI13" s="609"/>
      <c r="BJ13" s="609"/>
      <c r="BK13" s="609"/>
      <c r="BL13" s="609"/>
      <c r="BM13" s="609"/>
      <c r="BN13" s="610"/>
      <c r="BO13" s="646">
        <v>47.1</v>
      </c>
      <c r="BP13" s="646"/>
      <c r="BQ13" s="646"/>
      <c r="BR13" s="646"/>
      <c r="BS13" s="647" t="s">
        <v>122</v>
      </c>
      <c r="BT13" s="647"/>
      <c r="BU13" s="647"/>
      <c r="BV13" s="647"/>
      <c r="BW13" s="647"/>
      <c r="BX13" s="647"/>
      <c r="BY13" s="647"/>
      <c r="BZ13" s="647"/>
      <c r="CA13" s="647"/>
      <c r="CB13" s="682"/>
      <c r="CD13" s="605" t="s">
        <v>244</v>
      </c>
      <c r="CE13" s="606"/>
      <c r="CF13" s="606"/>
      <c r="CG13" s="606"/>
      <c r="CH13" s="606"/>
      <c r="CI13" s="606"/>
      <c r="CJ13" s="606"/>
      <c r="CK13" s="606"/>
      <c r="CL13" s="606"/>
      <c r="CM13" s="606"/>
      <c r="CN13" s="606"/>
      <c r="CO13" s="606"/>
      <c r="CP13" s="606"/>
      <c r="CQ13" s="607"/>
      <c r="CR13" s="608">
        <v>527324</v>
      </c>
      <c r="CS13" s="609"/>
      <c r="CT13" s="609"/>
      <c r="CU13" s="609"/>
      <c r="CV13" s="609"/>
      <c r="CW13" s="609"/>
      <c r="CX13" s="609"/>
      <c r="CY13" s="610"/>
      <c r="CZ13" s="646">
        <v>4.7</v>
      </c>
      <c r="DA13" s="646"/>
      <c r="DB13" s="646"/>
      <c r="DC13" s="646"/>
      <c r="DD13" s="614">
        <v>275415</v>
      </c>
      <c r="DE13" s="609"/>
      <c r="DF13" s="609"/>
      <c r="DG13" s="609"/>
      <c r="DH13" s="609"/>
      <c r="DI13" s="609"/>
      <c r="DJ13" s="609"/>
      <c r="DK13" s="609"/>
      <c r="DL13" s="609"/>
      <c r="DM13" s="609"/>
      <c r="DN13" s="609"/>
      <c r="DO13" s="609"/>
      <c r="DP13" s="610"/>
      <c r="DQ13" s="614">
        <v>360056</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62826</v>
      </c>
      <c r="BH14" s="609"/>
      <c r="BI14" s="609"/>
      <c r="BJ14" s="609"/>
      <c r="BK14" s="609"/>
      <c r="BL14" s="609"/>
      <c r="BM14" s="609"/>
      <c r="BN14" s="610"/>
      <c r="BO14" s="646">
        <v>4.4000000000000004</v>
      </c>
      <c r="BP14" s="646"/>
      <c r="BQ14" s="646"/>
      <c r="BR14" s="646"/>
      <c r="BS14" s="647" t="s">
        <v>122</v>
      </c>
      <c r="BT14" s="647"/>
      <c r="BU14" s="647"/>
      <c r="BV14" s="647"/>
      <c r="BW14" s="647"/>
      <c r="BX14" s="647"/>
      <c r="BY14" s="647"/>
      <c r="BZ14" s="647"/>
      <c r="CA14" s="647"/>
      <c r="CB14" s="682"/>
      <c r="CD14" s="605" t="s">
        <v>247</v>
      </c>
      <c r="CE14" s="606"/>
      <c r="CF14" s="606"/>
      <c r="CG14" s="606"/>
      <c r="CH14" s="606"/>
      <c r="CI14" s="606"/>
      <c r="CJ14" s="606"/>
      <c r="CK14" s="606"/>
      <c r="CL14" s="606"/>
      <c r="CM14" s="606"/>
      <c r="CN14" s="606"/>
      <c r="CO14" s="606"/>
      <c r="CP14" s="606"/>
      <c r="CQ14" s="607"/>
      <c r="CR14" s="608">
        <v>663798</v>
      </c>
      <c r="CS14" s="609"/>
      <c r="CT14" s="609"/>
      <c r="CU14" s="609"/>
      <c r="CV14" s="609"/>
      <c r="CW14" s="609"/>
      <c r="CX14" s="609"/>
      <c r="CY14" s="610"/>
      <c r="CZ14" s="646">
        <v>5.9</v>
      </c>
      <c r="DA14" s="646"/>
      <c r="DB14" s="646"/>
      <c r="DC14" s="646"/>
      <c r="DD14" s="614">
        <v>227845</v>
      </c>
      <c r="DE14" s="609"/>
      <c r="DF14" s="609"/>
      <c r="DG14" s="609"/>
      <c r="DH14" s="609"/>
      <c r="DI14" s="609"/>
      <c r="DJ14" s="609"/>
      <c r="DK14" s="609"/>
      <c r="DL14" s="609"/>
      <c r="DM14" s="609"/>
      <c r="DN14" s="609"/>
      <c r="DO14" s="609"/>
      <c r="DP14" s="610"/>
      <c r="DQ14" s="614">
        <v>415058</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7308</v>
      </c>
      <c r="S15" s="609"/>
      <c r="T15" s="609"/>
      <c r="U15" s="609"/>
      <c r="V15" s="609"/>
      <c r="W15" s="609"/>
      <c r="X15" s="609"/>
      <c r="Y15" s="610"/>
      <c r="Z15" s="646">
        <v>0.1</v>
      </c>
      <c r="AA15" s="646"/>
      <c r="AB15" s="646"/>
      <c r="AC15" s="646"/>
      <c r="AD15" s="647">
        <v>7308</v>
      </c>
      <c r="AE15" s="647"/>
      <c r="AF15" s="647"/>
      <c r="AG15" s="647"/>
      <c r="AH15" s="647"/>
      <c r="AI15" s="647"/>
      <c r="AJ15" s="647"/>
      <c r="AK15" s="647"/>
      <c r="AL15" s="611">
        <v>0.1</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131006</v>
      </c>
      <c r="BH15" s="609"/>
      <c r="BI15" s="609"/>
      <c r="BJ15" s="609"/>
      <c r="BK15" s="609"/>
      <c r="BL15" s="609"/>
      <c r="BM15" s="609"/>
      <c r="BN15" s="610"/>
      <c r="BO15" s="646">
        <v>9.3000000000000007</v>
      </c>
      <c r="BP15" s="646"/>
      <c r="BQ15" s="646"/>
      <c r="BR15" s="646"/>
      <c r="BS15" s="647" t="s">
        <v>122</v>
      </c>
      <c r="BT15" s="647"/>
      <c r="BU15" s="647"/>
      <c r="BV15" s="647"/>
      <c r="BW15" s="647"/>
      <c r="BX15" s="647"/>
      <c r="BY15" s="647"/>
      <c r="BZ15" s="647"/>
      <c r="CA15" s="647"/>
      <c r="CB15" s="682"/>
      <c r="CD15" s="605" t="s">
        <v>250</v>
      </c>
      <c r="CE15" s="606"/>
      <c r="CF15" s="606"/>
      <c r="CG15" s="606"/>
      <c r="CH15" s="606"/>
      <c r="CI15" s="606"/>
      <c r="CJ15" s="606"/>
      <c r="CK15" s="606"/>
      <c r="CL15" s="606"/>
      <c r="CM15" s="606"/>
      <c r="CN15" s="606"/>
      <c r="CO15" s="606"/>
      <c r="CP15" s="606"/>
      <c r="CQ15" s="607"/>
      <c r="CR15" s="608">
        <v>633003</v>
      </c>
      <c r="CS15" s="609"/>
      <c r="CT15" s="609"/>
      <c r="CU15" s="609"/>
      <c r="CV15" s="609"/>
      <c r="CW15" s="609"/>
      <c r="CX15" s="609"/>
      <c r="CY15" s="610"/>
      <c r="CZ15" s="646">
        <v>5.7</v>
      </c>
      <c r="DA15" s="646"/>
      <c r="DB15" s="646"/>
      <c r="DC15" s="646"/>
      <c r="DD15" s="614">
        <v>19813</v>
      </c>
      <c r="DE15" s="609"/>
      <c r="DF15" s="609"/>
      <c r="DG15" s="609"/>
      <c r="DH15" s="609"/>
      <c r="DI15" s="609"/>
      <c r="DJ15" s="609"/>
      <c r="DK15" s="609"/>
      <c r="DL15" s="609"/>
      <c r="DM15" s="609"/>
      <c r="DN15" s="609"/>
      <c r="DO15" s="609"/>
      <c r="DP15" s="610"/>
      <c r="DQ15" s="614">
        <v>579964</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24232</v>
      </c>
      <c r="S16" s="609"/>
      <c r="T16" s="609"/>
      <c r="U16" s="609"/>
      <c r="V16" s="609"/>
      <c r="W16" s="609"/>
      <c r="X16" s="609"/>
      <c r="Y16" s="610"/>
      <c r="Z16" s="646">
        <v>0.2</v>
      </c>
      <c r="AA16" s="646"/>
      <c r="AB16" s="646"/>
      <c r="AC16" s="646"/>
      <c r="AD16" s="647">
        <v>24232</v>
      </c>
      <c r="AE16" s="647"/>
      <c r="AF16" s="647"/>
      <c r="AG16" s="647"/>
      <c r="AH16" s="647"/>
      <c r="AI16" s="647"/>
      <c r="AJ16" s="647"/>
      <c r="AK16" s="647"/>
      <c r="AL16" s="611">
        <v>0.4</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2"/>
      <c r="CD16" s="605" t="s">
        <v>253</v>
      </c>
      <c r="CE16" s="606"/>
      <c r="CF16" s="606"/>
      <c r="CG16" s="606"/>
      <c r="CH16" s="606"/>
      <c r="CI16" s="606"/>
      <c r="CJ16" s="606"/>
      <c r="CK16" s="606"/>
      <c r="CL16" s="606"/>
      <c r="CM16" s="606"/>
      <c r="CN16" s="606"/>
      <c r="CO16" s="606"/>
      <c r="CP16" s="606"/>
      <c r="CQ16" s="607"/>
      <c r="CR16" s="608">
        <v>15016</v>
      </c>
      <c r="CS16" s="609"/>
      <c r="CT16" s="609"/>
      <c r="CU16" s="609"/>
      <c r="CV16" s="609"/>
      <c r="CW16" s="609"/>
      <c r="CX16" s="609"/>
      <c r="CY16" s="610"/>
      <c r="CZ16" s="646">
        <v>0.1</v>
      </c>
      <c r="DA16" s="646"/>
      <c r="DB16" s="646"/>
      <c r="DC16" s="646"/>
      <c r="DD16" s="614" t="s">
        <v>122</v>
      </c>
      <c r="DE16" s="609"/>
      <c r="DF16" s="609"/>
      <c r="DG16" s="609"/>
      <c r="DH16" s="609"/>
      <c r="DI16" s="609"/>
      <c r="DJ16" s="609"/>
      <c r="DK16" s="609"/>
      <c r="DL16" s="609"/>
      <c r="DM16" s="609"/>
      <c r="DN16" s="609"/>
      <c r="DO16" s="609"/>
      <c r="DP16" s="610"/>
      <c r="DQ16" s="614">
        <v>4412</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53975</v>
      </c>
      <c r="S17" s="609"/>
      <c r="T17" s="609"/>
      <c r="U17" s="609"/>
      <c r="V17" s="609"/>
      <c r="W17" s="609"/>
      <c r="X17" s="609"/>
      <c r="Y17" s="610"/>
      <c r="Z17" s="646">
        <v>0.5</v>
      </c>
      <c r="AA17" s="646"/>
      <c r="AB17" s="646"/>
      <c r="AC17" s="646"/>
      <c r="AD17" s="647">
        <v>53975</v>
      </c>
      <c r="AE17" s="647"/>
      <c r="AF17" s="647"/>
      <c r="AG17" s="647"/>
      <c r="AH17" s="647"/>
      <c r="AI17" s="647"/>
      <c r="AJ17" s="647"/>
      <c r="AK17" s="647"/>
      <c r="AL17" s="611">
        <v>0.9</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2"/>
      <c r="CD17" s="605" t="s">
        <v>256</v>
      </c>
      <c r="CE17" s="606"/>
      <c r="CF17" s="606"/>
      <c r="CG17" s="606"/>
      <c r="CH17" s="606"/>
      <c r="CI17" s="606"/>
      <c r="CJ17" s="606"/>
      <c r="CK17" s="606"/>
      <c r="CL17" s="606"/>
      <c r="CM17" s="606"/>
      <c r="CN17" s="606"/>
      <c r="CO17" s="606"/>
      <c r="CP17" s="606"/>
      <c r="CQ17" s="607"/>
      <c r="CR17" s="608">
        <v>1145363</v>
      </c>
      <c r="CS17" s="609"/>
      <c r="CT17" s="609"/>
      <c r="CU17" s="609"/>
      <c r="CV17" s="609"/>
      <c r="CW17" s="609"/>
      <c r="CX17" s="609"/>
      <c r="CY17" s="610"/>
      <c r="CZ17" s="646">
        <v>10.3</v>
      </c>
      <c r="DA17" s="646"/>
      <c r="DB17" s="646"/>
      <c r="DC17" s="646"/>
      <c r="DD17" s="614" t="s">
        <v>122</v>
      </c>
      <c r="DE17" s="609"/>
      <c r="DF17" s="609"/>
      <c r="DG17" s="609"/>
      <c r="DH17" s="609"/>
      <c r="DI17" s="609"/>
      <c r="DJ17" s="609"/>
      <c r="DK17" s="609"/>
      <c r="DL17" s="609"/>
      <c r="DM17" s="609"/>
      <c r="DN17" s="609"/>
      <c r="DO17" s="609"/>
      <c r="DP17" s="610"/>
      <c r="DQ17" s="614">
        <v>1092176</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6244</v>
      </c>
      <c r="S18" s="609"/>
      <c r="T18" s="609"/>
      <c r="U18" s="609"/>
      <c r="V18" s="609"/>
      <c r="W18" s="609"/>
      <c r="X18" s="609"/>
      <c r="Y18" s="610"/>
      <c r="Z18" s="646">
        <v>0.1</v>
      </c>
      <c r="AA18" s="646"/>
      <c r="AB18" s="646"/>
      <c r="AC18" s="646"/>
      <c r="AD18" s="647">
        <v>6244</v>
      </c>
      <c r="AE18" s="647"/>
      <c r="AF18" s="647"/>
      <c r="AG18" s="647"/>
      <c r="AH18" s="647"/>
      <c r="AI18" s="647"/>
      <c r="AJ18" s="647"/>
      <c r="AK18" s="647"/>
      <c r="AL18" s="611">
        <v>0.1</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2"/>
      <c r="CD18" s="605" t="s">
        <v>259</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v>47731</v>
      </c>
      <c r="S19" s="609"/>
      <c r="T19" s="609"/>
      <c r="U19" s="609"/>
      <c r="V19" s="609"/>
      <c r="W19" s="609"/>
      <c r="X19" s="609"/>
      <c r="Y19" s="610"/>
      <c r="Z19" s="646">
        <v>0.4</v>
      </c>
      <c r="AA19" s="646"/>
      <c r="AB19" s="646"/>
      <c r="AC19" s="646"/>
      <c r="AD19" s="647">
        <v>47731</v>
      </c>
      <c r="AE19" s="647"/>
      <c r="AF19" s="647"/>
      <c r="AG19" s="647"/>
      <c r="AH19" s="647"/>
      <c r="AI19" s="647"/>
      <c r="AJ19" s="647"/>
      <c r="AK19" s="647"/>
      <c r="AL19" s="611">
        <v>0.8</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v>57286</v>
      </c>
      <c r="BH19" s="609"/>
      <c r="BI19" s="609"/>
      <c r="BJ19" s="609"/>
      <c r="BK19" s="609"/>
      <c r="BL19" s="609"/>
      <c r="BM19" s="609"/>
      <c r="BN19" s="610"/>
      <c r="BO19" s="646">
        <v>4.0999999999999996</v>
      </c>
      <c r="BP19" s="646"/>
      <c r="BQ19" s="646"/>
      <c r="BR19" s="646"/>
      <c r="BS19" s="647" t="s">
        <v>122</v>
      </c>
      <c r="BT19" s="647"/>
      <c r="BU19" s="647"/>
      <c r="BV19" s="647"/>
      <c r="BW19" s="647"/>
      <c r="BX19" s="647"/>
      <c r="BY19" s="647"/>
      <c r="BZ19" s="647"/>
      <c r="CA19" s="647"/>
      <c r="CB19" s="682"/>
      <c r="CD19" s="605" t="s">
        <v>262</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83" t="s">
        <v>263</v>
      </c>
      <c r="C20" s="684"/>
      <c r="D20" s="684"/>
      <c r="E20" s="684"/>
      <c r="F20" s="684"/>
      <c r="G20" s="684"/>
      <c r="H20" s="684"/>
      <c r="I20" s="684"/>
      <c r="J20" s="684"/>
      <c r="K20" s="684"/>
      <c r="L20" s="684"/>
      <c r="M20" s="684"/>
      <c r="N20" s="684"/>
      <c r="O20" s="684"/>
      <c r="P20" s="684"/>
      <c r="Q20" s="685"/>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v>57286</v>
      </c>
      <c r="BH20" s="609"/>
      <c r="BI20" s="609"/>
      <c r="BJ20" s="609"/>
      <c r="BK20" s="609"/>
      <c r="BL20" s="609"/>
      <c r="BM20" s="609"/>
      <c r="BN20" s="610"/>
      <c r="BO20" s="646">
        <v>4.0999999999999996</v>
      </c>
      <c r="BP20" s="646"/>
      <c r="BQ20" s="646"/>
      <c r="BR20" s="646"/>
      <c r="BS20" s="647" t="s">
        <v>122</v>
      </c>
      <c r="BT20" s="647"/>
      <c r="BU20" s="647"/>
      <c r="BV20" s="647"/>
      <c r="BW20" s="647"/>
      <c r="BX20" s="647"/>
      <c r="BY20" s="647"/>
      <c r="BZ20" s="647"/>
      <c r="CA20" s="647"/>
      <c r="CB20" s="682"/>
      <c r="CD20" s="605" t="s">
        <v>265</v>
      </c>
      <c r="CE20" s="606"/>
      <c r="CF20" s="606"/>
      <c r="CG20" s="606"/>
      <c r="CH20" s="606"/>
      <c r="CI20" s="606"/>
      <c r="CJ20" s="606"/>
      <c r="CK20" s="606"/>
      <c r="CL20" s="606"/>
      <c r="CM20" s="606"/>
      <c r="CN20" s="606"/>
      <c r="CO20" s="606"/>
      <c r="CP20" s="606"/>
      <c r="CQ20" s="607"/>
      <c r="CR20" s="608">
        <v>11156319</v>
      </c>
      <c r="CS20" s="609"/>
      <c r="CT20" s="609"/>
      <c r="CU20" s="609"/>
      <c r="CV20" s="609"/>
      <c r="CW20" s="609"/>
      <c r="CX20" s="609"/>
      <c r="CY20" s="610"/>
      <c r="CZ20" s="646">
        <v>100</v>
      </c>
      <c r="DA20" s="646"/>
      <c r="DB20" s="646"/>
      <c r="DC20" s="646"/>
      <c r="DD20" s="614">
        <v>2631744</v>
      </c>
      <c r="DE20" s="609"/>
      <c r="DF20" s="609"/>
      <c r="DG20" s="609"/>
      <c r="DH20" s="609"/>
      <c r="DI20" s="609"/>
      <c r="DJ20" s="609"/>
      <c r="DK20" s="609"/>
      <c r="DL20" s="609"/>
      <c r="DM20" s="609"/>
      <c r="DN20" s="609"/>
      <c r="DO20" s="609"/>
      <c r="DP20" s="610"/>
      <c r="DQ20" s="614">
        <v>7030622</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4201478</v>
      </c>
      <c r="S21" s="609"/>
      <c r="T21" s="609"/>
      <c r="U21" s="609"/>
      <c r="V21" s="609"/>
      <c r="W21" s="609"/>
      <c r="X21" s="609"/>
      <c r="Y21" s="610"/>
      <c r="Z21" s="646">
        <v>37</v>
      </c>
      <c r="AA21" s="646"/>
      <c r="AB21" s="646"/>
      <c r="AC21" s="646"/>
      <c r="AD21" s="647">
        <v>3731528</v>
      </c>
      <c r="AE21" s="647"/>
      <c r="AF21" s="647"/>
      <c r="AG21" s="647"/>
      <c r="AH21" s="647"/>
      <c r="AI21" s="647"/>
      <c r="AJ21" s="647"/>
      <c r="AK21" s="647"/>
      <c r="AL21" s="611">
        <v>64.5</v>
      </c>
      <c r="AM21" s="612"/>
      <c r="AN21" s="612"/>
      <c r="AO21" s="648"/>
      <c r="AP21" s="605" t="s">
        <v>267</v>
      </c>
      <c r="AQ21" s="686"/>
      <c r="AR21" s="686"/>
      <c r="AS21" s="686"/>
      <c r="AT21" s="686"/>
      <c r="AU21" s="686"/>
      <c r="AV21" s="686"/>
      <c r="AW21" s="686"/>
      <c r="AX21" s="686"/>
      <c r="AY21" s="686"/>
      <c r="AZ21" s="686"/>
      <c r="BA21" s="686"/>
      <c r="BB21" s="686"/>
      <c r="BC21" s="686"/>
      <c r="BD21" s="686"/>
      <c r="BE21" s="686"/>
      <c r="BF21" s="687"/>
      <c r="BG21" s="608">
        <v>57286</v>
      </c>
      <c r="BH21" s="609"/>
      <c r="BI21" s="609"/>
      <c r="BJ21" s="609"/>
      <c r="BK21" s="609"/>
      <c r="BL21" s="609"/>
      <c r="BM21" s="609"/>
      <c r="BN21" s="610"/>
      <c r="BO21" s="646">
        <v>4.0999999999999996</v>
      </c>
      <c r="BP21" s="646"/>
      <c r="BQ21" s="646"/>
      <c r="BR21" s="646"/>
      <c r="BS21" s="647" t="s">
        <v>122</v>
      </c>
      <c r="BT21" s="647"/>
      <c r="BU21" s="647"/>
      <c r="BV21" s="647"/>
      <c r="BW21" s="647"/>
      <c r="BX21" s="647"/>
      <c r="BY21" s="647"/>
      <c r="BZ21" s="647"/>
      <c r="CA21" s="647"/>
      <c r="CB21" s="682"/>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3731528</v>
      </c>
      <c r="S22" s="609"/>
      <c r="T22" s="609"/>
      <c r="U22" s="609"/>
      <c r="V22" s="609"/>
      <c r="W22" s="609"/>
      <c r="X22" s="609"/>
      <c r="Y22" s="610"/>
      <c r="Z22" s="646">
        <v>32.799999999999997</v>
      </c>
      <c r="AA22" s="646"/>
      <c r="AB22" s="646"/>
      <c r="AC22" s="646"/>
      <c r="AD22" s="647">
        <v>3731528</v>
      </c>
      <c r="AE22" s="647"/>
      <c r="AF22" s="647"/>
      <c r="AG22" s="647"/>
      <c r="AH22" s="647"/>
      <c r="AI22" s="647"/>
      <c r="AJ22" s="647"/>
      <c r="AK22" s="647"/>
      <c r="AL22" s="611">
        <v>64.5</v>
      </c>
      <c r="AM22" s="612"/>
      <c r="AN22" s="612"/>
      <c r="AO22" s="648"/>
      <c r="AP22" s="605" t="s">
        <v>269</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2"/>
      <c r="CD22" s="660" t="s">
        <v>270</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271</v>
      </c>
      <c r="C23" s="606"/>
      <c r="D23" s="606"/>
      <c r="E23" s="606"/>
      <c r="F23" s="606"/>
      <c r="G23" s="606"/>
      <c r="H23" s="606"/>
      <c r="I23" s="606"/>
      <c r="J23" s="606"/>
      <c r="K23" s="606"/>
      <c r="L23" s="606"/>
      <c r="M23" s="606"/>
      <c r="N23" s="606"/>
      <c r="O23" s="606"/>
      <c r="P23" s="606"/>
      <c r="Q23" s="607"/>
      <c r="R23" s="608">
        <v>469950</v>
      </c>
      <c r="S23" s="609"/>
      <c r="T23" s="609"/>
      <c r="U23" s="609"/>
      <c r="V23" s="609"/>
      <c r="W23" s="609"/>
      <c r="X23" s="609"/>
      <c r="Y23" s="610"/>
      <c r="Z23" s="646">
        <v>4.0999999999999996</v>
      </c>
      <c r="AA23" s="646"/>
      <c r="AB23" s="646"/>
      <c r="AC23" s="646"/>
      <c r="AD23" s="647" t="s">
        <v>122</v>
      </c>
      <c r="AE23" s="647"/>
      <c r="AF23" s="647"/>
      <c r="AG23" s="647"/>
      <c r="AH23" s="647"/>
      <c r="AI23" s="647"/>
      <c r="AJ23" s="647"/>
      <c r="AK23" s="647"/>
      <c r="AL23" s="611" t="s">
        <v>122</v>
      </c>
      <c r="AM23" s="612"/>
      <c r="AN23" s="612"/>
      <c r="AO23" s="648"/>
      <c r="AP23" s="605" t="s">
        <v>272</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2"/>
      <c r="CD23" s="660" t="s">
        <v>212</v>
      </c>
      <c r="CE23" s="661"/>
      <c r="CF23" s="661"/>
      <c r="CG23" s="661"/>
      <c r="CH23" s="661"/>
      <c r="CI23" s="661"/>
      <c r="CJ23" s="661"/>
      <c r="CK23" s="661"/>
      <c r="CL23" s="661"/>
      <c r="CM23" s="661"/>
      <c r="CN23" s="661"/>
      <c r="CO23" s="661"/>
      <c r="CP23" s="661"/>
      <c r="CQ23" s="662"/>
      <c r="CR23" s="660" t="s">
        <v>273</v>
      </c>
      <c r="CS23" s="661"/>
      <c r="CT23" s="661"/>
      <c r="CU23" s="661"/>
      <c r="CV23" s="661"/>
      <c r="CW23" s="661"/>
      <c r="CX23" s="661"/>
      <c r="CY23" s="662"/>
      <c r="CZ23" s="660" t="s">
        <v>274</v>
      </c>
      <c r="DA23" s="661"/>
      <c r="DB23" s="661"/>
      <c r="DC23" s="662"/>
      <c r="DD23" s="660" t="s">
        <v>275</v>
      </c>
      <c r="DE23" s="661"/>
      <c r="DF23" s="661"/>
      <c r="DG23" s="661"/>
      <c r="DH23" s="661"/>
      <c r="DI23" s="661"/>
      <c r="DJ23" s="661"/>
      <c r="DK23" s="662"/>
      <c r="DL23" s="698" t="s">
        <v>276</v>
      </c>
      <c r="DM23" s="699"/>
      <c r="DN23" s="699"/>
      <c r="DO23" s="699"/>
      <c r="DP23" s="699"/>
      <c r="DQ23" s="699"/>
      <c r="DR23" s="699"/>
      <c r="DS23" s="699"/>
      <c r="DT23" s="699"/>
      <c r="DU23" s="699"/>
      <c r="DV23" s="700"/>
      <c r="DW23" s="660" t="s">
        <v>277</v>
      </c>
      <c r="DX23" s="661"/>
      <c r="DY23" s="661"/>
      <c r="DZ23" s="661"/>
      <c r="EA23" s="661"/>
      <c r="EB23" s="661"/>
      <c r="EC23" s="662"/>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279</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2"/>
      <c r="CD24" s="666" t="s">
        <v>280</v>
      </c>
      <c r="CE24" s="667"/>
      <c r="CF24" s="667"/>
      <c r="CG24" s="667"/>
      <c r="CH24" s="667"/>
      <c r="CI24" s="667"/>
      <c r="CJ24" s="667"/>
      <c r="CK24" s="667"/>
      <c r="CL24" s="667"/>
      <c r="CM24" s="667"/>
      <c r="CN24" s="667"/>
      <c r="CO24" s="667"/>
      <c r="CP24" s="667"/>
      <c r="CQ24" s="668"/>
      <c r="CR24" s="663">
        <v>4332511</v>
      </c>
      <c r="CS24" s="664"/>
      <c r="CT24" s="664"/>
      <c r="CU24" s="664"/>
      <c r="CV24" s="664"/>
      <c r="CW24" s="664"/>
      <c r="CX24" s="664"/>
      <c r="CY24" s="689"/>
      <c r="CZ24" s="690">
        <v>38.799999999999997</v>
      </c>
      <c r="DA24" s="672"/>
      <c r="DB24" s="672"/>
      <c r="DC24" s="692"/>
      <c r="DD24" s="688">
        <v>3452814</v>
      </c>
      <c r="DE24" s="664"/>
      <c r="DF24" s="664"/>
      <c r="DG24" s="664"/>
      <c r="DH24" s="664"/>
      <c r="DI24" s="664"/>
      <c r="DJ24" s="664"/>
      <c r="DK24" s="689"/>
      <c r="DL24" s="688">
        <v>3210925</v>
      </c>
      <c r="DM24" s="664"/>
      <c r="DN24" s="664"/>
      <c r="DO24" s="664"/>
      <c r="DP24" s="664"/>
      <c r="DQ24" s="664"/>
      <c r="DR24" s="664"/>
      <c r="DS24" s="664"/>
      <c r="DT24" s="664"/>
      <c r="DU24" s="664"/>
      <c r="DV24" s="689"/>
      <c r="DW24" s="690">
        <v>55.3</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6230175</v>
      </c>
      <c r="S25" s="609"/>
      <c r="T25" s="609"/>
      <c r="U25" s="609"/>
      <c r="V25" s="609"/>
      <c r="W25" s="609"/>
      <c r="X25" s="609"/>
      <c r="Y25" s="610"/>
      <c r="Z25" s="646">
        <v>54.8</v>
      </c>
      <c r="AA25" s="646"/>
      <c r="AB25" s="646"/>
      <c r="AC25" s="646"/>
      <c r="AD25" s="647">
        <v>5760225</v>
      </c>
      <c r="AE25" s="647"/>
      <c r="AF25" s="647"/>
      <c r="AG25" s="647"/>
      <c r="AH25" s="647"/>
      <c r="AI25" s="647"/>
      <c r="AJ25" s="647"/>
      <c r="AK25" s="647"/>
      <c r="AL25" s="611">
        <v>99.5</v>
      </c>
      <c r="AM25" s="612"/>
      <c r="AN25" s="612"/>
      <c r="AO25" s="648"/>
      <c r="AP25" s="605" t="s">
        <v>282</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2"/>
      <c r="CD25" s="605" t="s">
        <v>283</v>
      </c>
      <c r="CE25" s="606"/>
      <c r="CF25" s="606"/>
      <c r="CG25" s="606"/>
      <c r="CH25" s="606"/>
      <c r="CI25" s="606"/>
      <c r="CJ25" s="606"/>
      <c r="CK25" s="606"/>
      <c r="CL25" s="606"/>
      <c r="CM25" s="606"/>
      <c r="CN25" s="606"/>
      <c r="CO25" s="606"/>
      <c r="CP25" s="606"/>
      <c r="CQ25" s="607"/>
      <c r="CR25" s="608">
        <v>1929391</v>
      </c>
      <c r="CS25" s="621"/>
      <c r="CT25" s="621"/>
      <c r="CU25" s="621"/>
      <c r="CV25" s="621"/>
      <c r="CW25" s="621"/>
      <c r="CX25" s="621"/>
      <c r="CY25" s="622"/>
      <c r="CZ25" s="611">
        <v>17.3</v>
      </c>
      <c r="DA25" s="623"/>
      <c r="DB25" s="623"/>
      <c r="DC25" s="624"/>
      <c r="DD25" s="614">
        <v>1821182</v>
      </c>
      <c r="DE25" s="621"/>
      <c r="DF25" s="621"/>
      <c r="DG25" s="621"/>
      <c r="DH25" s="621"/>
      <c r="DI25" s="621"/>
      <c r="DJ25" s="621"/>
      <c r="DK25" s="622"/>
      <c r="DL25" s="614">
        <v>1809453</v>
      </c>
      <c r="DM25" s="621"/>
      <c r="DN25" s="621"/>
      <c r="DO25" s="621"/>
      <c r="DP25" s="621"/>
      <c r="DQ25" s="621"/>
      <c r="DR25" s="621"/>
      <c r="DS25" s="621"/>
      <c r="DT25" s="621"/>
      <c r="DU25" s="621"/>
      <c r="DV25" s="622"/>
      <c r="DW25" s="611">
        <v>31.2</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v>651</v>
      </c>
      <c r="S26" s="609"/>
      <c r="T26" s="609"/>
      <c r="U26" s="609"/>
      <c r="V26" s="609"/>
      <c r="W26" s="609"/>
      <c r="X26" s="609"/>
      <c r="Y26" s="610"/>
      <c r="Z26" s="646">
        <v>0</v>
      </c>
      <c r="AA26" s="646"/>
      <c r="AB26" s="646"/>
      <c r="AC26" s="646"/>
      <c r="AD26" s="647">
        <v>651</v>
      </c>
      <c r="AE26" s="647"/>
      <c r="AF26" s="647"/>
      <c r="AG26" s="647"/>
      <c r="AH26" s="647"/>
      <c r="AI26" s="647"/>
      <c r="AJ26" s="647"/>
      <c r="AK26" s="647"/>
      <c r="AL26" s="611">
        <v>0</v>
      </c>
      <c r="AM26" s="612"/>
      <c r="AN26" s="612"/>
      <c r="AO26" s="648"/>
      <c r="AP26" s="605" t="s">
        <v>285</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2"/>
      <c r="CD26" s="605" t="s">
        <v>286</v>
      </c>
      <c r="CE26" s="606"/>
      <c r="CF26" s="606"/>
      <c r="CG26" s="606"/>
      <c r="CH26" s="606"/>
      <c r="CI26" s="606"/>
      <c r="CJ26" s="606"/>
      <c r="CK26" s="606"/>
      <c r="CL26" s="606"/>
      <c r="CM26" s="606"/>
      <c r="CN26" s="606"/>
      <c r="CO26" s="606"/>
      <c r="CP26" s="606"/>
      <c r="CQ26" s="607"/>
      <c r="CR26" s="608">
        <v>1093201</v>
      </c>
      <c r="CS26" s="609"/>
      <c r="CT26" s="609"/>
      <c r="CU26" s="609"/>
      <c r="CV26" s="609"/>
      <c r="CW26" s="609"/>
      <c r="CX26" s="609"/>
      <c r="CY26" s="610"/>
      <c r="CZ26" s="611">
        <v>9.8000000000000007</v>
      </c>
      <c r="DA26" s="623"/>
      <c r="DB26" s="623"/>
      <c r="DC26" s="624"/>
      <c r="DD26" s="614">
        <v>1039041</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v>20198</v>
      </c>
      <c r="S27" s="609"/>
      <c r="T27" s="609"/>
      <c r="U27" s="609"/>
      <c r="V27" s="609"/>
      <c r="W27" s="609"/>
      <c r="X27" s="609"/>
      <c r="Y27" s="610"/>
      <c r="Z27" s="646">
        <v>0.2</v>
      </c>
      <c r="AA27" s="646"/>
      <c r="AB27" s="646"/>
      <c r="AC27" s="646"/>
      <c r="AD27" s="647" t="s">
        <v>122</v>
      </c>
      <c r="AE27" s="647"/>
      <c r="AF27" s="647"/>
      <c r="AG27" s="647"/>
      <c r="AH27" s="647"/>
      <c r="AI27" s="647"/>
      <c r="AJ27" s="647"/>
      <c r="AK27" s="647"/>
      <c r="AL27" s="611" t="s">
        <v>122</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1413606</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2"/>
      <c r="CD27" s="605" t="s">
        <v>289</v>
      </c>
      <c r="CE27" s="606"/>
      <c r="CF27" s="606"/>
      <c r="CG27" s="606"/>
      <c r="CH27" s="606"/>
      <c r="CI27" s="606"/>
      <c r="CJ27" s="606"/>
      <c r="CK27" s="606"/>
      <c r="CL27" s="606"/>
      <c r="CM27" s="606"/>
      <c r="CN27" s="606"/>
      <c r="CO27" s="606"/>
      <c r="CP27" s="606"/>
      <c r="CQ27" s="607"/>
      <c r="CR27" s="608">
        <v>1257757</v>
      </c>
      <c r="CS27" s="621"/>
      <c r="CT27" s="621"/>
      <c r="CU27" s="621"/>
      <c r="CV27" s="621"/>
      <c r="CW27" s="621"/>
      <c r="CX27" s="621"/>
      <c r="CY27" s="622"/>
      <c r="CZ27" s="611">
        <v>11.3</v>
      </c>
      <c r="DA27" s="623"/>
      <c r="DB27" s="623"/>
      <c r="DC27" s="624"/>
      <c r="DD27" s="614">
        <v>539456</v>
      </c>
      <c r="DE27" s="621"/>
      <c r="DF27" s="621"/>
      <c r="DG27" s="621"/>
      <c r="DH27" s="621"/>
      <c r="DI27" s="621"/>
      <c r="DJ27" s="621"/>
      <c r="DK27" s="622"/>
      <c r="DL27" s="614">
        <v>309296</v>
      </c>
      <c r="DM27" s="621"/>
      <c r="DN27" s="621"/>
      <c r="DO27" s="621"/>
      <c r="DP27" s="621"/>
      <c r="DQ27" s="621"/>
      <c r="DR27" s="621"/>
      <c r="DS27" s="621"/>
      <c r="DT27" s="621"/>
      <c r="DU27" s="621"/>
      <c r="DV27" s="622"/>
      <c r="DW27" s="611">
        <v>5.3</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168957</v>
      </c>
      <c r="S28" s="609"/>
      <c r="T28" s="609"/>
      <c r="U28" s="609"/>
      <c r="V28" s="609"/>
      <c r="W28" s="609"/>
      <c r="X28" s="609"/>
      <c r="Y28" s="610"/>
      <c r="Z28" s="646">
        <v>1.5</v>
      </c>
      <c r="AA28" s="646"/>
      <c r="AB28" s="646"/>
      <c r="AC28" s="646"/>
      <c r="AD28" s="647">
        <v>5067</v>
      </c>
      <c r="AE28" s="647"/>
      <c r="AF28" s="647"/>
      <c r="AG28" s="647"/>
      <c r="AH28" s="647"/>
      <c r="AI28" s="647"/>
      <c r="AJ28" s="647"/>
      <c r="AK28" s="647"/>
      <c r="AL28" s="611">
        <v>0.1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1145363</v>
      </c>
      <c r="CS28" s="609"/>
      <c r="CT28" s="609"/>
      <c r="CU28" s="609"/>
      <c r="CV28" s="609"/>
      <c r="CW28" s="609"/>
      <c r="CX28" s="609"/>
      <c r="CY28" s="610"/>
      <c r="CZ28" s="611">
        <v>10.3</v>
      </c>
      <c r="DA28" s="623"/>
      <c r="DB28" s="623"/>
      <c r="DC28" s="624"/>
      <c r="DD28" s="614">
        <v>1092176</v>
      </c>
      <c r="DE28" s="609"/>
      <c r="DF28" s="609"/>
      <c r="DG28" s="609"/>
      <c r="DH28" s="609"/>
      <c r="DI28" s="609"/>
      <c r="DJ28" s="609"/>
      <c r="DK28" s="610"/>
      <c r="DL28" s="614">
        <v>1092176</v>
      </c>
      <c r="DM28" s="609"/>
      <c r="DN28" s="609"/>
      <c r="DO28" s="609"/>
      <c r="DP28" s="609"/>
      <c r="DQ28" s="609"/>
      <c r="DR28" s="609"/>
      <c r="DS28" s="609"/>
      <c r="DT28" s="609"/>
      <c r="DU28" s="609"/>
      <c r="DV28" s="610"/>
      <c r="DW28" s="611">
        <v>18.8</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54973</v>
      </c>
      <c r="S29" s="609"/>
      <c r="T29" s="609"/>
      <c r="U29" s="609"/>
      <c r="V29" s="609"/>
      <c r="W29" s="609"/>
      <c r="X29" s="609"/>
      <c r="Y29" s="610"/>
      <c r="Z29" s="646">
        <v>0.5</v>
      </c>
      <c r="AA29" s="646"/>
      <c r="AB29" s="646"/>
      <c r="AC29" s="646"/>
      <c r="AD29" s="647">
        <v>1038</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2"/>
      <c r="CD29" s="627" t="s">
        <v>293</v>
      </c>
      <c r="CE29" s="628"/>
      <c r="CF29" s="605" t="s">
        <v>66</v>
      </c>
      <c r="CG29" s="606"/>
      <c r="CH29" s="606"/>
      <c r="CI29" s="606"/>
      <c r="CJ29" s="606"/>
      <c r="CK29" s="606"/>
      <c r="CL29" s="606"/>
      <c r="CM29" s="606"/>
      <c r="CN29" s="606"/>
      <c r="CO29" s="606"/>
      <c r="CP29" s="606"/>
      <c r="CQ29" s="607"/>
      <c r="CR29" s="608">
        <v>1145363</v>
      </c>
      <c r="CS29" s="621"/>
      <c r="CT29" s="621"/>
      <c r="CU29" s="621"/>
      <c r="CV29" s="621"/>
      <c r="CW29" s="621"/>
      <c r="CX29" s="621"/>
      <c r="CY29" s="622"/>
      <c r="CZ29" s="611">
        <v>10.3</v>
      </c>
      <c r="DA29" s="623"/>
      <c r="DB29" s="623"/>
      <c r="DC29" s="624"/>
      <c r="DD29" s="614">
        <v>1092176</v>
      </c>
      <c r="DE29" s="621"/>
      <c r="DF29" s="621"/>
      <c r="DG29" s="621"/>
      <c r="DH29" s="621"/>
      <c r="DI29" s="621"/>
      <c r="DJ29" s="621"/>
      <c r="DK29" s="622"/>
      <c r="DL29" s="614">
        <v>1092176</v>
      </c>
      <c r="DM29" s="621"/>
      <c r="DN29" s="621"/>
      <c r="DO29" s="621"/>
      <c r="DP29" s="621"/>
      <c r="DQ29" s="621"/>
      <c r="DR29" s="621"/>
      <c r="DS29" s="621"/>
      <c r="DT29" s="621"/>
      <c r="DU29" s="621"/>
      <c r="DV29" s="622"/>
      <c r="DW29" s="611">
        <v>18.8</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1989723</v>
      </c>
      <c r="S30" s="609"/>
      <c r="T30" s="609"/>
      <c r="U30" s="609"/>
      <c r="V30" s="609"/>
      <c r="W30" s="609"/>
      <c r="X30" s="609"/>
      <c r="Y30" s="610"/>
      <c r="Z30" s="646">
        <v>17.5</v>
      </c>
      <c r="AA30" s="646"/>
      <c r="AB30" s="646"/>
      <c r="AC30" s="646"/>
      <c r="AD30" s="647" t="s">
        <v>122</v>
      </c>
      <c r="AE30" s="647"/>
      <c r="AF30" s="647"/>
      <c r="AG30" s="647"/>
      <c r="AH30" s="647"/>
      <c r="AI30" s="647"/>
      <c r="AJ30" s="647"/>
      <c r="AK30" s="647"/>
      <c r="AL30" s="611" t="s">
        <v>122</v>
      </c>
      <c r="AM30" s="612"/>
      <c r="AN30" s="612"/>
      <c r="AO30" s="648"/>
      <c r="AP30" s="660" t="s">
        <v>212</v>
      </c>
      <c r="AQ30" s="661"/>
      <c r="AR30" s="661"/>
      <c r="AS30" s="661"/>
      <c r="AT30" s="661"/>
      <c r="AU30" s="661"/>
      <c r="AV30" s="661"/>
      <c r="AW30" s="661"/>
      <c r="AX30" s="661"/>
      <c r="AY30" s="661"/>
      <c r="AZ30" s="661"/>
      <c r="BA30" s="661"/>
      <c r="BB30" s="661"/>
      <c r="BC30" s="661"/>
      <c r="BD30" s="661"/>
      <c r="BE30" s="661"/>
      <c r="BF30" s="662"/>
      <c r="BG30" s="660" t="s">
        <v>295</v>
      </c>
      <c r="BH30" s="680"/>
      <c r="BI30" s="680"/>
      <c r="BJ30" s="680"/>
      <c r="BK30" s="680"/>
      <c r="BL30" s="680"/>
      <c r="BM30" s="680"/>
      <c r="BN30" s="680"/>
      <c r="BO30" s="680"/>
      <c r="BP30" s="680"/>
      <c r="BQ30" s="681"/>
      <c r="BR30" s="660" t="s">
        <v>296</v>
      </c>
      <c r="BS30" s="680"/>
      <c r="BT30" s="680"/>
      <c r="BU30" s="680"/>
      <c r="BV30" s="680"/>
      <c r="BW30" s="680"/>
      <c r="BX30" s="680"/>
      <c r="BY30" s="680"/>
      <c r="BZ30" s="680"/>
      <c r="CA30" s="680"/>
      <c r="CB30" s="681"/>
      <c r="CD30" s="629"/>
      <c r="CE30" s="630"/>
      <c r="CF30" s="605" t="s">
        <v>297</v>
      </c>
      <c r="CG30" s="606"/>
      <c r="CH30" s="606"/>
      <c r="CI30" s="606"/>
      <c r="CJ30" s="606"/>
      <c r="CK30" s="606"/>
      <c r="CL30" s="606"/>
      <c r="CM30" s="606"/>
      <c r="CN30" s="606"/>
      <c r="CO30" s="606"/>
      <c r="CP30" s="606"/>
      <c r="CQ30" s="607"/>
      <c r="CR30" s="608">
        <v>1105570</v>
      </c>
      <c r="CS30" s="609"/>
      <c r="CT30" s="609"/>
      <c r="CU30" s="609"/>
      <c r="CV30" s="609"/>
      <c r="CW30" s="609"/>
      <c r="CX30" s="609"/>
      <c r="CY30" s="610"/>
      <c r="CZ30" s="611">
        <v>9.9</v>
      </c>
      <c r="DA30" s="623"/>
      <c r="DB30" s="623"/>
      <c r="DC30" s="624"/>
      <c r="DD30" s="614">
        <v>1054275</v>
      </c>
      <c r="DE30" s="609"/>
      <c r="DF30" s="609"/>
      <c r="DG30" s="609"/>
      <c r="DH30" s="609"/>
      <c r="DI30" s="609"/>
      <c r="DJ30" s="609"/>
      <c r="DK30" s="610"/>
      <c r="DL30" s="614">
        <v>1054275</v>
      </c>
      <c r="DM30" s="609"/>
      <c r="DN30" s="609"/>
      <c r="DO30" s="609"/>
      <c r="DP30" s="609"/>
      <c r="DQ30" s="609"/>
      <c r="DR30" s="609"/>
      <c r="DS30" s="609"/>
      <c r="DT30" s="609"/>
      <c r="DU30" s="609"/>
      <c r="DV30" s="610"/>
      <c r="DW30" s="611">
        <v>18.2</v>
      </c>
      <c r="DX30" s="623"/>
      <c r="DY30" s="623"/>
      <c r="DZ30" s="623"/>
      <c r="EA30" s="623"/>
      <c r="EB30" s="623"/>
      <c r="EC30" s="635"/>
    </row>
    <row r="31" spans="2:133" ht="11.25" customHeight="1" x14ac:dyDescent="0.15">
      <c r="B31" s="683" t="s">
        <v>298</v>
      </c>
      <c r="C31" s="684"/>
      <c r="D31" s="684"/>
      <c r="E31" s="684"/>
      <c r="F31" s="684"/>
      <c r="G31" s="684"/>
      <c r="H31" s="684"/>
      <c r="I31" s="684"/>
      <c r="J31" s="684"/>
      <c r="K31" s="684"/>
      <c r="L31" s="684"/>
      <c r="M31" s="684"/>
      <c r="N31" s="684"/>
      <c r="O31" s="684"/>
      <c r="P31" s="684"/>
      <c r="Q31" s="685"/>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4" t="s">
        <v>299</v>
      </c>
      <c r="AQ31" s="675"/>
      <c r="AR31" s="675"/>
      <c r="AS31" s="675"/>
      <c r="AT31" s="676" t="s">
        <v>300</v>
      </c>
      <c r="AU31" s="200"/>
      <c r="AV31" s="200"/>
      <c r="AW31" s="200"/>
      <c r="AX31" s="666" t="s">
        <v>178</v>
      </c>
      <c r="AY31" s="667"/>
      <c r="AZ31" s="667"/>
      <c r="BA31" s="667"/>
      <c r="BB31" s="667"/>
      <c r="BC31" s="667"/>
      <c r="BD31" s="667"/>
      <c r="BE31" s="667"/>
      <c r="BF31" s="668"/>
      <c r="BG31" s="670">
        <v>98.8</v>
      </c>
      <c r="BH31" s="671"/>
      <c r="BI31" s="671"/>
      <c r="BJ31" s="671"/>
      <c r="BK31" s="671"/>
      <c r="BL31" s="671"/>
      <c r="BM31" s="672">
        <v>93.6</v>
      </c>
      <c r="BN31" s="671"/>
      <c r="BO31" s="671"/>
      <c r="BP31" s="671"/>
      <c r="BQ31" s="673"/>
      <c r="BR31" s="670">
        <v>98.8</v>
      </c>
      <c r="BS31" s="671"/>
      <c r="BT31" s="671"/>
      <c r="BU31" s="671"/>
      <c r="BV31" s="671"/>
      <c r="BW31" s="671"/>
      <c r="BX31" s="672">
        <v>94.5</v>
      </c>
      <c r="BY31" s="671"/>
      <c r="BZ31" s="671"/>
      <c r="CA31" s="671"/>
      <c r="CB31" s="673"/>
      <c r="CD31" s="629"/>
      <c r="CE31" s="630"/>
      <c r="CF31" s="605" t="s">
        <v>301</v>
      </c>
      <c r="CG31" s="606"/>
      <c r="CH31" s="606"/>
      <c r="CI31" s="606"/>
      <c r="CJ31" s="606"/>
      <c r="CK31" s="606"/>
      <c r="CL31" s="606"/>
      <c r="CM31" s="606"/>
      <c r="CN31" s="606"/>
      <c r="CO31" s="606"/>
      <c r="CP31" s="606"/>
      <c r="CQ31" s="607"/>
      <c r="CR31" s="608">
        <v>39793</v>
      </c>
      <c r="CS31" s="621"/>
      <c r="CT31" s="621"/>
      <c r="CU31" s="621"/>
      <c r="CV31" s="621"/>
      <c r="CW31" s="621"/>
      <c r="CX31" s="621"/>
      <c r="CY31" s="622"/>
      <c r="CZ31" s="611">
        <v>0.4</v>
      </c>
      <c r="DA31" s="623"/>
      <c r="DB31" s="623"/>
      <c r="DC31" s="624"/>
      <c r="DD31" s="614">
        <v>37901</v>
      </c>
      <c r="DE31" s="621"/>
      <c r="DF31" s="621"/>
      <c r="DG31" s="621"/>
      <c r="DH31" s="621"/>
      <c r="DI31" s="621"/>
      <c r="DJ31" s="621"/>
      <c r="DK31" s="622"/>
      <c r="DL31" s="614">
        <v>37901</v>
      </c>
      <c r="DM31" s="621"/>
      <c r="DN31" s="621"/>
      <c r="DO31" s="621"/>
      <c r="DP31" s="621"/>
      <c r="DQ31" s="621"/>
      <c r="DR31" s="621"/>
      <c r="DS31" s="621"/>
      <c r="DT31" s="621"/>
      <c r="DU31" s="621"/>
      <c r="DV31" s="622"/>
      <c r="DW31" s="611">
        <v>0.7</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581972</v>
      </c>
      <c r="S32" s="609"/>
      <c r="T32" s="609"/>
      <c r="U32" s="609"/>
      <c r="V32" s="609"/>
      <c r="W32" s="609"/>
      <c r="X32" s="609"/>
      <c r="Y32" s="610"/>
      <c r="Z32" s="646">
        <v>5.0999999999999996</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77"/>
      <c r="AU32" s="196" t="s">
        <v>303</v>
      </c>
      <c r="AX32" s="605" t="s">
        <v>304</v>
      </c>
      <c r="AY32" s="606"/>
      <c r="AZ32" s="606"/>
      <c r="BA32" s="606"/>
      <c r="BB32" s="606"/>
      <c r="BC32" s="606"/>
      <c r="BD32" s="606"/>
      <c r="BE32" s="606"/>
      <c r="BF32" s="607"/>
      <c r="BG32" s="679">
        <v>99.3</v>
      </c>
      <c r="BH32" s="621"/>
      <c r="BI32" s="621"/>
      <c r="BJ32" s="621"/>
      <c r="BK32" s="621"/>
      <c r="BL32" s="621"/>
      <c r="BM32" s="612">
        <v>96.5</v>
      </c>
      <c r="BN32" s="621"/>
      <c r="BO32" s="621"/>
      <c r="BP32" s="621"/>
      <c r="BQ32" s="644"/>
      <c r="BR32" s="679">
        <v>98.9</v>
      </c>
      <c r="BS32" s="621"/>
      <c r="BT32" s="621"/>
      <c r="BU32" s="621"/>
      <c r="BV32" s="621"/>
      <c r="BW32" s="621"/>
      <c r="BX32" s="612">
        <v>98.3</v>
      </c>
      <c r="BY32" s="621"/>
      <c r="BZ32" s="621"/>
      <c r="CA32" s="621"/>
      <c r="CB32" s="644"/>
      <c r="CD32" s="631"/>
      <c r="CE32" s="632"/>
      <c r="CF32" s="605" t="s">
        <v>305</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30770</v>
      </c>
      <c r="S33" s="609"/>
      <c r="T33" s="609"/>
      <c r="U33" s="609"/>
      <c r="V33" s="609"/>
      <c r="W33" s="609"/>
      <c r="X33" s="609"/>
      <c r="Y33" s="610"/>
      <c r="Z33" s="646">
        <v>0.3</v>
      </c>
      <c r="AA33" s="646"/>
      <c r="AB33" s="646"/>
      <c r="AC33" s="646"/>
      <c r="AD33" s="647">
        <v>17198</v>
      </c>
      <c r="AE33" s="647"/>
      <c r="AF33" s="647"/>
      <c r="AG33" s="647"/>
      <c r="AH33" s="647"/>
      <c r="AI33" s="647"/>
      <c r="AJ33" s="647"/>
      <c r="AK33" s="647"/>
      <c r="AL33" s="611">
        <v>0.3</v>
      </c>
      <c r="AM33" s="612"/>
      <c r="AN33" s="612"/>
      <c r="AO33" s="648"/>
      <c r="AP33" s="651"/>
      <c r="AQ33" s="652"/>
      <c r="AR33" s="652"/>
      <c r="AS33" s="652"/>
      <c r="AT33" s="678"/>
      <c r="AU33" s="201"/>
      <c r="AV33" s="201"/>
      <c r="AW33" s="201"/>
      <c r="AX33" s="589" t="s">
        <v>307</v>
      </c>
      <c r="AY33" s="590"/>
      <c r="AZ33" s="590"/>
      <c r="BA33" s="590"/>
      <c r="BB33" s="590"/>
      <c r="BC33" s="590"/>
      <c r="BD33" s="590"/>
      <c r="BE33" s="590"/>
      <c r="BF33" s="591"/>
      <c r="BG33" s="669">
        <v>98.2</v>
      </c>
      <c r="BH33" s="593"/>
      <c r="BI33" s="593"/>
      <c r="BJ33" s="593"/>
      <c r="BK33" s="593"/>
      <c r="BL33" s="593"/>
      <c r="BM33" s="639">
        <v>89.6</v>
      </c>
      <c r="BN33" s="593"/>
      <c r="BO33" s="593"/>
      <c r="BP33" s="593"/>
      <c r="BQ33" s="656"/>
      <c r="BR33" s="669">
        <v>98.4</v>
      </c>
      <c r="BS33" s="593"/>
      <c r="BT33" s="593"/>
      <c r="BU33" s="593"/>
      <c r="BV33" s="593"/>
      <c r="BW33" s="593"/>
      <c r="BX33" s="639">
        <v>90.2</v>
      </c>
      <c r="BY33" s="593"/>
      <c r="BZ33" s="593"/>
      <c r="CA33" s="593"/>
      <c r="CB33" s="656"/>
      <c r="CD33" s="605" t="s">
        <v>308</v>
      </c>
      <c r="CE33" s="606"/>
      <c r="CF33" s="606"/>
      <c r="CG33" s="606"/>
      <c r="CH33" s="606"/>
      <c r="CI33" s="606"/>
      <c r="CJ33" s="606"/>
      <c r="CK33" s="606"/>
      <c r="CL33" s="606"/>
      <c r="CM33" s="606"/>
      <c r="CN33" s="606"/>
      <c r="CO33" s="606"/>
      <c r="CP33" s="606"/>
      <c r="CQ33" s="607"/>
      <c r="CR33" s="608">
        <v>4177048</v>
      </c>
      <c r="CS33" s="621"/>
      <c r="CT33" s="621"/>
      <c r="CU33" s="621"/>
      <c r="CV33" s="621"/>
      <c r="CW33" s="621"/>
      <c r="CX33" s="621"/>
      <c r="CY33" s="622"/>
      <c r="CZ33" s="611">
        <v>37.4</v>
      </c>
      <c r="DA33" s="623"/>
      <c r="DB33" s="623"/>
      <c r="DC33" s="624"/>
      <c r="DD33" s="614">
        <v>3354908</v>
      </c>
      <c r="DE33" s="621"/>
      <c r="DF33" s="621"/>
      <c r="DG33" s="621"/>
      <c r="DH33" s="621"/>
      <c r="DI33" s="621"/>
      <c r="DJ33" s="621"/>
      <c r="DK33" s="622"/>
      <c r="DL33" s="614">
        <v>2362410</v>
      </c>
      <c r="DM33" s="621"/>
      <c r="DN33" s="621"/>
      <c r="DO33" s="621"/>
      <c r="DP33" s="621"/>
      <c r="DQ33" s="621"/>
      <c r="DR33" s="621"/>
      <c r="DS33" s="621"/>
      <c r="DT33" s="621"/>
      <c r="DU33" s="621"/>
      <c r="DV33" s="622"/>
      <c r="DW33" s="611">
        <v>40.700000000000003</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358494</v>
      </c>
      <c r="S34" s="609"/>
      <c r="T34" s="609"/>
      <c r="U34" s="609"/>
      <c r="V34" s="609"/>
      <c r="W34" s="609"/>
      <c r="X34" s="609"/>
      <c r="Y34" s="610"/>
      <c r="Z34" s="646">
        <v>3.2</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310</v>
      </c>
      <c r="CE34" s="606"/>
      <c r="CF34" s="606"/>
      <c r="CG34" s="606"/>
      <c r="CH34" s="606"/>
      <c r="CI34" s="606"/>
      <c r="CJ34" s="606"/>
      <c r="CK34" s="606"/>
      <c r="CL34" s="606"/>
      <c r="CM34" s="606"/>
      <c r="CN34" s="606"/>
      <c r="CO34" s="606"/>
      <c r="CP34" s="606"/>
      <c r="CQ34" s="607"/>
      <c r="CR34" s="608">
        <v>1525470</v>
      </c>
      <c r="CS34" s="609"/>
      <c r="CT34" s="609"/>
      <c r="CU34" s="609"/>
      <c r="CV34" s="609"/>
      <c r="CW34" s="609"/>
      <c r="CX34" s="609"/>
      <c r="CY34" s="610"/>
      <c r="CZ34" s="611">
        <v>13.7</v>
      </c>
      <c r="DA34" s="623"/>
      <c r="DB34" s="623"/>
      <c r="DC34" s="624"/>
      <c r="DD34" s="614">
        <v>1190162</v>
      </c>
      <c r="DE34" s="609"/>
      <c r="DF34" s="609"/>
      <c r="DG34" s="609"/>
      <c r="DH34" s="609"/>
      <c r="DI34" s="609"/>
      <c r="DJ34" s="609"/>
      <c r="DK34" s="610"/>
      <c r="DL34" s="614">
        <v>973025</v>
      </c>
      <c r="DM34" s="609"/>
      <c r="DN34" s="609"/>
      <c r="DO34" s="609"/>
      <c r="DP34" s="609"/>
      <c r="DQ34" s="609"/>
      <c r="DR34" s="609"/>
      <c r="DS34" s="609"/>
      <c r="DT34" s="609"/>
      <c r="DU34" s="609"/>
      <c r="DV34" s="610"/>
      <c r="DW34" s="611">
        <v>16.8</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109166</v>
      </c>
      <c r="S35" s="609"/>
      <c r="T35" s="609"/>
      <c r="U35" s="609"/>
      <c r="V35" s="609"/>
      <c r="W35" s="609"/>
      <c r="X35" s="609"/>
      <c r="Y35" s="610"/>
      <c r="Z35" s="646">
        <v>1</v>
      </c>
      <c r="AA35" s="646"/>
      <c r="AB35" s="646"/>
      <c r="AC35" s="646"/>
      <c r="AD35" s="647" t="s">
        <v>122</v>
      </c>
      <c r="AE35" s="647"/>
      <c r="AF35" s="647"/>
      <c r="AG35" s="647"/>
      <c r="AH35" s="647"/>
      <c r="AI35" s="647"/>
      <c r="AJ35" s="647"/>
      <c r="AK35" s="647"/>
      <c r="AL35" s="611" t="s">
        <v>122</v>
      </c>
      <c r="AM35" s="612"/>
      <c r="AN35" s="612"/>
      <c r="AO35" s="648"/>
      <c r="AP35" s="204"/>
      <c r="AQ35" s="660" t="s">
        <v>312</v>
      </c>
      <c r="AR35" s="661"/>
      <c r="AS35" s="661"/>
      <c r="AT35" s="661"/>
      <c r="AU35" s="661"/>
      <c r="AV35" s="661"/>
      <c r="AW35" s="661"/>
      <c r="AX35" s="661"/>
      <c r="AY35" s="661"/>
      <c r="AZ35" s="661"/>
      <c r="BA35" s="661"/>
      <c r="BB35" s="661"/>
      <c r="BC35" s="661"/>
      <c r="BD35" s="661"/>
      <c r="BE35" s="661"/>
      <c r="BF35" s="662"/>
      <c r="BG35" s="660" t="s">
        <v>313</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314</v>
      </c>
      <c r="CE35" s="606"/>
      <c r="CF35" s="606"/>
      <c r="CG35" s="606"/>
      <c r="CH35" s="606"/>
      <c r="CI35" s="606"/>
      <c r="CJ35" s="606"/>
      <c r="CK35" s="606"/>
      <c r="CL35" s="606"/>
      <c r="CM35" s="606"/>
      <c r="CN35" s="606"/>
      <c r="CO35" s="606"/>
      <c r="CP35" s="606"/>
      <c r="CQ35" s="607"/>
      <c r="CR35" s="608">
        <v>104453</v>
      </c>
      <c r="CS35" s="621"/>
      <c r="CT35" s="621"/>
      <c r="CU35" s="621"/>
      <c r="CV35" s="621"/>
      <c r="CW35" s="621"/>
      <c r="CX35" s="621"/>
      <c r="CY35" s="622"/>
      <c r="CZ35" s="611">
        <v>0.9</v>
      </c>
      <c r="DA35" s="623"/>
      <c r="DB35" s="623"/>
      <c r="DC35" s="624"/>
      <c r="DD35" s="614">
        <v>73677</v>
      </c>
      <c r="DE35" s="621"/>
      <c r="DF35" s="621"/>
      <c r="DG35" s="621"/>
      <c r="DH35" s="621"/>
      <c r="DI35" s="621"/>
      <c r="DJ35" s="621"/>
      <c r="DK35" s="622"/>
      <c r="DL35" s="614">
        <v>73639</v>
      </c>
      <c r="DM35" s="621"/>
      <c r="DN35" s="621"/>
      <c r="DO35" s="621"/>
      <c r="DP35" s="621"/>
      <c r="DQ35" s="621"/>
      <c r="DR35" s="621"/>
      <c r="DS35" s="621"/>
      <c r="DT35" s="621"/>
      <c r="DU35" s="621"/>
      <c r="DV35" s="622"/>
      <c r="DW35" s="611">
        <v>1.3</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187166</v>
      </c>
      <c r="S36" s="609"/>
      <c r="T36" s="609"/>
      <c r="U36" s="609"/>
      <c r="V36" s="609"/>
      <c r="W36" s="609"/>
      <c r="X36" s="609"/>
      <c r="Y36" s="610"/>
      <c r="Z36" s="646">
        <v>1.6</v>
      </c>
      <c r="AA36" s="646"/>
      <c r="AB36" s="646"/>
      <c r="AC36" s="646"/>
      <c r="AD36" s="647" t="s">
        <v>122</v>
      </c>
      <c r="AE36" s="647"/>
      <c r="AF36" s="647"/>
      <c r="AG36" s="647"/>
      <c r="AH36" s="647"/>
      <c r="AI36" s="647"/>
      <c r="AJ36" s="647"/>
      <c r="AK36" s="647"/>
      <c r="AL36" s="611" t="s">
        <v>122</v>
      </c>
      <c r="AM36" s="612"/>
      <c r="AN36" s="612"/>
      <c r="AO36" s="648"/>
      <c r="AP36" s="204"/>
      <c r="AQ36" s="657" t="s">
        <v>316</v>
      </c>
      <c r="AR36" s="658"/>
      <c r="AS36" s="658"/>
      <c r="AT36" s="658"/>
      <c r="AU36" s="658"/>
      <c r="AV36" s="658"/>
      <c r="AW36" s="658"/>
      <c r="AX36" s="658"/>
      <c r="AY36" s="659"/>
      <c r="AZ36" s="663">
        <v>1367798</v>
      </c>
      <c r="BA36" s="664"/>
      <c r="BB36" s="664"/>
      <c r="BC36" s="664"/>
      <c r="BD36" s="664"/>
      <c r="BE36" s="664"/>
      <c r="BF36" s="665"/>
      <c r="BG36" s="666" t="s">
        <v>317</v>
      </c>
      <c r="BH36" s="667"/>
      <c r="BI36" s="667"/>
      <c r="BJ36" s="667"/>
      <c r="BK36" s="667"/>
      <c r="BL36" s="667"/>
      <c r="BM36" s="667"/>
      <c r="BN36" s="667"/>
      <c r="BO36" s="667"/>
      <c r="BP36" s="667"/>
      <c r="BQ36" s="667"/>
      <c r="BR36" s="667"/>
      <c r="BS36" s="667"/>
      <c r="BT36" s="667"/>
      <c r="BU36" s="668"/>
      <c r="BV36" s="663">
        <v>7607</v>
      </c>
      <c r="BW36" s="664"/>
      <c r="BX36" s="664"/>
      <c r="BY36" s="664"/>
      <c r="BZ36" s="664"/>
      <c r="CA36" s="664"/>
      <c r="CB36" s="665"/>
      <c r="CD36" s="605" t="s">
        <v>318</v>
      </c>
      <c r="CE36" s="606"/>
      <c r="CF36" s="606"/>
      <c r="CG36" s="606"/>
      <c r="CH36" s="606"/>
      <c r="CI36" s="606"/>
      <c r="CJ36" s="606"/>
      <c r="CK36" s="606"/>
      <c r="CL36" s="606"/>
      <c r="CM36" s="606"/>
      <c r="CN36" s="606"/>
      <c r="CO36" s="606"/>
      <c r="CP36" s="606"/>
      <c r="CQ36" s="607"/>
      <c r="CR36" s="608">
        <v>1221996</v>
      </c>
      <c r="CS36" s="609"/>
      <c r="CT36" s="609"/>
      <c r="CU36" s="609"/>
      <c r="CV36" s="609"/>
      <c r="CW36" s="609"/>
      <c r="CX36" s="609"/>
      <c r="CY36" s="610"/>
      <c r="CZ36" s="611">
        <v>11</v>
      </c>
      <c r="DA36" s="623"/>
      <c r="DB36" s="623"/>
      <c r="DC36" s="624"/>
      <c r="DD36" s="614">
        <v>972526</v>
      </c>
      <c r="DE36" s="609"/>
      <c r="DF36" s="609"/>
      <c r="DG36" s="609"/>
      <c r="DH36" s="609"/>
      <c r="DI36" s="609"/>
      <c r="DJ36" s="609"/>
      <c r="DK36" s="610"/>
      <c r="DL36" s="614">
        <v>664630</v>
      </c>
      <c r="DM36" s="609"/>
      <c r="DN36" s="609"/>
      <c r="DO36" s="609"/>
      <c r="DP36" s="609"/>
      <c r="DQ36" s="609"/>
      <c r="DR36" s="609"/>
      <c r="DS36" s="609"/>
      <c r="DT36" s="609"/>
      <c r="DU36" s="609"/>
      <c r="DV36" s="610"/>
      <c r="DW36" s="611">
        <v>11.5</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166695</v>
      </c>
      <c r="S37" s="609"/>
      <c r="T37" s="609"/>
      <c r="U37" s="609"/>
      <c r="V37" s="609"/>
      <c r="W37" s="609"/>
      <c r="X37" s="609"/>
      <c r="Y37" s="610"/>
      <c r="Z37" s="646">
        <v>1.5</v>
      </c>
      <c r="AA37" s="646"/>
      <c r="AB37" s="646"/>
      <c r="AC37" s="646"/>
      <c r="AD37" s="647">
        <v>4374</v>
      </c>
      <c r="AE37" s="647"/>
      <c r="AF37" s="647"/>
      <c r="AG37" s="647"/>
      <c r="AH37" s="647"/>
      <c r="AI37" s="647"/>
      <c r="AJ37" s="647"/>
      <c r="AK37" s="647"/>
      <c r="AL37" s="611">
        <v>0.1</v>
      </c>
      <c r="AM37" s="612"/>
      <c r="AN37" s="612"/>
      <c r="AO37" s="648"/>
      <c r="AQ37" s="641" t="s">
        <v>320</v>
      </c>
      <c r="AR37" s="642"/>
      <c r="AS37" s="642"/>
      <c r="AT37" s="642"/>
      <c r="AU37" s="642"/>
      <c r="AV37" s="642"/>
      <c r="AW37" s="642"/>
      <c r="AX37" s="642"/>
      <c r="AY37" s="643"/>
      <c r="AZ37" s="608">
        <v>363060</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-39956</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122493</v>
      </c>
      <c r="CS37" s="621"/>
      <c r="CT37" s="621"/>
      <c r="CU37" s="621"/>
      <c r="CV37" s="621"/>
      <c r="CW37" s="621"/>
      <c r="CX37" s="621"/>
      <c r="CY37" s="622"/>
      <c r="CZ37" s="611">
        <v>1.1000000000000001</v>
      </c>
      <c r="DA37" s="623"/>
      <c r="DB37" s="623"/>
      <c r="DC37" s="624"/>
      <c r="DD37" s="614">
        <v>112965</v>
      </c>
      <c r="DE37" s="621"/>
      <c r="DF37" s="621"/>
      <c r="DG37" s="621"/>
      <c r="DH37" s="621"/>
      <c r="DI37" s="621"/>
      <c r="DJ37" s="621"/>
      <c r="DK37" s="622"/>
      <c r="DL37" s="614">
        <v>112965</v>
      </c>
      <c r="DM37" s="621"/>
      <c r="DN37" s="621"/>
      <c r="DO37" s="621"/>
      <c r="DP37" s="621"/>
      <c r="DQ37" s="621"/>
      <c r="DR37" s="621"/>
      <c r="DS37" s="621"/>
      <c r="DT37" s="621"/>
      <c r="DU37" s="621"/>
      <c r="DV37" s="622"/>
      <c r="DW37" s="611">
        <v>1.9</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1462492</v>
      </c>
      <c r="S38" s="609"/>
      <c r="T38" s="609"/>
      <c r="U38" s="609"/>
      <c r="V38" s="609"/>
      <c r="W38" s="609"/>
      <c r="X38" s="609"/>
      <c r="Y38" s="610"/>
      <c r="Z38" s="646">
        <v>12.9</v>
      </c>
      <c r="AA38" s="646"/>
      <c r="AB38" s="646"/>
      <c r="AC38" s="646"/>
      <c r="AD38" s="647" t="s">
        <v>122</v>
      </c>
      <c r="AE38" s="647"/>
      <c r="AF38" s="647"/>
      <c r="AG38" s="647"/>
      <c r="AH38" s="647"/>
      <c r="AI38" s="647"/>
      <c r="AJ38" s="647"/>
      <c r="AK38" s="647"/>
      <c r="AL38" s="611" t="s">
        <v>122</v>
      </c>
      <c r="AM38" s="612"/>
      <c r="AN38" s="612"/>
      <c r="AO38" s="648"/>
      <c r="AQ38" s="641" t="s">
        <v>324</v>
      </c>
      <c r="AR38" s="642"/>
      <c r="AS38" s="642"/>
      <c r="AT38" s="642"/>
      <c r="AU38" s="642"/>
      <c r="AV38" s="642"/>
      <c r="AW38" s="642"/>
      <c r="AX38" s="642"/>
      <c r="AY38" s="643"/>
      <c r="AZ38" s="608">
        <v>64360</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2428</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899078</v>
      </c>
      <c r="CS38" s="609"/>
      <c r="CT38" s="609"/>
      <c r="CU38" s="609"/>
      <c r="CV38" s="609"/>
      <c r="CW38" s="609"/>
      <c r="CX38" s="609"/>
      <c r="CY38" s="610"/>
      <c r="CZ38" s="611">
        <v>8.1</v>
      </c>
      <c r="DA38" s="623"/>
      <c r="DB38" s="623"/>
      <c r="DC38" s="624"/>
      <c r="DD38" s="614">
        <v>705739</v>
      </c>
      <c r="DE38" s="609"/>
      <c r="DF38" s="609"/>
      <c r="DG38" s="609"/>
      <c r="DH38" s="609"/>
      <c r="DI38" s="609"/>
      <c r="DJ38" s="609"/>
      <c r="DK38" s="610"/>
      <c r="DL38" s="614">
        <v>651116</v>
      </c>
      <c r="DM38" s="609"/>
      <c r="DN38" s="609"/>
      <c r="DO38" s="609"/>
      <c r="DP38" s="609"/>
      <c r="DQ38" s="609"/>
      <c r="DR38" s="609"/>
      <c r="DS38" s="609"/>
      <c r="DT38" s="609"/>
      <c r="DU38" s="609"/>
      <c r="DV38" s="610"/>
      <c r="DW38" s="611">
        <v>11.2</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328</v>
      </c>
      <c r="AR39" s="642"/>
      <c r="AS39" s="642"/>
      <c r="AT39" s="642"/>
      <c r="AU39" s="642"/>
      <c r="AV39" s="642"/>
      <c r="AW39" s="642"/>
      <c r="AX39" s="642"/>
      <c r="AY39" s="643"/>
      <c r="AZ39" s="608">
        <v>41300</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3535</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421131</v>
      </c>
      <c r="CS39" s="621"/>
      <c r="CT39" s="621"/>
      <c r="CU39" s="621"/>
      <c r="CV39" s="621"/>
      <c r="CW39" s="621"/>
      <c r="CX39" s="621"/>
      <c r="CY39" s="622"/>
      <c r="CZ39" s="611">
        <v>3.8</v>
      </c>
      <c r="DA39" s="623"/>
      <c r="DB39" s="623"/>
      <c r="DC39" s="624"/>
      <c r="DD39" s="614">
        <v>412804</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v>12892</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332</v>
      </c>
      <c r="AR40" s="642"/>
      <c r="AS40" s="642"/>
      <c r="AT40" s="642"/>
      <c r="AU40" s="642"/>
      <c r="AV40" s="642"/>
      <c r="AW40" s="642"/>
      <c r="AX40" s="642"/>
      <c r="AY40" s="643"/>
      <c r="AZ40" s="608">
        <v>7127</v>
      </c>
      <c r="BA40" s="609"/>
      <c r="BB40" s="609"/>
      <c r="BC40" s="609"/>
      <c r="BD40" s="621"/>
      <c r="BE40" s="621"/>
      <c r="BF40" s="644"/>
      <c r="BG40" s="649" t="s">
        <v>333</v>
      </c>
      <c r="BH40" s="650"/>
      <c r="BI40" s="650"/>
      <c r="BJ40" s="650"/>
      <c r="BK40" s="650"/>
      <c r="BL40" s="205"/>
      <c r="BM40" s="606" t="s">
        <v>334</v>
      </c>
      <c r="BN40" s="606"/>
      <c r="BO40" s="606"/>
      <c r="BP40" s="606"/>
      <c r="BQ40" s="606"/>
      <c r="BR40" s="606"/>
      <c r="BS40" s="606"/>
      <c r="BT40" s="606"/>
      <c r="BU40" s="607"/>
      <c r="BV40" s="608">
        <v>102</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4920</v>
      </c>
      <c r="CS40" s="609"/>
      <c r="CT40" s="609"/>
      <c r="CU40" s="609"/>
      <c r="CV40" s="609"/>
      <c r="CW40" s="609"/>
      <c r="CX40" s="609"/>
      <c r="CY40" s="610"/>
      <c r="CZ40" s="611">
        <v>0</v>
      </c>
      <c r="DA40" s="623"/>
      <c r="DB40" s="623"/>
      <c r="DC40" s="624"/>
      <c r="DD40" s="614" t="s">
        <v>122</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11361432</v>
      </c>
      <c r="S41" s="633"/>
      <c r="T41" s="633"/>
      <c r="U41" s="633"/>
      <c r="V41" s="633"/>
      <c r="W41" s="633"/>
      <c r="X41" s="633"/>
      <c r="Y41" s="636"/>
      <c r="Z41" s="637">
        <v>100</v>
      </c>
      <c r="AA41" s="637"/>
      <c r="AB41" s="637"/>
      <c r="AC41" s="637"/>
      <c r="AD41" s="638">
        <v>5788553</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207487</v>
      </c>
      <c r="BA41" s="609"/>
      <c r="BB41" s="609"/>
      <c r="BC41" s="609"/>
      <c r="BD41" s="621"/>
      <c r="BE41" s="621"/>
      <c r="BF41" s="644"/>
      <c r="BG41" s="649"/>
      <c r="BH41" s="650"/>
      <c r="BI41" s="650"/>
      <c r="BJ41" s="650"/>
      <c r="BK41" s="650"/>
      <c r="BL41" s="205"/>
      <c r="BM41" s="606" t="s">
        <v>338</v>
      </c>
      <c r="BN41" s="606"/>
      <c r="BO41" s="606"/>
      <c r="BP41" s="606"/>
      <c r="BQ41" s="606"/>
      <c r="BR41" s="606"/>
      <c r="BS41" s="606"/>
      <c r="BT41" s="606"/>
      <c r="BU41" s="607"/>
      <c r="BV41" s="608">
        <v>1</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684464</v>
      </c>
      <c r="BA42" s="633"/>
      <c r="BB42" s="633"/>
      <c r="BC42" s="633"/>
      <c r="BD42" s="593"/>
      <c r="BE42" s="593"/>
      <c r="BF42" s="656"/>
      <c r="BG42" s="651"/>
      <c r="BH42" s="652"/>
      <c r="BI42" s="652"/>
      <c r="BJ42" s="652"/>
      <c r="BK42" s="652"/>
      <c r="BL42" s="206"/>
      <c r="BM42" s="590" t="s">
        <v>341</v>
      </c>
      <c r="BN42" s="590"/>
      <c r="BO42" s="590"/>
      <c r="BP42" s="590"/>
      <c r="BQ42" s="590"/>
      <c r="BR42" s="590"/>
      <c r="BS42" s="590"/>
      <c r="BT42" s="590"/>
      <c r="BU42" s="591"/>
      <c r="BV42" s="592">
        <v>385</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2646760</v>
      </c>
      <c r="CS42" s="621"/>
      <c r="CT42" s="621"/>
      <c r="CU42" s="621"/>
      <c r="CV42" s="621"/>
      <c r="CW42" s="621"/>
      <c r="CX42" s="621"/>
      <c r="CY42" s="622"/>
      <c r="CZ42" s="611">
        <v>23.7</v>
      </c>
      <c r="DA42" s="623"/>
      <c r="DB42" s="623"/>
      <c r="DC42" s="624"/>
      <c r="DD42" s="614">
        <v>222900</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v>37535</v>
      </c>
      <c r="CS43" s="621"/>
      <c r="CT43" s="621"/>
      <c r="CU43" s="621"/>
      <c r="CV43" s="621"/>
      <c r="CW43" s="621"/>
      <c r="CX43" s="621"/>
      <c r="CY43" s="622"/>
      <c r="CZ43" s="611">
        <v>0.3</v>
      </c>
      <c r="DA43" s="623"/>
      <c r="DB43" s="623"/>
      <c r="DC43" s="624"/>
      <c r="DD43" s="614">
        <v>37535</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2631744</v>
      </c>
      <c r="CS44" s="609"/>
      <c r="CT44" s="609"/>
      <c r="CU44" s="609"/>
      <c r="CV44" s="609"/>
      <c r="CW44" s="609"/>
      <c r="CX44" s="609"/>
      <c r="CY44" s="610"/>
      <c r="CZ44" s="611">
        <v>23.6</v>
      </c>
      <c r="DA44" s="612"/>
      <c r="DB44" s="612"/>
      <c r="DC44" s="613"/>
      <c r="DD44" s="614">
        <v>218488</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2103198</v>
      </c>
      <c r="CS45" s="621"/>
      <c r="CT45" s="621"/>
      <c r="CU45" s="621"/>
      <c r="CV45" s="621"/>
      <c r="CW45" s="621"/>
      <c r="CX45" s="621"/>
      <c r="CY45" s="622"/>
      <c r="CZ45" s="611">
        <v>18.899999999999999</v>
      </c>
      <c r="DA45" s="623"/>
      <c r="DB45" s="623"/>
      <c r="DC45" s="624"/>
      <c r="DD45" s="614">
        <v>2825</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497876</v>
      </c>
      <c r="CS46" s="609"/>
      <c r="CT46" s="609"/>
      <c r="CU46" s="609"/>
      <c r="CV46" s="609"/>
      <c r="CW46" s="609"/>
      <c r="CX46" s="609"/>
      <c r="CY46" s="610"/>
      <c r="CZ46" s="611">
        <v>4.5</v>
      </c>
      <c r="DA46" s="612"/>
      <c r="DB46" s="612"/>
      <c r="DC46" s="613"/>
      <c r="DD46" s="614">
        <v>215193</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v>15016</v>
      </c>
      <c r="CS47" s="621"/>
      <c r="CT47" s="621"/>
      <c r="CU47" s="621"/>
      <c r="CV47" s="621"/>
      <c r="CW47" s="621"/>
      <c r="CX47" s="621"/>
      <c r="CY47" s="622"/>
      <c r="CZ47" s="611">
        <v>0.1</v>
      </c>
      <c r="DA47" s="623"/>
      <c r="DB47" s="623"/>
      <c r="DC47" s="624"/>
      <c r="DD47" s="614">
        <v>4412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11156319</v>
      </c>
      <c r="CS49" s="593"/>
      <c r="CT49" s="593"/>
      <c r="CU49" s="593"/>
      <c r="CV49" s="593"/>
      <c r="CW49" s="593"/>
      <c r="CX49" s="593"/>
      <c r="CY49" s="594"/>
      <c r="CZ49" s="595">
        <v>100</v>
      </c>
      <c r="DA49" s="596"/>
      <c r="DB49" s="596"/>
      <c r="DC49" s="597"/>
      <c r="DD49" s="598">
        <v>7030622</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wm2goTQwbpZnFPn4PB+SR8+KTup4KwvOsf/VTS3h/Piem3IF9Pg6DvE+p9tQtJ2Cjj0RjlX9iolF0FAIjn/SQg==" saltValue="crkgaRVZp142CnA9fWmPY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98" zoomScaleNormal="98"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82" t="s">
        <v>353</v>
      </c>
      <c r="B2" s="1082"/>
      <c r="C2" s="1082"/>
      <c r="D2" s="1082"/>
      <c r="E2" s="1082"/>
      <c r="F2" s="1082"/>
      <c r="G2" s="1082"/>
      <c r="H2" s="1082"/>
      <c r="I2" s="1082"/>
      <c r="J2" s="1082"/>
      <c r="K2" s="1082"/>
      <c r="L2" s="1082"/>
      <c r="M2" s="1082"/>
      <c r="N2" s="1082"/>
      <c r="O2" s="1082"/>
      <c r="P2" s="1082"/>
      <c r="Q2" s="1082"/>
      <c r="R2" s="1082"/>
      <c r="S2" s="1082"/>
      <c r="T2" s="1082"/>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c r="AT2" s="1082"/>
      <c r="AU2" s="1082"/>
      <c r="AV2" s="1082"/>
      <c r="AW2" s="1082"/>
      <c r="AX2" s="1082"/>
      <c r="AY2" s="1082"/>
      <c r="AZ2" s="1082"/>
      <c r="BA2" s="1082"/>
      <c r="BB2" s="1082"/>
      <c r="BC2" s="1082"/>
      <c r="BD2" s="1082"/>
      <c r="BE2" s="1082"/>
      <c r="BF2" s="1082"/>
      <c r="BG2" s="1082"/>
      <c r="BH2" s="1082"/>
      <c r="BI2" s="1082"/>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83" t="s">
        <v>354</v>
      </c>
      <c r="DK2" s="1084"/>
      <c r="DL2" s="1084"/>
      <c r="DM2" s="1084"/>
      <c r="DN2" s="1084"/>
      <c r="DO2" s="1085"/>
      <c r="DP2" s="210"/>
      <c r="DQ2" s="1083" t="s">
        <v>355</v>
      </c>
      <c r="DR2" s="1084"/>
      <c r="DS2" s="1084"/>
      <c r="DT2" s="1084"/>
      <c r="DU2" s="1084"/>
      <c r="DV2" s="1084"/>
      <c r="DW2" s="1084"/>
      <c r="DX2" s="1084"/>
      <c r="DY2" s="1084"/>
      <c r="DZ2" s="1085"/>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33" t="s">
        <v>356</v>
      </c>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c r="AK4" s="1033"/>
      <c r="AL4" s="1033"/>
      <c r="AM4" s="1033"/>
      <c r="AN4" s="1033"/>
      <c r="AO4" s="1033"/>
      <c r="AP4" s="1033"/>
      <c r="AQ4" s="1033"/>
      <c r="AR4" s="1033"/>
      <c r="AS4" s="1033"/>
      <c r="AT4" s="1033"/>
      <c r="AU4" s="1033"/>
      <c r="AV4" s="1033"/>
      <c r="AW4" s="1033"/>
      <c r="AX4" s="1033"/>
      <c r="AY4" s="1033"/>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79" t="s">
        <v>358</v>
      </c>
      <c r="B5" s="980"/>
      <c r="C5" s="980"/>
      <c r="D5" s="980"/>
      <c r="E5" s="980"/>
      <c r="F5" s="980"/>
      <c r="G5" s="980"/>
      <c r="H5" s="980"/>
      <c r="I5" s="980"/>
      <c r="J5" s="980"/>
      <c r="K5" s="980"/>
      <c r="L5" s="980"/>
      <c r="M5" s="980"/>
      <c r="N5" s="980"/>
      <c r="O5" s="980"/>
      <c r="P5" s="981"/>
      <c r="Q5" s="985" t="s">
        <v>359</v>
      </c>
      <c r="R5" s="986"/>
      <c r="S5" s="986"/>
      <c r="T5" s="986"/>
      <c r="U5" s="987"/>
      <c r="V5" s="985" t="s">
        <v>360</v>
      </c>
      <c r="W5" s="986"/>
      <c r="X5" s="986"/>
      <c r="Y5" s="986"/>
      <c r="Z5" s="987"/>
      <c r="AA5" s="985" t="s">
        <v>361</v>
      </c>
      <c r="AB5" s="986"/>
      <c r="AC5" s="986"/>
      <c r="AD5" s="986"/>
      <c r="AE5" s="986"/>
      <c r="AF5" s="1086" t="s">
        <v>362</v>
      </c>
      <c r="AG5" s="986"/>
      <c r="AH5" s="986"/>
      <c r="AI5" s="986"/>
      <c r="AJ5" s="999"/>
      <c r="AK5" s="986" t="s">
        <v>363</v>
      </c>
      <c r="AL5" s="986"/>
      <c r="AM5" s="986"/>
      <c r="AN5" s="986"/>
      <c r="AO5" s="987"/>
      <c r="AP5" s="985" t="s">
        <v>364</v>
      </c>
      <c r="AQ5" s="986"/>
      <c r="AR5" s="986"/>
      <c r="AS5" s="986"/>
      <c r="AT5" s="987"/>
      <c r="AU5" s="985" t="s">
        <v>365</v>
      </c>
      <c r="AV5" s="986"/>
      <c r="AW5" s="986"/>
      <c r="AX5" s="986"/>
      <c r="AY5" s="999"/>
      <c r="AZ5" s="214"/>
      <c r="BA5" s="214"/>
      <c r="BB5" s="214"/>
      <c r="BC5" s="214"/>
      <c r="BD5" s="214"/>
      <c r="BE5" s="215"/>
      <c r="BF5" s="215"/>
      <c r="BG5" s="215"/>
      <c r="BH5" s="215"/>
      <c r="BI5" s="215"/>
      <c r="BJ5" s="215"/>
      <c r="BK5" s="215"/>
      <c r="BL5" s="215"/>
      <c r="BM5" s="215"/>
      <c r="BN5" s="215"/>
      <c r="BO5" s="215"/>
      <c r="BP5" s="215"/>
      <c r="BQ5" s="979" t="s">
        <v>366</v>
      </c>
      <c r="BR5" s="980"/>
      <c r="BS5" s="980"/>
      <c r="BT5" s="980"/>
      <c r="BU5" s="980"/>
      <c r="BV5" s="980"/>
      <c r="BW5" s="980"/>
      <c r="BX5" s="980"/>
      <c r="BY5" s="980"/>
      <c r="BZ5" s="980"/>
      <c r="CA5" s="980"/>
      <c r="CB5" s="980"/>
      <c r="CC5" s="980"/>
      <c r="CD5" s="980"/>
      <c r="CE5" s="980"/>
      <c r="CF5" s="980"/>
      <c r="CG5" s="981"/>
      <c r="CH5" s="985" t="s">
        <v>367</v>
      </c>
      <c r="CI5" s="986"/>
      <c r="CJ5" s="986"/>
      <c r="CK5" s="986"/>
      <c r="CL5" s="987"/>
      <c r="CM5" s="985" t="s">
        <v>368</v>
      </c>
      <c r="CN5" s="986"/>
      <c r="CO5" s="986"/>
      <c r="CP5" s="986"/>
      <c r="CQ5" s="987"/>
      <c r="CR5" s="985" t="s">
        <v>369</v>
      </c>
      <c r="CS5" s="986"/>
      <c r="CT5" s="986"/>
      <c r="CU5" s="986"/>
      <c r="CV5" s="987"/>
      <c r="CW5" s="985" t="s">
        <v>370</v>
      </c>
      <c r="CX5" s="986"/>
      <c r="CY5" s="986"/>
      <c r="CZ5" s="986"/>
      <c r="DA5" s="987"/>
      <c r="DB5" s="985" t="s">
        <v>371</v>
      </c>
      <c r="DC5" s="986"/>
      <c r="DD5" s="986"/>
      <c r="DE5" s="986"/>
      <c r="DF5" s="987"/>
      <c r="DG5" s="1076" t="s">
        <v>372</v>
      </c>
      <c r="DH5" s="1077"/>
      <c r="DI5" s="1077"/>
      <c r="DJ5" s="1077"/>
      <c r="DK5" s="1078"/>
      <c r="DL5" s="1076" t="s">
        <v>373</v>
      </c>
      <c r="DM5" s="1077"/>
      <c r="DN5" s="1077"/>
      <c r="DO5" s="1077"/>
      <c r="DP5" s="1078"/>
      <c r="DQ5" s="985" t="s">
        <v>374</v>
      </c>
      <c r="DR5" s="986"/>
      <c r="DS5" s="986"/>
      <c r="DT5" s="986"/>
      <c r="DU5" s="987"/>
      <c r="DV5" s="985" t="s">
        <v>365</v>
      </c>
      <c r="DW5" s="986"/>
      <c r="DX5" s="986"/>
      <c r="DY5" s="986"/>
      <c r="DZ5" s="999"/>
      <c r="EA5" s="216"/>
    </row>
    <row r="6" spans="1:131" s="217" customFormat="1" ht="26.25" customHeight="1" thickBot="1" x14ac:dyDescent="0.2">
      <c r="A6" s="982"/>
      <c r="B6" s="983"/>
      <c r="C6" s="983"/>
      <c r="D6" s="983"/>
      <c r="E6" s="983"/>
      <c r="F6" s="983"/>
      <c r="G6" s="983"/>
      <c r="H6" s="983"/>
      <c r="I6" s="983"/>
      <c r="J6" s="983"/>
      <c r="K6" s="983"/>
      <c r="L6" s="983"/>
      <c r="M6" s="983"/>
      <c r="N6" s="983"/>
      <c r="O6" s="983"/>
      <c r="P6" s="984"/>
      <c r="Q6" s="988"/>
      <c r="R6" s="989"/>
      <c r="S6" s="989"/>
      <c r="T6" s="989"/>
      <c r="U6" s="990"/>
      <c r="V6" s="988"/>
      <c r="W6" s="989"/>
      <c r="X6" s="989"/>
      <c r="Y6" s="989"/>
      <c r="Z6" s="990"/>
      <c r="AA6" s="988"/>
      <c r="AB6" s="989"/>
      <c r="AC6" s="989"/>
      <c r="AD6" s="989"/>
      <c r="AE6" s="989"/>
      <c r="AF6" s="1087"/>
      <c r="AG6" s="989"/>
      <c r="AH6" s="989"/>
      <c r="AI6" s="989"/>
      <c r="AJ6" s="1000"/>
      <c r="AK6" s="989"/>
      <c r="AL6" s="989"/>
      <c r="AM6" s="989"/>
      <c r="AN6" s="989"/>
      <c r="AO6" s="990"/>
      <c r="AP6" s="988"/>
      <c r="AQ6" s="989"/>
      <c r="AR6" s="989"/>
      <c r="AS6" s="989"/>
      <c r="AT6" s="990"/>
      <c r="AU6" s="988"/>
      <c r="AV6" s="989"/>
      <c r="AW6" s="989"/>
      <c r="AX6" s="989"/>
      <c r="AY6" s="1000"/>
      <c r="AZ6" s="214"/>
      <c r="BA6" s="214"/>
      <c r="BB6" s="214"/>
      <c r="BC6" s="214"/>
      <c r="BD6" s="214"/>
      <c r="BE6" s="215"/>
      <c r="BF6" s="215"/>
      <c r="BG6" s="215"/>
      <c r="BH6" s="215"/>
      <c r="BI6" s="215"/>
      <c r="BJ6" s="215"/>
      <c r="BK6" s="215"/>
      <c r="BL6" s="215"/>
      <c r="BM6" s="215"/>
      <c r="BN6" s="215"/>
      <c r="BO6" s="215"/>
      <c r="BP6" s="215"/>
      <c r="BQ6" s="982"/>
      <c r="BR6" s="983"/>
      <c r="BS6" s="983"/>
      <c r="BT6" s="983"/>
      <c r="BU6" s="983"/>
      <c r="BV6" s="983"/>
      <c r="BW6" s="983"/>
      <c r="BX6" s="983"/>
      <c r="BY6" s="983"/>
      <c r="BZ6" s="983"/>
      <c r="CA6" s="983"/>
      <c r="CB6" s="983"/>
      <c r="CC6" s="983"/>
      <c r="CD6" s="983"/>
      <c r="CE6" s="983"/>
      <c r="CF6" s="983"/>
      <c r="CG6" s="984"/>
      <c r="CH6" s="988"/>
      <c r="CI6" s="989"/>
      <c r="CJ6" s="989"/>
      <c r="CK6" s="989"/>
      <c r="CL6" s="990"/>
      <c r="CM6" s="988"/>
      <c r="CN6" s="989"/>
      <c r="CO6" s="989"/>
      <c r="CP6" s="989"/>
      <c r="CQ6" s="990"/>
      <c r="CR6" s="988"/>
      <c r="CS6" s="989"/>
      <c r="CT6" s="989"/>
      <c r="CU6" s="989"/>
      <c r="CV6" s="990"/>
      <c r="CW6" s="988"/>
      <c r="CX6" s="989"/>
      <c r="CY6" s="989"/>
      <c r="CZ6" s="989"/>
      <c r="DA6" s="990"/>
      <c r="DB6" s="988"/>
      <c r="DC6" s="989"/>
      <c r="DD6" s="989"/>
      <c r="DE6" s="989"/>
      <c r="DF6" s="990"/>
      <c r="DG6" s="1079"/>
      <c r="DH6" s="1080"/>
      <c r="DI6" s="1080"/>
      <c r="DJ6" s="1080"/>
      <c r="DK6" s="1081"/>
      <c r="DL6" s="1079"/>
      <c r="DM6" s="1080"/>
      <c r="DN6" s="1080"/>
      <c r="DO6" s="1080"/>
      <c r="DP6" s="1081"/>
      <c r="DQ6" s="988"/>
      <c r="DR6" s="989"/>
      <c r="DS6" s="989"/>
      <c r="DT6" s="989"/>
      <c r="DU6" s="990"/>
      <c r="DV6" s="988"/>
      <c r="DW6" s="989"/>
      <c r="DX6" s="989"/>
      <c r="DY6" s="989"/>
      <c r="DZ6" s="1000"/>
      <c r="EA6" s="216"/>
    </row>
    <row r="7" spans="1:131" s="217" customFormat="1" ht="26.25" customHeight="1" thickTop="1" x14ac:dyDescent="0.15">
      <c r="A7" s="218">
        <v>1</v>
      </c>
      <c r="B7" s="1061" t="s">
        <v>375</v>
      </c>
      <c r="C7" s="1062"/>
      <c r="D7" s="1062"/>
      <c r="E7" s="1062"/>
      <c r="F7" s="1062"/>
      <c r="G7" s="1062"/>
      <c r="H7" s="1062"/>
      <c r="I7" s="1062"/>
      <c r="J7" s="1062"/>
      <c r="K7" s="1062"/>
      <c r="L7" s="1062"/>
      <c r="M7" s="1062"/>
      <c r="N7" s="1062"/>
      <c r="O7" s="1062"/>
      <c r="P7" s="1063"/>
      <c r="Q7" s="1064">
        <v>11350</v>
      </c>
      <c r="R7" s="1065"/>
      <c r="S7" s="1065"/>
      <c r="T7" s="1065"/>
      <c r="U7" s="1065"/>
      <c r="V7" s="1065">
        <v>11145</v>
      </c>
      <c r="W7" s="1065"/>
      <c r="X7" s="1065"/>
      <c r="Y7" s="1065"/>
      <c r="Z7" s="1065"/>
      <c r="AA7" s="1065">
        <v>205</v>
      </c>
      <c r="AB7" s="1065"/>
      <c r="AC7" s="1065"/>
      <c r="AD7" s="1065"/>
      <c r="AE7" s="1066"/>
      <c r="AF7" s="1067">
        <v>153</v>
      </c>
      <c r="AG7" s="1068"/>
      <c r="AH7" s="1068"/>
      <c r="AI7" s="1068"/>
      <c r="AJ7" s="1069"/>
      <c r="AK7" s="1088" t="s">
        <v>493</v>
      </c>
      <c r="AL7" s="1070"/>
      <c r="AM7" s="1070"/>
      <c r="AN7" s="1070"/>
      <c r="AO7" s="1070"/>
      <c r="AP7" s="1070">
        <v>14231</v>
      </c>
      <c r="AQ7" s="1070"/>
      <c r="AR7" s="1070"/>
      <c r="AS7" s="1070"/>
      <c r="AT7" s="1070"/>
      <c r="AU7" s="1071"/>
      <c r="AV7" s="1071"/>
      <c r="AW7" s="1071"/>
      <c r="AX7" s="1071"/>
      <c r="AY7" s="1072"/>
      <c r="AZ7" s="214"/>
      <c r="BA7" s="214"/>
      <c r="BB7" s="214"/>
      <c r="BC7" s="214"/>
      <c r="BD7" s="214"/>
      <c r="BE7" s="215"/>
      <c r="BF7" s="215"/>
      <c r="BG7" s="215"/>
      <c r="BH7" s="215"/>
      <c r="BI7" s="215"/>
      <c r="BJ7" s="215"/>
      <c r="BK7" s="215"/>
      <c r="BL7" s="215"/>
      <c r="BM7" s="215"/>
      <c r="BN7" s="215"/>
      <c r="BO7" s="215"/>
      <c r="BP7" s="215"/>
      <c r="BQ7" s="218">
        <v>1</v>
      </c>
      <c r="BR7" s="219"/>
      <c r="BS7" s="1073" t="s">
        <v>566</v>
      </c>
      <c r="BT7" s="1074"/>
      <c r="BU7" s="1074"/>
      <c r="BV7" s="1074"/>
      <c r="BW7" s="1074"/>
      <c r="BX7" s="1074"/>
      <c r="BY7" s="1074"/>
      <c r="BZ7" s="1074"/>
      <c r="CA7" s="1074"/>
      <c r="CB7" s="1074"/>
      <c r="CC7" s="1074"/>
      <c r="CD7" s="1074"/>
      <c r="CE7" s="1074"/>
      <c r="CF7" s="1074"/>
      <c r="CG7" s="1075"/>
      <c r="CH7" s="1058">
        <v>9</v>
      </c>
      <c r="CI7" s="1059"/>
      <c r="CJ7" s="1059"/>
      <c r="CK7" s="1059"/>
      <c r="CL7" s="1060"/>
      <c r="CM7" s="1058">
        <v>94</v>
      </c>
      <c r="CN7" s="1059"/>
      <c r="CO7" s="1059"/>
      <c r="CP7" s="1059"/>
      <c r="CQ7" s="1060"/>
      <c r="CR7" s="1058">
        <v>52</v>
      </c>
      <c r="CS7" s="1059"/>
      <c r="CT7" s="1059"/>
      <c r="CU7" s="1059"/>
      <c r="CV7" s="1060"/>
      <c r="CW7" s="1058" t="s">
        <v>554</v>
      </c>
      <c r="CX7" s="1059"/>
      <c r="CY7" s="1059"/>
      <c r="CZ7" s="1059"/>
      <c r="DA7" s="1060"/>
      <c r="DB7" s="1058" t="s">
        <v>554</v>
      </c>
      <c r="DC7" s="1059"/>
      <c r="DD7" s="1059"/>
      <c r="DE7" s="1059"/>
      <c r="DF7" s="1060"/>
      <c r="DG7" s="1058" t="s">
        <v>554</v>
      </c>
      <c r="DH7" s="1059"/>
      <c r="DI7" s="1059"/>
      <c r="DJ7" s="1059"/>
      <c r="DK7" s="1060"/>
      <c r="DL7" s="1058" t="s">
        <v>554</v>
      </c>
      <c r="DM7" s="1059"/>
      <c r="DN7" s="1059"/>
      <c r="DO7" s="1059"/>
      <c r="DP7" s="1060"/>
      <c r="DQ7" s="1058" t="s">
        <v>554</v>
      </c>
      <c r="DR7" s="1059"/>
      <c r="DS7" s="1059"/>
      <c r="DT7" s="1059"/>
      <c r="DU7" s="1060"/>
      <c r="DV7" s="1073"/>
      <c r="DW7" s="1074"/>
      <c r="DX7" s="1074"/>
      <c r="DY7" s="1074"/>
      <c r="DZ7" s="1089"/>
      <c r="EA7" s="216"/>
    </row>
    <row r="8" spans="1:131" s="217" customFormat="1" ht="26.25" customHeight="1" x14ac:dyDescent="0.15">
      <c r="A8" s="220">
        <v>2</v>
      </c>
      <c r="B8" s="1014" t="s">
        <v>376</v>
      </c>
      <c r="C8" s="1015"/>
      <c r="D8" s="1015"/>
      <c r="E8" s="1015"/>
      <c r="F8" s="1015"/>
      <c r="G8" s="1015"/>
      <c r="H8" s="1015"/>
      <c r="I8" s="1015"/>
      <c r="J8" s="1015"/>
      <c r="K8" s="1015"/>
      <c r="L8" s="1015"/>
      <c r="M8" s="1015"/>
      <c r="N8" s="1015"/>
      <c r="O8" s="1015"/>
      <c r="P8" s="1016"/>
      <c r="Q8" s="1022">
        <v>6</v>
      </c>
      <c r="R8" s="1023"/>
      <c r="S8" s="1023"/>
      <c r="T8" s="1023"/>
      <c r="U8" s="1023"/>
      <c r="V8" s="1023">
        <v>6</v>
      </c>
      <c r="W8" s="1023"/>
      <c r="X8" s="1023"/>
      <c r="Y8" s="1023"/>
      <c r="Z8" s="1023"/>
      <c r="AA8" s="1023" t="s">
        <v>554</v>
      </c>
      <c r="AB8" s="1023"/>
      <c r="AC8" s="1023"/>
      <c r="AD8" s="1023"/>
      <c r="AE8" s="1024"/>
      <c r="AF8" s="1019" t="s">
        <v>122</v>
      </c>
      <c r="AG8" s="1020"/>
      <c r="AH8" s="1020"/>
      <c r="AI8" s="1020"/>
      <c r="AJ8" s="1021"/>
      <c r="AK8" s="1056" t="s">
        <v>493</v>
      </c>
      <c r="AL8" s="1057"/>
      <c r="AM8" s="1057"/>
      <c r="AN8" s="1057"/>
      <c r="AO8" s="1057"/>
      <c r="AP8" s="1057" t="s">
        <v>493</v>
      </c>
      <c r="AQ8" s="1057"/>
      <c r="AR8" s="1057"/>
      <c r="AS8" s="1057"/>
      <c r="AT8" s="1057"/>
      <c r="AU8" s="1047"/>
      <c r="AV8" s="1047"/>
      <c r="AW8" s="1047"/>
      <c r="AX8" s="1047"/>
      <c r="AY8" s="1048"/>
      <c r="AZ8" s="214"/>
      <c r="BA8" s="214"/>
      <c r="BB8" s="214"/>
      <c r="BC8" s="214"/>
      <c r="BD8" s="214"/>
      <c r="BE8" s="215"/>
      <c r="BF8" s="215"/>
      <c r="BG8" s="215"/>
      <c r="BH8" s="215"/>
      <c r="BI8" s="215"/>
      <c r="BJ8" s="215"/>
      <c r="BK8" s="215"/>
      <c r="BL8" s="215"/>
      <c r="BM8" s="215"/>
      <c r="BN8" s="215"/>
      <c r="BO8" s="215"/>
      <c r="BP8" s="215"/>
      <c r="BQ8" s="220">
        <v>2</v>
      </c>
      <c r="BR8" s="221"/>
      <c r="BS8" s="976"/>
      <c r="BT8" s="977"/>
      <c r="BU8" s="977"/>
      <c r="BV8" s="977"/>
      <c r="BW8" s="977"/>
      <c r="BX8" s="977"/>
      <c r="BY8" s="977"/>
      <c r="BZ8" s="977"/>
      <c r="CA8" s="977"/>
      <c r="CB8" s="977"/>
      <c r="CC8" s="977"/>
      <c r="CD8" s="977"/>
      <c r="CE8" s="977"/>
      <c r="CF8" s="977"/>
      <c r="CG8" s="998"/>
      <c r="CH8" s="973"/>
      <c r="CI8" s="974"/>
      <c r="CJ8" s="974"/>
      <c r="CK8" s="974"/>
      <c r="CL8" s="975"/>
      <c r="CM8" s="973"/>
      <c r="CN8" s="974"/>
      <c r="CO8" s="974"/>
      <c r="CP8" s="974"/>
      <c r="CQ8" s="975"/>
      <c r="CR8" s="973"/>
      <c r="CS8" s="974"/>
      <c r="CT8" s="974"/>
      <c r="CU8" s="974"/>
      <c r="CV8" s="975"/>
      <c r="CW8" s="973"/>
      <c r="CX8" s="974"/>
      <c r="CY8" s="974"/>
      <c r="CZ8" s="974"/>
      <c r="DA8" s="975"/>
      <c r="DB8" s="973"/>
      <c r="DC8" s="974"/>
      <c r="DD8" s="974"/>
      <c r="DE8" s="974"/>
      <c r="DF8" s="975"/>
      <c r="DG8" s="973"/>
      <c r="DH8" s="974"/>
      <c r="DI8" s="974"/>
      <c r="DJ8" s="974"/>
      <c r="DK8" s="975"/>
      <c r="DL8" s="973"/>
      <c r="DM8" s="974"/>
      <c r="DN8" s="974"/>
      <c r="DO8" s="974"/>
      <c r="DP8" s="975"/>
      <c r="DQ8" s="973"/>
      <c r="DR8" s="974"/>
      <c r="DS8" s="974"/>
      <c r="DT8" s="974"/>
      <c r="DU8" s="975"/>
      <c r="DV8" s="976"/>
      <c r="DW8" s="977"/>
      <c r="DX8" s="977"/>
      <c r="DY8" s="977"/>
      <c r="DZ8" s="978"/>
      <c r="EA8" s="216"/>
    </row>
    <row r="9" spans="1:131" s="217" customFormat="1" ht="26.25" customHeight="1" x14ac:dyDescent="0.15">
      <c r="A9" s="220">
        <v>3</v>
      </c>
      <c r="B9" s="1014" t="s">
        <v>377</v>
      </c>
      <c r="C9" s="1015"/>
      <c r="D9" s="1015"/>
      <c r="E9" s="1015"/>
      <c r="F9" s="1015"/>
      <c r="G9" s="1015"/>
      <c r="H9" s="1015"/>
      <c r="I9" s="1015"/>
      <c r="J9" s="1015"/>
      <c r="K9" s="1015"/>
      <c r="L9" s="1015"/>
      <c r="M9" s="1015"/>
      <c r="N9" s="1015"/>
      <c r="O9" s="1015"/>
      <c r="P9" s="1016"/>
      <c r="Q9" s="1022">
        <v>5</v>
      </c>
      <c r="R9" s="1023"/>
      <c r="S9" s="1023"/>
      <c r="T9" s="1023"/>
      <c r="U9" s="1023"/>
      <c r="V9" s="1023">
        <v>5</v>
      </c>
      <c r="W9" s="1023"/>
      <c r="X9" s="1023"/>
      <c r="Y9" s="1023"/>
      <c r="Z9" s="1023"/>
      <c r="AA9" s="1023">
        <v>0</v>
      </c>
      <c r="AB9" s="1023"/>
      <c r="AC9" s="1023"/>
      <c r="AD9" s="1023"/>
      <c r="AE9" s="1024"/>
      <c r="AF9" s="1019">
        <v>0</v>
      </c>
      <c r="AG9" s="1020"/>
      <c r="AH9" s="1020"/>
      <c r="AI9" s="1020"/>
      <c r="AJ9" s="1021"/>
      <c r="AK9" s="1056" t="s">
        <v>493</v>
      </c>
      <c r="AL9" s="1057"/>
      <c r="AM9" s="1057"/>
      <c r="AN9" s="1057"/>
      <c r="AO9" s="1057"/>
      <c r="AP9" s="1057" t="s">
        <v>493</v>
      </c>
      <c r="AQ9" s="1057"/>
      <c r="AR9" s="1057"/>
      <c r="AS9" s="1057"/>
      <c r="AT9" s="1057"/>
      <c r="AU9" s="1047"/>
      <c r="AV9" s="1047"/>
      <c r="AW9" s="1047"/>
      <c r="AX9" s="1047"/>
      <c r="AY9" s="1048"/>
      <c r="AZ9" s="214"/>
      <c r="BA9" s="214"/>
      <c r="BB9" s="214"/>
      <c r="BC9" s="214"/>
      <c r="BD9" s="214"/>
      <c r="BE9" s="215"/>
      <c r="BF9" s="215"/>
      <c r="BG9" s="215"/>
      <c r="BH9" s="215"/>
      <c r="BI9" s="215"/>
      <c r="BJ9" s="215"/>
      <c r="BK9" s="215"/>
      <c r="BL9" s="215"/>
      <c r="BM9" s="215"/>
      <c r="BN9" s="215"/>
      <c r="BO9" s="215"/>
      <c r="BP9" s="215"/>
      <c r="BQ9" s="220">
        <v>3</v>
      </c>
      <c r="BR9" s="221"/>
      <c r="BS9" s="976"/>
      <c r="BT9" s="977"/>
      <c r="BU9" s="977"/>
      <c r="BV9" s="977"/>
      <c r="BW9" s="977"/>
      <c r="BX9" s="977"/>
      <c r="BY9" s="977"/>
      <c r="BZ9" s="977"/>
      <c r="CA9" s="977"/>
      <c r="CB9" s="977"/>
      <c r="CC9" s="977"/>
      <c r="CD9" s="977"/>
      <c r="CE9" s="977"/>
      <c r="CF9" s="977"/>
      <c r="CG9" s="998"/>
      <c r="CH9" s="973"/>
      <c r="CI9" s="974"/>
      <c r="CJ9" s="974"/>
      <c r="CK9" s="974"/>
      <c r="CL9" s="975"/>
      <c r="CM9" s="973"/>
      <c r="CN9" s="974"/>
      <c r="CO9" s="974"/>
      <c r="CP9" s="974"/>
      <c r="CQ9" s="975"/>
      <c r="CR9" s="973"/>
      <c r="CS9" s="974"/>
      <c r="CT9" s="974"/>
      <c r="CU9" s="974"/>
      <c r="CV9" s="975"/>
      <c r="CW9" s="973"/>
      <c r="CX9" s="974"/>
      <c r="CY9" s="974"/>
      <c r="CZ9" s="974"/>
      <c r="DA9" s="975"/>
      <c r="DB9" s="973"/>
      <c r="DC9" s="974"/>
      <c r="DD9" s="974"/>
      <c r="DE9" s="974"/>
      <c r="DF9" s="975"/>
      <c r="DG9" s="973"/>
      <c r="DH9" s="974"/>
      <c r="DI9" s="974"/>
      <c r="DJ9" s="974"/>
      <c r="DK9" s="975"/>
      <c r="DL9" s="973"/>
      <c r="DM9" s="974"/>
      <c r="DN9" s="974"/>
      <c r="DO9" s="974"/>
      <c r="DP9" s="975"/>
      <c r="DQ9" s="973"/>
      <c r="DR9" s="974"/>
      <c r="DS9" s="974"/>
      <c r="DT9" s="974"/>
      <c r="DU9" s="975"/>
      <c r="DV9" s="976"/>
      <c r="DW9" s="977"/>
      <c r="DX9" s="977"/>
      <c r="DY9" s="977"/>
      <c r="DZ9" s="978"/>
      <c r="EA9" s="216"/>
    </row>
    <row r="10" spans="1:131" s="217" customFormat="1" ht="26.25" customHeight="1" x14ac:dyDescent="0.15">
      <c r="A10" s="220">
        <v>4</v>
      </c>
      <c r="B10" s="1014"/>
      <c r="C10" s="1015"/>
      <c r="D10" s="1015"/>
      <c r="E10" s="1015"/>
      <c r="F10" s="1015"/>
      <c r="G10" s="1015"/>
      <c r="H10" s="1015"/>
      <c r="I10" s="1015"/>
      <c r="J10" s="1015"/>
      <c r="K10" s="1015"/>
      <c r="L10" s="1015"/>
      <c r="M10" s="1015"/>
      <c r="N10" s="1015"/>
      <c r="O10" s="1015"/>
      <c r="P10" s="1016"/>
      <c r="Q10" s="1022"/>
      <c r="R10" s="1023"/>
      <c r="S10" s="1023"/>
      <c r="T10" s="1023"/>
      <c r="U10" s="1023"/>
      <c r="V10" s="1023"/>
      <c r="W10" s="1023"/>
      <c r="X10" s="1023"/>
      <c r="Y10" s="1023"/>
      <c r="Z10" s="1023"/>
      <c r="AA10" s="1023"/>
      <c r="AB10" s="1023"/>
      <c r="AC10" s="1023"/>
      <c r="AD10" s="1023"/>
      <c r="AE10" s="1024"/>
      <c r="AF10" s="1019"/>
      <c r="AG10" s="1020"/>
      <c r="AH10" s="1020"/>
      <c r="AI10" s="1020"/>
      <c r="AJ10" s="1021"/>
      <c r="AK10" s="1056"/>
      <c r="AL10" s="1057"/>
      <c r="AM10" s="1057"/>
      <c r="AN10" s="1057"/>
      <c r="AO10" s="1057"/>
      <c r="AP10" s="1057"/>
      <c r="AQ10" s="1057"/>
      <c r="AR10" s="1057"/>
      <c r="AS10" s="1057"/>
      <c r="AT10" s="1057"/>
      <c r="AU10" s="1047"/>
      <c r="AV10" s="1047"/>
      <c r="AW10" s="1047"/>
      <c r="AX10" s="1047"/>
      <c r="AY10" s="1048"/>
      <c r="AZ10" s="214"/>
      <c r="BA10" s="214"/>
      <c r="BB10" s="214"/>
      <c r="BC10" s="214"/>
      <c r="BD10" s="214"/>
      <c r="BE10" s="215"/>
      <c r="BF10" s="215"/>
      <c r="BG10" s="215"/>
      <c r="BH10" s="215"/>
      <c r="BI10" s="215"/>
      <c r="BJ10" s="215"/>
      <c r="BK10" s="215"/>
      <c r="BL10" s="215"/>
      <c r="BM10" s="215"/>
      <c r="BN10" s="215"/>
      <c r="BO10" s="215"/>
      <c r="BP10" s="215"/>
      <c r="BQ10" s="220">
        <v>4</v>
      </c>
      <c r="BR10" s="221"/>
      <c r="BS10" s="976"/>
      <c r="BT10" s="977"/>
      <c r="BU10" s="977"/>
      <c r="BV10" s="977"/>
      <c r="BW10" s="977"/>
      <c r="BX10" s="977"/>
      <c r="BY10" s="977"/>
      <c r="BZ10" s="977"/>
      <c r="CA10" s="977"/>
      <c r="CB10" s="977"/>
      <c r="CC10" s="977"/>
      <c r="CD10" s="977"/>
      <c r="CE10" s="977"/>
      <c r="CF10" s="977"/>
      <c r="CG10" s="998"/>
      <c r="CH10" s="973"/>
      <c r="CI10" s="974"/>
      <c r="CJ10" s="974"/>
      <c r="CK10" s="974"/>
      <c r="CL10" s="975"/>
      <c r="CM10" s="973"/>
      <c r="CN10" s="974"/>
      <c r="CO10" s="974"/>
      <c r="CP10" s="974"/>
      <c r="CQ10" s="975"/>
      <c r="CR10" s="973"/>
      <c r="CS10" s="974"/>
      <c r="CT10" s="974"/>
      <c r="CU10" s="974"/>
      <c r="CV10" s="975"/>
      <c r="CW10" s="973"/>
      <c r="CX10" s="974"/>
      <c r="CY10" s="974"/>
      <c r="CZ10" s="974"/>
      <c r="DA10" s="975"/>
      <c r="DB10" s="973"/>
      <c r="DC10" s="974"/>
      <c r="DD10" s="974"/>
      <c r="DE10" s="974"/>
      <c r="DF10" s="975"/>
      <c r="DG10" s="973"/>
      <c r="DH10" s="974"/>
      <c r="DI10" s="974"/>
      <c r="DJ10" s="974"/>
      <c r="DK10" s="975"/>
      <c r="DL10" s="973"/>
      <c r="DM10" s="974"/>
      <c r="DN10" s="974"/>
      <c r="DO10" s="974"/>
      <c r="DP10" s="975"/>
      <c r="DQ10" s="973"/>
      <c r="DR10" s="974"/>
      <c r="DS10" s="974"/>
      <c r="DT10" s="974"/>
      <c r="DU10" s="975"/>
      <c r="DV10" s="976"/>
      <c r="DW10" s="977"/>
      <c r="DX10" s="977"/>
      <c r="DY10" s="977"/>
      <c r="DZ10" s="978"/>
      <c r="EA10" s="216"/>
    </row>
    <row r="11" spans="1:131" s="217" customFormat="1" ht="26.25" customHeight="1" x14ac:dyDescent="0.15">
      <c r="A11" s="220">
        <v>5</v>
      </c>
      <c r="B11" s="1014"/>
      <c r="C11" s="1015"/>
      <c r="D11" s="1015"/>
      <c r="E11" s="1015"/>
      <c r="F11" s="1015"/>
      <c r="G11" s="1015"/>
      <c r="H11" s="1015"/>
      <c r="I11" s="1015"/>
      <c r="J11" s="1015"/>
      <c r="K11" s="1015"/>
      <c r="L11" s="1015"/>
      <c r="M11" s="1015"/>
      <c r="N11" s="1015"/>
      <c r="O11" s="1015"/>
      <c r="P11" s="1016"/>
      <c r="Q11" s="1022"/>
      <c r="R11" s="1023"/>
      <c r="S11" s="1023"/>
      <c r="T11" s="1023"/>
      <c r="U11" s="1023"/>
      <c r="V11" s="1023"/>
      <c r="W11" s="1023"/>
      <c r="X11" s="1023"/>
      <c r="Y11" s="1023"/>
      <c r="Z11" s="1023"/>
      <c r="AA11" s="1023"/>
      <c r="AB11" s="1023"/>
      <c r="AC11" s="1023"/>
      <c r="AD11" s="1023"/>
      <c r="AE11" s="1024"/>
      <c r="AF11" s="1019"/>
      <c r="AG11" s="1020"/>
      <c r="AH11" s="1020"/>
      <c r="AI11" s="1020"/>
      <c r="AJ11" s="1021"/>
      <c r="AK11" s="1056"/>
      <c r="AL11" s="1057"/>
      <c r="AM11" s="1057"/>
      <c r="AN11" s="1057"/>
      <c r="AO11" s="1057"/>
      <c r="AP11" s="1057"/>
      <c r="AQ11" s="1057"/>
      <c r="AR11" s="1057"/>
      <c r="AS11" s="1057"/>
      <c r="AT11" s="1057"/>
      <c r="AU11" s="1047"/>
      <c r="AV11" s="1047"/>
      <c r="AW11" s="1047"/>
      <c r="AX11" s="1047"/>
      <c r="AY11" s="1048"/>
      <c r="AZ11" s="214"/>
      <c r="BA11" s="214"/>
      <c r="BB11" s="214"/>
      <c r="BC11" s="214"/>
      <c r="BD11" s="214"/>
      <c r="BE11" s="215"/>
      <c r="BF11" s="215"/>
      <c r="BG11" s="215"/>
      <c r="BH11" s="215"/>
      <c r="BI11" s="215"/>
      <c r="BJ11" s="215"/>
      <c r="BK11" s="215"/>
      <c r="BL11" s="215"/>
      <c r="BM11" s="215"/>
      <c r="BN11" s="215"/>
      <c r="BO11" s="215"/>
      <c r="BP11" s="215"/>
      <c r="BQ11" s="220">
        <v>5</v>
      </c>
      <c r="BR11" s="221"/>
      <c r="BS11" s="976"/>
      <c r="BT11" s="977"/>
      <c r="BU11" s="977"/>
      <c r="BV11" s="977"/>
      <c r="BW11" s="977"/>
      <c r="BX11" s="977"/>
      <c r="BY11" s="977"/>
      <c r="BZ11" s="977"/>
      <c r="CA11" s="977"/>
      <c r="CB11" s="977"/>
      <c r="CC11" s="977"/>
      <c r="CD11" s="977"/>
      <c r="CE11" s="977"/>
      <c r="CF11" s="977"/>
      <c r="CG11" s="998"/>
      <c r="CH11" s="973"/>
      <c r="CI11" s="974"/>
      <c r="CJ11" s="974"/>
      <c r="CK11" s="974"/>
      <c r="CL11" s="975"/>
      <c r="CM11" s="973"/>
      <c r="CN11" s="974"/>
      <c r="CO11" s="974"/>
      <c r="CP11" s="974"/>
      <c r="CQ11" s="975"/>
      <c r="CR11" s="973"/>
      <c r="CS11" s="974"/>
      <c r="CT11" s="974"/>
      <c r="CU11" s="974"/>
      <c r="CV11" s="975"/>
      <c r="CW11" s="973"/>
      <c r="CX11" s="974"/>
      <c r="CY11" s="974"/>
      <c r="CZ11" s="974"/>
      <c r="DA11" s="975"/>
      <c r="DB11" s="973"/>
      <c r="DC11" s="974"/>
      <c r="DD11" s="974"/>
      <c r="DE11" s="974"/>
      <c r="DF11" s="975"/>
      <c r="DG11" s="973"/>
      <c r="DH11" s="974"/>
      <c r="DI11" s="974"/>
      <c r="DJ11" s="974"/>
      <c r="DK11" s="975"/>
      <c r="DL11" s="973"/>
      <c r="DM11" s="974"/>
      <c r="DN11" s="974"/>
      <c r="DO11" s="974"/>
      <c r="DP11" s="975"/>
      <c r="DQ11" s="973"/>
      <c r="DR11" s="974"/>
      <c r="DS11" s="974"/>
      <c r="DT11" s="974"/>
      <c r="DU11" s="975"/>
      <c r="DV11" s="976"/>
      <c r="DW11" s="977"/>
      <c r="DX11" s="977"/>
      <c r="DY11" s="977"/>
      <c r="DZ11" s="978"/>
      <c r="EA11" s="216"/>
    </row>
    <row r="12" spans="1:131" s="217" customFormat="1" ht="26.25" customHeight="1" x14ac:dyDescent="0.15">
      <c r="A12" s="220">
        <v>6</v>
      </c>
      <c r="B12" s="1014"/>
      <c r="C12" s="1015"/>
      <c r="D12" s="1015"/>
      <c r="E12" s="1015"/>
      <c r="F12" s="1015"/>
      <c r="G12" s="1015"/>
      <c r="H12" s="1015"/>
      <c r="I12" s="1015"/>
      <c r="J12" s="1015"/>
      <c r="K12" s="1015"/>
      <c r="L12" s="1015"/>
      <c r="M12" s="1015"/>
      <c r="N12" s="1015"/>
      <c r="O12" s="1015"/>
      <c r="P12" s="1016"/>
      <c r="Q12" s="1022"/>
      <c r="R12" s="1023"/>
      <c r="S12" s="1023"/>
      <c r="T12" s="1023"/>
      <c r="U12" s="1023"/>
      <c r="V12" s="1023"/>
      <c r="W12" s="1023"/>
      <c r="X12" s="1023"/>
      <c r="Y12" s="1023"/>
      <c r="Z12" s="1023"/>
      <c r="AA12" s="1023"/>
      <c r="AB12" s="1023"/>
      <c r="AC12" s="1023"/>
      <c r="AD12" s="1023"/>
      <c r="AE12" s="1024"/>
      <c r="AF12" s="1019"/>
      <c r="AG12" s="1020"/>
      <c r="AH12" s="1020"/>
      <c r="AI12" s="1020"/>
      <c r="AJ12" s="1021"/>
      <c r="AK12" s="1056"/>
      <c r="AL12" s="1057"/>
      <c r="AM12" s="1057"/>
      <c r="AN12" s="1057"/>
      <c r="AO12" s="1057"/>
      <c r="AP12" s="1057"/>
      <c r="AQ12" s="1057"/>
      <c r="AR12" s="1057"/>
      <c r="AS12" s="1057"/>
      <c r="AT12" s="1057"/>
      <c r="AU12" s="1047"/>
      <c r="AV12" s="1047"/>
      <c r="AW12" s="1047"/>
      <c r="AX12" s="1047"/>
      <c r="AY12" s="1048"/>
      <c r="AZ12" s="214"/>
      <c r="BA12" s="214"/>
      <c r="BB12" s="214"/>
      <c r="BC12" s="214"/>
      <c r="BD12" s="214"/>
      <c r="BE12" s="215"/>
      <c r="BF12" s="215"/>
      <c r="BG12" s="215"/>
      <c r="BH12" s="215"/>
      <c r="BI12" s="215"/>
      <c r="BJ12" s="215"/>
      <c r="BK12" s="215"/>
      <c r="BL12" s="215"/>
      <c r="BM12" s="215"/>
      <c r="BN12" s="215"/>
      <c r="BO12" s="215"/>
      <c r="BP12" s="215"/>
      <c r="BQ12" s="220">
        <v>6</v>
      </c>
      <c r="BR12" s="221"/>
      <c r="BS12" s="976"/>
      <c r="BT12" s="977"/>
      <c r="BU12" s="977"/>
      <c r="BV12" s="977"/>
      <c r="BW12" s="977"/>
      <c r="BX12" s="977"/>
      <c r="BY12" s="977"/>
      <c r="BZ12" s="977"/>
      <c r="CA12" s="977"/>
      <c r="CB12" s="977"/>
      <c r="CC12" s="977"/>
      <c r="CD12" s="977"/>
      <c r="CE12" s="977"/>
      <c r="CF12" s="977"/>
      <c r="CG12" s="998"/>
      <c r="CH12" s="973"/>
      <c r="CI12" s="974"/>
      <c r="CJ12" s="974"/>
      <c r="CK12" s="974"/>
      <c r="CL12" s="975"/>
      <c r="CM12" s="973"/>
      <c r="CN12" s="974"/>
      <c r="CO12" s="974"/>
      <c r="CP12" s="974"/>
      <c r="CQ12" s="975"/>
      <c r="CR12" s="973"/>
      <c r="CS12" s="974"/>
      <c r="CT12" s="974"/>
      <c r="CU12" s="974"/>
      <c r="CV12" s="975"/>
      <c r="CW12" s="973"/>
      <c r="CX12" s="974"/>
      <c r="CY12" s="974"/>
      <c r="CZ12" s="974"/>
      <c r="DA12" s="975"/>
      <c r="DB12" s="973"/>
      <c r="DC12" s="974"/>
      <c r="DD12" s="974"/>
      <c r="DE12" s="974"/>
      <c r="DF12" s="975"/>
      <c r="DG12" s="973"/>
      <c r="DH12" s="974"/>
      <c r="DI12" s="974"/>
      <c r="DJ12" s="974"/>
      <c r="DK12" s="975"/>
      <c r="DL12" s="973"/>
      <c r="DM12" s="974"/>
      <c r="DN12" s="974"/>
      <c r="DO12" s="974"/>
      <c r="DP12" s="975"/>
      <c r="DQ12" s="973"/>
      <c r="DR12" s="974"/>
      <c r="DS12" s="974"/>
      <c r="DT12" s="974"/>
      <c r="DU12" s="975"/>
      <c r="DV12" s="976"/>
      <c r="DW12" s="977"/>
      <c r="DX12" s="977"/>
      <c r="DY12" s="977"/>
      <c r="DZ12" s="978"/>
      <c r="EA12" s="216"/>
    </row>
    <row r="13" spans="1:131" s="217" customFormat="1" ht="26.25" customHeight="1" x14ac:dyDescent="0.15">
      <c r="A13" s="220">
        <v>7</v>
      </c>
      <c r="B13" s="1014"/>
      <c r="C13" s="1015"/>
      <c r="D13" s="1015"/>
      <c r="E13" s="1015"/>
      <c r="F13" s="1015"/>
      <c r="G13" s="1015"/>
      <c r="H13" s="1015"/>
      <c r="I13" s="1015"/>
      <c r="J13" s="1015"/>
      <c r="K13" s="1015"/>
      <c r="L13" s="1015"/>
      <c r="M13" s="1015"/>
      <c r="N13" s="1015"/>
      <c r="O13" s="1015"/>
      <c r="P13" s="1016"/>
      <c r="Q13" s="1022"/>
      <c r="R13" s="1023"/>
      <c r="S13" s="1023"/>
      <c r="T13" s="1023"/>
      <c r="U13" s="1023"/>
      <c r="V13" s="1023"/>
      <c r="W13" s="1023"/>
      <c r="X13" s="1023"/>
      <c r="Y13" s="1023"/>
      <c r="Z13" s="1023"/>
      <c r="AA13" s="1023"/>
      <c r="AB13" s="1023"/>
      <c r="AC13" s="1023"/>
      <c r="AD13" s="1023"/>
      <c r="AE13" s="1024"/>
      <c r="AF13" s="1019"/>
      <c r="AG13" s="1020"/>
      <c r="AH13" s="1020"/>
      <c r="AI13" s="1020"/>
      <c r="AJ13" s="1021"/>
      <c r="AK13" s="1056"/>
      <c r="AL13" s="1057"/>
      <c r="AM13" s="1057"/>
      <c r="AN13" s="1057"/>
      <c r="AO13" s="1057"/>
      <c r="AP13" s="1057"/>
      <c r="AQ13" s="1057"/>
      <c r="AR13" s="1057"/>
      <c r="AS13" s="1057"/>
      <c r="AT13" s="1057"/>
      <c r="AU13" s="1047"/>
      <c r="AV13" s="1047"/>
      <c r="AW13" s="1047"/>
      <c r="AX13" s="1047"/>
      <c r="AY13" s="1048"/>
      <c r="AZ13" s="214"/>
      <c r="BA13" s="214"/>
      <c r="BB13" s="214"/>
      <c r="BC13" s="214"/>
      <c r="BD13" s="214"/>
      <c r="BE13" s="215"/>
      <c r="BF13" s="215"/>
      <c r="BG13" s="215"/>
      <c r="BH13" s="215"/>
      <c r="BI13" s="215"/>
      <c r="BJ13" s="215"/>
      <c r="BK13" s="215"/>
      <c r="BL13" s="215"/>
      <c r="BM13" s="215"/>
      <c r="BN13" s="215"/>
      <c r="BO13" s="215"/>
      <c r="BP13" s="215"/>
      <c r="BQ13" s="220">
        <v>7</v>
      </c>
      <c r="BR13" s="221"/>
      <c r="BS13" s="976"/>
      <c r="BT13" s="977"/>
      <c r="BU13" s="977"/>
      <c r="BV13" s="977"/>
      <c r="BW13" s="977"/>
      <c r="BX13" s="977"/>
      <c r="BY13" s="977"/>
      <c r="BZ13" s="977"/>
      <c r="CA13" s="977"/>
      <c r="CB13" s="977"/>
      <c r="CC13" s="977"/>
      <c r="CD13" s="977"/>
      <c r="CE13" s="977"/>
      <c r="CF13" s="977"/>
      <c r="CG13" s="998"/>
      <c r="CH13" s="973"/>
      <c r="CI13" s="974"/>
      <c r="CJ13" s="974"/>
      <c r="CK13" s="974"/>
      <c r="CL13" s="975"/>
      <c r="CM13" s="973"/>
      <c r="CN13" s="974"/>
      <c r="CO13" s="974"/>
      <c r="CP13" s="974"/>
      <c r="CQ13" s="975"/>
      <c r="CR13" s="973"/>
      <c r="CS13" s="974"/>
      <c r="CT13" s="974"/>
      <c r="CU13" s="974"/>
      <c r="CV13" s="975"/>
      <c r="CW13" s="973"/>
      <c r="CX13" s="974"/>
      <c r="CY13" s="974"/>
      <c r="CZ13" s="974"/>
      <c r="DA13" s="975"/>
      <c r="DB13" s="973"/>
      <c r="DC13" s="974"/>
      <c r="DD13" s="974"/>
      <c r="DE13" s="974"/>
      <c r="DF13" s="975"/>
      <c r="DG13" s="973"/>
      <c r="DH13" s="974"/>
      <c r="DI13" s="974"/>
      <c r="DJ13" s="974"/>
      <c r="DK13" s="975"/>
      <c r="DL13" s="973"/>
      <c r="DM13" s="974"/>
      <c r="DN13" s="974"/>
      <c r="DO13" s="974"/>
      <c r="DP13" s="975"/>
      <c r="DQ13" s="973"/>
      <c r="DR13" s="974"/>
      <c r="DS13" s="974"/>
      <c r="DT13" s="974"/>
      <c r="DU13" s="975"/>
      <c r="DV13" s="976"/>
      <c r="DW13" s="977"/>
      <c r="DX13" s="977"/>
      <c r="DY13" s="977"/>
      <c r="DZ13" s="978"/>
      <c r="EA13" s="216"/>
    </row>
    <row r="14" spans="1:131" s="217" customFormat="1" ht="26.25" customHeight="1" x14ac:dyDescent="0.15">
      <c r="A14" s="220">
        <v>8</v>
      </c>
      <c r="B14" s="1014"/>
      <c r="C14" s="1015"/>
      <c r="D14" s="1015"/>
      <c r="E14" s="1015"/>
      <c r="F14" s="1015"/>
      <c r="G14" s="1015"/>
      <c r="H14" s="1015"/>
      <c r="I14" s="1015"/>
      <c r="J14" s="1015"/>
      <c r="K14" s="1015"/>
      <c r="L14" s="1015"/>
      <c r="M14" s="1015"/>
      <c r="N14" s="1015"/>
      <c r="O14" s="1015"/>
      <c r="P14" s="1016"/>
      <c r="Q14" s="1022"/>
      <c r="R14" s="1023"/>
      <c r="S14" s="1023"/>
      <c r="T14" s="1023"/>
      <c r="U14" s="1023"/>
      <c r="V14" s="1023"/>
      <c r="W14" s="1023"/>
      <c r="X14" s="1023"/>
      <c r="Y14" s="1023"/>
      <c r="Z14" s="1023"/>
      <c r="AA14" s="1023"/>
      <c r="AB14" s="1023"/>
      <c r="AC14" s="1023"/>
      <c r="AD14" s="1023"/>
      <c r="AE14" s="1024"/>
      <c r="AF14" s="1019"/>
      <c r="AG14" s="1020"/>
      <c r="AH14" s="1020"/>
      <c r="AI14" s="1020"/>
      <c r="AJ14" s="1021"/>
      <c r="AK14" s="1056"/>
      <c r="AL14" s="1057"/>
      <c r="AM14" s="1057"/>
      <c r="AN14" s="1057"/>
      <c r="AO14" s="1057"/>
      <c r="AP14" s="1057"/>
      <c r="AQ14" s="1057"/>
      <c r="AR14" s="1057"/>
      <c r="AS14" s="1057"/>
      <c r="AT14" s="1057"/>
      <c r="AU14" s="1047"/>
      <c r="AV14" s="1047"/>
      <c r="AW14" s="1047"/>
      <c r="AX14" s="1047"/>
      <c r="AY14" s="1048"/>
      <c r="AZ14" s="214"/>
      <c r="BA14" s="214"/>
      <c r="BB14" s="214"/>
      <c r="BC14" s="214"/>
      <c r="BD14" s="214"/>
      <c r="BE14" s="215"/>
      <c r="BF14" s="215"/>
      <c r="BG14" s="215"/>
      <c r="BH14" s="215"/>
      <c r="BI14" s="215"/>
      <c r="BJ14" s="215"/>
      <c r="BK14" s="215"/>
      <c r="BL14" s="215"/>
      <c r="BM14" s="215"/>
      <c r="BN14" s="215"/>
      <c r="BO14" s="215"/>
      <c r="BP14" s="215"/>
      <c r="BQ14" s="220">
        <v>8</v>
      </c>
      <c r="BR14" s="221"/>
      <c r="BS14" s="976"/>
      <c r="BT14" s="977"/>
      <c r="BU14" s="977"/>
      <c r="BV14" s="977"/>
      <c r="BW14" s="977"/>
      <c r="BX14" s="977"/>
      <c r="BY14" s="977"/>
      <c r="BZ14" s="977"/>
      <c r="CA14" s="977"/>
      <c r="CB14" s="977"/>
      <c r="CC14" s="977"/>
      <c r="CD14" s="977"/>
      <c r="CE14" s="977"/>
      <c r="CF14" s="977"/>
      <c r="CG14" s="998"/>
      <c r="CH14" s="973"/>
      <c r="CI14" s="974"/>
      <c r="CJ14" s="974"/>
      <c r="CK14" s="974"/>
      <c r="CL14" s="975"/>
      <c r="CM14" s="973"/>
      <c r="CN14" s="974"/>
      <c r="CO14" s="974"/>
      <c r="CP14" s="974"/>
      <c r="CQ14" s="975"/>
      <c r="CR14" s="973"/>
      <c r="CS14" s="974"/>
      <c r="CT14" s="974"/>
      <c r="CU14" s="974"/>
      <c r="CV14" s="975"/>
      <c r="CW14" s="973"/>
      <c r="CX14" s="974"/>
      <c r="CY14" s="974"/>
      <c r="CZ14" s="974"/>
      <c r="DA14" s="975"/>
      <c r="DB14" s="973"/>
      <c r="DC14" s="974"/>
      <c r="DD14" s="974"/>
      <c r="DE14" s="974"/>
      <c r="DF14" s="975"/>
      <c r="DG14" s="973"/>
      <c r="DH14" s="974"/>
      <c r="DI14" s="974"/>
      <c r="DJ14" s="974"/>
      <c r="DK14" s="975"/>
      <c r="DL14" s="973"/>
      <c r="DM14" s="974"/>
      <c r="DN14" s="974"/>
      <c r="DO14" s="974"/>
      <c r="DP14" s="975"/>
      <c r="DQ14" s="973"/>
      <c r="DR14" s="974"/>
      <c r="DS14" s="974"/>
      <c r="DT14" s="974"/>
      <c r="DU14" s="975"/>
      <c r="DV14" s="976"/>
      <c r="DW14" s="977"/>
      <c r="DX14" s="977"/>
      <c r="DY14" s="977"/>
      <c r="DZ14" s="978"/>
      <c r="EA14" s="216"/>
    </row>
    <row r="15" spans="1:131" s="217" customFormat="1" ht="26.25" customHeight="1" x14ac:dyDescent="0.15">
      <c r="A15" s="220">
        <v>9</v>
      </c>
      <c r="B15" s="1014"/>
      <c r="C15" s="1015"/>
      <c r="D15" s="1015"/>
      <c r="E15" s="1015"/>
      <c r="F15" s="1015"/>
      <c r="G15" s="1015"/>
      <c r="H15" s="1015"/>
      <c r="I15" s="1015"/>
      <c r="J15" s="1015"/>
      <c r="K15" s="1015"/>
      <c r="L15" s="1015"/>
      <c r="M15" s="1015"/>
      <c r="N15" s="1015"/>
      <c r="O15" s="1015"/>
      <c r="P15" s="1016"/>
      <c r="Q15" s="1022"/>
      <c r="R15" s="1023"/>
      <c r="S15" s="1023"/>
      <c r="T15" s="1023"/>
      <c r="U15" s="1023"/>
      <c r="V15" s="1023"/>
      <c r="W15" s="1023"/>
      <c r="X15" s="1023"/>
      <c r="Y15" s="1023"/>
      <c r="Z15" s="1023"/>
      <c r="AA15" s="1023"/>
      <c r="AB15" s="1023"/>
      <c r="AC15" s="1023"/>
      <c r="AD15" s="1023"/>
      <c r="AE15" s="1024"/>
      <c r="AF15" s="1019"/>
      <c r="AG15" s="1020"/>
      <c r="AH15" s="1020"/>
      <c r="AI15" s="1020"/>
      <c r="AJ15" s="1021"/>
      <c r="AK15" s="1056"/>
      <c r="AL15" s="1057"/>
      <c r="AM15" s="1057"/>
      <c r="AN15" s="1057"/>
      <c r="AO15" s="1057"/>
      <c r="AP15" s="1057"/>
      <c r="AQ15" s="1057"/>
      <c r="AR15" s="1057"/>
      <c r="AS15" s="1057"/>
      <c r="AT15" s="1057"/>
      <c r="AU15" s="1047"/>
      <c r="AV15" s="1047"/>
      <c r="AW15" s="1047"/>
      <c r="AX15" s="1047"/>
      <c r="AY15" s="1048"/>
      <c r="AZ15" s="214"/>
      <c r="BA15" s="214"/>
      <c r="BB15" s="214"/>
      <c r="BC15" s="214"/>
      <c r="BD15" s="214"/>
      <c r="BE15" s="215"/>
      <c r="BF15" s="215"/>
      <c r="BG15" s="215"/>
      <c r="BH15" s="215"/>
      <c r="BI15" s="215"/>
      <c r="BJ15" s="215"/>
      <c r="BK15" s="215"/>
      <c r="BL15" s="215"/>
      <c r="BM15" s="215"/>
      <c r="BN15" s="215"/>
      <c r="BO15" s="215"/>
      <c r="BP15" s="215"/>
      <c r="BQ15" s="220">
        <v>9</v>
      </c>
      <c r="BR15" s="221"/>
      <c r="BS15" s="976"/>
      <c r="BT15" s="977"/>
      <c r="BU15" s="977"/>
      <c r="BV15" s="977"/>
      <c r="BW15" s="977"/>
      <c r="BX15" s="977"/>
      <c r="BY15" s="977"/>
      <c r="BZ15" s="977"/>
      <c r="CA15" s="977"/>
      <c r="CB15" s="977"/>
      <c r="CC15" s="977"/>
      <c r="CD15" s="977"/>
      <c r="CE15" s="977"/>
      <c r="CF15" s="977"/>
      <c r="CG15" s="998"/>
      <c r="CH15" s="973"/>
      <c r="CI15" s="974"/>
      <c r="CJ15" s="974"/>
      <c r="CK15" s="974"/>
      <c r="CL15" s="975"/>
      <c r="CM15" s="973"/>
      <c r="CN15" s="974"/>
      <c r="CO15" s="974"/>
      <c r="CP15" s="974"/>
      <c r="CQ15" s="975"/>
      <c r="CR15" s="973"/>
      <c r="CS15" s="974"/>
      <c r="CT15" s="974"/>
      <c r="CU15" s="974"/>
      <c r="CV15" s="975"/>
      <c r="CW15" s="973"/>
      <c r="CX15" s="974"/>
      <c r="CY15" s="974"/>
      <c r="CZ15" s="974"/>
      <c r="DA15" s="975"/>
      <c r="DB15" s="973"/>
      <c r="DC15" s="974"/>
      <c r="DD15" s="974"/>
      <c r="DE15" s="974"/>
      <c r="DF15" s="975"/>
      <c r="DG15" s="973"/>
      <c r="DH15" s="974"/>
      <c r="DI15" s="974"/>
      <c r="DJ15" s="974"/>
      <c r="DK15" s="975"/>
      <c r="DL15" s="973"/>
      <c r="DM15" s="974"/>
      <c r="DN15" s="974"/>
      <c r="DO15" s="974"/>
      <c r="DP15" s="975"/>
      <c r="DQ15" s="973"/>
      <c r="DR15" s="974"/>
      <c r="DS15" s="974"/>
      <c r="DT15" s="974"/>
      <c r="DU15" s="975"/>
      <c r="DV15" s="976"/>
      <c r="DW15" s="977"/>
      <c r="DX15" s="977"/>
      <c r="DY15" s="977"/>
      <c r="DZ15" s="978"/>
      <c r="EA15" s="216"/>
    </row>
    <row r="16" spans="1:131" s="217" customFormat="1" ht="26.25" customHeight="1" x14ac:dyDescent="0.15">
      <c r="A16" s="220">
        <v>10</v>
      </c>
      <c r="B16" s="1014"/>
      <c r="C16" s="1015"/>
      <c r="D16" s="1015"/>
      <c r="E16" s="1015"/>
      <c r="F16" s="1015"/>
      <c r="G16" s="1015"/>
      <c r="H16" s="1015"/>
      <c r="I16" s="1015"/>
      <c r="J16" s="1015"/>
      <c r="K16" s="1015"/>
      <c r="L16" s="1015"/>
      <c r="M16" s="1015"/>
      <c r="N16" s="1015"/>
      <c r="O16" s="1015"/>
      <c r="P16" s="1016"/>
      <c r="Q16" s="1022"/>
      <c r="R16" s="1023"/>
      <c r="S16" s="1023"/>
      <c r="T16" s="1023"/>
      <c r="U16" s="1023"/>
      <c r="V16" s="1023"/>
      <c r="W16" s="1023"/>
      <c r="X16" s="1023"/>
      <c r="Y16" s="1023"/>
      <c r="Z16" s="1023"/>
      <c r="AA16" s="1023"/>
      <c r="AB16" s="1023"/>
      <c r="AC16" s="1023"/>
      <c r="AD16" s="1023"/>
      <c r="AE16" s="1024"/>
      <c r="AF16" s="1019"/>
      <c r="AG16" s="1020"/>
      <c r="AH16" s="1020"/>
      <c r="AI16" s="1020"/>
      <c r="AJ16" s="1021"/>
      <c r="AK16" s="1056"/>
      <c r="AL16" s="1057"/>
      <c r="AM16" s="1057"/>
      <c r="AN16" s="1057"/>
      <c r="AO16" s="1057"/>
      <c r="AP16" s="1057"/>
      <c r="AQ16" s="1057"/>
      <c r="AR16" s="1057"/>
      <c r="AS16" s="1057"/>
      <c r="AT16" s="1057"/>
      <c r="AU16" s="1047"/>
      <c r="AV16" s="1047"/>
      <c r="AW16" s="1047"/>
      <c r="AX16" s="1047"/>
      <c r="AY16" s="1048"/>
      <c r="AZ16" s="214"/>
      <c r="BA16" s="214"/>
      <c r="BB16" s="214"/>
      <c r="BC16" s="214"/>
      <c r="BD16" s="214"/>
      <c r="BE16" s="215"/>
      <c r="BF16" s="215"/>
      <c r="BG16" s="215"/>
      <c r="BH16" s="215"/>
      <c r="BI16" s="215"/>
      <c r="BJ16" s="215"/>
      <c r="BK16" s="215"/>
      <c r="BL16" s="215"/>
      <c r="BM16" s="215"/>
      <c r="BN16" s="215"/>
      <c r="BO16" s="215"/>
      <c r="BP16" s="215"/>
      <c r="BQ16" s="220">
        <v>10</v>
      </c>
      <c r="BR16" s="221"/>
      <c r="BS16" s="976"/>
      <c r="BT16" s="977"/>
      <c r="BU16" s="977"/>
      <c r="BV16" s="977"/>
      <c r="BW16" s="977"/>
      <c r="BX16" s="977"/>
      <c r="BY16" s="977"/>
      <c r="BZ16" s="977"/>
      <c r="CA16" s="977"/>
      <c r="CB16" s="977"/>
      <c r="CC16" s="977"/>
      <c r="CD16" s="977"/>
      <c r="CE16" s="977"/>
      <c r="CF16" s="977"/>
      <c r="CG16" s="998"/>
      <c r="CH16" s="973"/>
      <c r="CI16" s="974"/>
      <c r="CJ16" s="974"/>
      <c r="CK16" s="974"/>
      <c r="CL16" s="975"/>
      <c r="CM16" s="973"/>
      <c r="CN16" s="974"/>
      <c r="CO16" s="974"/>
      <c r="CP16" s="974"/>
      <c r="CQ16" s="975"/>
      <c r="CR16" s="973"/>
      <c r="CS16" s="974"/>
      <c r="CT16" s="974"/>
      <c r="CU16" s="974"/>
      <c r="CV16" s="975"/>
      <c r="CW16" s="973"/>
      <c r="CX16" s="974"/>
      <c r="CY16" s="974"/>
      <c r="CZ16" s="974"/>
      <c r="DA16" s="975"/>
      <c r="DB16" s="973"/>
      <c r="DC16" s="974"/>
      <c r="DD16" s="974"/>
      <c r="DE16" s="974"/>
      <c r="DF16" s="975"/>
      <c r="DG16" s="973"/>
      <c r="DH16" s="974"/>
      <c r="DI16" s="974"/>
      <c r="DJ16" s="974"/>
      <c r="DK16" s="975"/>
      <c r="DL16" s="973"/>
      <c r="DM16" s="974"/>
      <c r="DN16" s="974"/>
      <c r="DO16" s="974"/>
      <c r="DP16" s="975"/>
      <c r="DQ16" s="973"/>
      <c r="DR16" s="974"/>
      <c r="DS16" s="974"/>
      <c r="DT16" s="974"/>
      <c r="DU16" s="975"/>
      <c r="DV16" s="976"/>
      <c r="DW16" s="977"/>
      <c r="DX16" s="977"/>
      <c r="DY16" s="977"/>
      <c r="DZ16" s="978"/>
      <c r="EA16" s="216"/>
    </row>
    <row r="17" spans="1:131" s="217" customFormat="1" ht="26.25" customHeight="1" x14ac:dyDescent="0.15">
      <c r="A17" s="220">
        <v>11</v>
      </c>
      <c r="B17" s="1014"/>
      <c r="C17" s="1015"/>
      <c r="D17" s="1015"/>
      <c r="E17" s="1015"/>
      <c r="F17" s="1015"/>
      <c r="G17" s="1015"/>
      <c r="H17" s="1015"/>
      <c r="I17" s="1015"/>
      <c r="J17" s="1015"/>
      <c r="K17" s="1015"/>
      <c r="L17" s="1015"/>
      <c r="M17" s="1015"/>
      <c r="N17" s="1015"/>
      <c r="O17" s="1015"/>
      <c r="P17" s="1016"/>
      <c r="Q17" s="1022"/>
      <c r="R17" s="1023"/>
      <c r="S17" s="1023"/>
      <c r="T17" s="1023"/>
      <c r="U17" s="1023"/>
      <c r="V17" s="1023"/>
      <c r="W17" s="1023"/>
      <c r="X17" s="1023"/>
      <c r="Y17" s="1023"/>
      <c r="Z17" s="1023"/>
      <c r="AA17" s="1023"/>
      <c r="AB17" s="1023"/>
      <c r="AC17" s="1023"/>
      <c r="AD17" s="1023"/>
      <c r="AE17" s="1024"/>
      <c r="AF17" s="1019"/>
      <c r="AG17" s="1020"/>
      <c r="AH17" s="1020"/>
      <c r="AI17" s="1020"/>
      <c r="AJ17" s="1021"/>
      <c r="AK17" s="1056"/>
      <c r="AL17" s="1057"/>
      <c r="AM17" s="1057"/>
      <c r="AN17" s="1057"/>
      <c r="AO17" s="1057"/>
      <c r="AP17" s="1057"/>
      <c r="AQ17" s="1057"/>
      <c r="AR17" s="1057"/>
      <c r="AS17" s="1057"/>
      <c r="AT17" s="1057"/>
      <c r="AU17" s="1047"/>
      <c r="AV17" s="1047"/>
      <c r="AW17" s="1047"/>
      <c r="AX17" s="1047"/>
      <c r="AY17" s="1048"/>
      <c r="AZ17" s="214"/>
      <c r="BA17" s="214"/>
      <c r="BB17" s="214"/>
      <c r="BC17" s="214"/>
      <c r="BD17" s="214"/>
      <c r="BE17" s="215"/>
      <c r="BF17" s="215"/>
      <c r="BG17" s="215"/>
      <c r="BH17" s="215"/>
      <c r="BI17" s="215"/>
      <c r="BJ17" s="215"/>
      <c r="BK17" s="215"/>
      <c r="BL17" s="215"/>
      <c r="BM17" s="215"/>
      <c r="BN17" s="215"/>
      <c r="BO17" s="215"/>
      <c r="BP17" s="215"/>
      <c r="BQ17" s="220">
        <v>11</v>
      </c>
      <c r="BR17" s="221"/>
      <c r="BS17" s="976"/>
      <c r="BT17" s="977"/>
      <c r="BU17" s="977"/>
      <c r="BV17" s="977"/>
      <c r="BW17" s="977"/>
      <c r="BX17" s="977"/>
      <c r="BY17" s="977"/>
      <c r="BZ17" s="977"/>
      <c r="CA17" s="977"/>
      <c r="CB17" s="977"/>
      <c r="CC17" s="977"/>
      <c r="CD17" s="977"/>
      <c r="CE17" s="977"/>
      <c r="CF17" s="977"/>
      <c r="CG17" s="998"/>
      <c r="CH17" s="973"/>
      <c r="CI17" s="974"/>
      <c r="CJ17" s="974"/>
      <c r="CK17" s="974"/>
      <c r="CL17" s="975"/>
      <c r="CM17" s="973"/>
      <c r="CN17" s="974"/>
      <c r="CO17" s="974"/>
      <c r="CP17" s="974"/>
      <c r="CQ17" s="975"/>
      <c r="CR17" s="973"/>
      <c r="CS17" s="974"/>
      <c r="CT17" s="974"/>
      <c r="CU17" s="974"/>
      <c r="CV17" s="975"/>
      <c r="CW17" s="973"/>
      <c r="CX17" s="974"/>
      <c r="CY17" s="974"/>
      <c r="CZ17" s="974"/>
      <c r="DA17" s="975"/>
      <c r="DB17" s="973"/>
      <c r="DC17" s="974"/>
      <c r="DD17" s="974"/>
      <c r="DE17" s="974"/>
      <c r="DF17" s="975"/>
      <c r="DG17" s="973"/>
      <c r="DH17" s="974"/>
      <c r="DI17" s="974"/>
      <c r="DJ17" s="974"/>
      <c r="DK17" s="975"/>
      <c r="DL17" s="973"/>
      <c r="DM17" s="974"/>
      <c r="DN17" s="974"/>
      <c r="DO17" s="974"/>
      <c r="DP17" s="975"/>
      <c r="DQ17" s="973"/>
      <c r="DR17" s="974"/>
      <c r="DS17" s="974"/>
      <c r="DT17" s="974"/>
      <c r="DU17" s="975"/>
      <c r="DV17" s="976"/>
      <c r="DW17" s="977"/>
      <c r="DX17" s="977"/>
      <c r="DY17" s="977"/>
      <c r="DZ17" s="978"/>
      <c r="EA17" s="216"/>
    </row>
    <row r="18" spans="1:131" s="217" customFormat="1" ht="26.25" customHeight="1" x14ac:dyDescent="0.15">
      <c r="A18" s="220">
        <v>12</v>
      </c>
      <c r="B18" s="1014"/>
      <c r="C18" s="1015"/>
      <c r="D18" s="1015"/>
      <c r="E18" s="1015"/>
      <c r="F18" s="1015"/>
      <c r="G18" s="1015"/>
      <c r="H18" s="1015"/>
      <c r="I18" s="1015"/>
      <c r="J18" s="1015"/>
      <c r="K18" s="1015"/>
      <c r="L18" s="1015"/>
      <c r="M18" s="1015"/>
      <c r="N18" s="1015"/>
      <c r="O18" s="1015"/>
      <c r="P18" s="1016"/>
      <c r="Q18" s="1022"/>
      <c r="R18" s="1023"/>
      <c r="S18" s="1023"/>
      <c r="T18" s="1023"/>
      <c r="U18" s="1023"/>
      <c r="V18" s="1023"/>
      <c r="W18" s="1023"/>
      <c r="X18" s="1023"/>
      <c r="Y18" s="1023"/>
      <c r="Z18" s="1023"/>
      <c r="AA18" s="1023"/>
      <c r="AB18" s="1023"/>
      <c r="AC18" s="1023"/>
      <c r="AD18" s="1023"/>
      <c r="AE18" s="1024"/>
      <c r="AF18" s="1019"/>
      <c r="AG18" s="1020"/>
      <c r="AH18" s="1020"/>
      <c r="AI18" s="1020"/>
      <c r="AJ18" s="1021"/>
      <c r="AK18" s="1056"/>
      <c r="AL18" s="1057"/>
      <c r="AM18" s="1057"/>
      <c r="AN18" s="1057"/>
      <c r="AO18" s="1057"/>
      <c r="AP18" s="1057"/>
      <c r="AQ18" s="1057"/>
      <c r="AR18" s="1057"/>
      <c r="AS18" s="1057"/>
      <c r="AT18" s="1057"/>
      <c r="AU18" s="1047"/>
      <c r="AV18" s="1047"/>
      <c r="AW18" s="1047"/>
      <c r="AX18" s="1047"/>
      <c r="AY18" s="1048"/>
      <c r="AZ18" s="214"/>
      <c r="BA18" s="214"/>
      <c r="BB18" s="214"/>
      <c r="BC18" s="214"/>
      <c r="BD18" s="214"/>
      <c r="BE18" s="215"/>
      <c r="BF18" s="215"/>
      <c r="BG18" s="215"/>
      <c r="BH18" s="215"/>
      <c r="BI18" s="215"/>
      <c r="BJ18" s="215"/>
      <c r="BK18" s="215"/>
      <c r="BL18" s="215"/>
      <c r="BM18" s="215"/>
      <c r="BN18" s="215"/>
      <c r="BO18" s="215"/>
      <c r="BP18" s="215"/>
      <c r="BQ18" s="220">
        <v>12</v>
      </c>
      <c r="BR18" s="221"/>
      <c r="BS18" s="976"/>
      <c r="BT18" s="977"/>
      <c r="BU18" s="977"/>
      <c r="BV18" s="977"/>
      <c r="BW18" s="977"/>
      <c r="BX18" s="977"/>
      <c r="BY18" s="977"/>
      <c r="BZ18" s="977"/>
      <c r="CA18" s="977"/>
      <c r="CB18" s="977"/>
      <c r="CC18" s="977"/>
      <c r="CD18" s="977"/>
      <c r="CE18" s="977"/>
      <c r="CF18" s="977"/>
      <c r="CG18" s="998"/>
      <c r="CH18" s="973"/>
      <c r="CI18" s="974"/>
      <c r="CJ18" s="974"/>
      <c r="CK18" s="974"/>
      <c r="CL18" s="975"/>
      <c r="CM18" s="973"/>
      <c r="CN18" s="974"/>
      <c r="CO18" s="974"/>
      <c r="CP18" s="974"/>
      <c r="CQ18" s="975"/>
      <c r="CR18" s="973"/>
      <c r="CS18" s="974"/>
      <c r="CT18" s="974"/>
      <c r="CU18" s="974"/>
      <c r="CV18" s="975"/>
      <c r="CW18" s="973"/>
      <c r="CX18" s="974"/>
      <c r="CY18" s="974"/>
      <c r="CZ18" s="974"/>
      <c r="DA18" s="975"/>
      <c r="DB18" s="973"/>
      <c r="DC18" s="974"/>
      <c r="DD18" s="974"/>
      <c r="DE18" s="974"/>
      <c r="DF18" s="975"/>
      <c r="DG18" s="973"/>
      <c r="DH18" s="974"/>
      <c r="DI18" s="974"/>
      <c r="DJ18" s="974"/>
      <c r="DK18" s="975"/>
      <c r="DL18" s="973"/>
      <c r="DM18" s="974"/>
      <c r="DN18" s="974"/>
      <c r="DO18" s="974"/>
      <c r="DP18" s="975"/>
      <c r="DQ18" s="973"/>
      <c r="DR18" s="974"/>
      <c r="DS18" s="974"/>
      <c r="DT18" s="974"/>
      <c r="DU18" s="975"/>
      <c r="DV18" s="976"/>
      <c r="DW18" s="977"/>
      <c r="DX18" s="977"/>
      <c r="DY18" s="977"/>
      <c r="DZ18" s="978"/>
      <c r="EA18" s="216"/>
    </row>
    <row r="19" spans="1:131" s="217" customFormat="1" ht="26.25" customHeight="1" x14ac:dyDescent="0.15">
      <c r="A19" s="220">
        <v>13</v>
      </c>
      <c r="B19" s="1014"/>
      <c r="C19" s="1015"/>
      <c r="D19" s="1015"/>
      <c r="E19" s="1015"/>
      <c r="F19" s="1015"/>
      <c r="G19" s="1015"/>
      <c r="H19" s="1015"/>
      <c r="I19" s="1015"/>
      <c r="J19" s="1015"/>
      <c r="K19" s="1015"/>
      <c r="L19" s="1015"/>
      <c r="M19" s="1015"/>
      <c r="N19" s="1015"/>
      <c r="O19" s="1015"/>
      <c r="P19" s="1016"/>
      <c r="Q19" s="1022"/>
      <c r="R19" s="1023"/>
      <c r="S19" s="1023"/>
      <c r="T19" s="1023"/>
      <c r="U19" s="1023"/>
      <c r="V19" s="1023"/>
      <c r="W19" s="1023"/>
      <c r="X19" s="1023"/>
      <c r="Y19" s="1023"/>
      <c r="Z19" s="1023"/>
      <c r="AA19" s="1023"/>
      <c r="AB19" s="1023"/>
      <c r="AC19" s="1023"/>
      <c r="AD19" s="1023"/>
      <c r="AE19" s="1024"/>
      <c r="AF19" s="1019"/>
      <c r="AG19" s="1020"/>
      <c r="AH19" s="1020"/>
      <c r="AI19" s="1020"/>
      <c r="AJ19" s="1021"/>
      <c r="AK19" s="1056"/>
      <c r="AL19" s="1057"/>
      <c r="AM19" s="1057"/>
      <c r="AN19" s="1057"/>
      <c r="AO19" s="1057"/>
      <c r="AP19" s="1057"/>
      <c r="AQ19" s="1057"/>
      <c r="AR19" s="1057"/>
      <c r="AS19" s="1057"/>
      <c r="AT19" s="1057"/>
      <c r="AU19" s="1047"/>
      <c r="AV19" s="1047"/>
      <c r="AW19" s="1047"/>
      <c r="AX19" s="1047"/>
      <c r="AY19" s="1048"/>
      <c r="AZ19" s="214"/>
      <c r="BA19" s="214"/>
      <c r="BB19" s="214"/>
      <c r="BC19" s="214"/>
      <c r="BD19" s="214"/>
      <c r="BE19" s="215"/>
      <c r="BF19" s="215"/>
      <c r="BG19" s="215"/>
      <c r="BH19" s="215"/>
      <c r="BI19" s="215"/>
      <c r="BJ19" s="215"/>
      <c r="BK19" s="215"/>
      <c r="BL19" s="215"/>
      <c r="BM19" s="215"/>
      <c r="BN19" s="215"/>
      <c r="BO19" s="215"/>
      <c r="BP19" s="215"/>
      <c r="BQ19" s="220">
        <v>13</v>
      </c>
      <c r="BR19" s="221"/>
      <c r="BS19" s="976"/>
      <c r="BT19" s="977"/>
      <c r="BU19" s="977"/>
      <c r="BV19" s="977"/>
      <c r="BW19" s="977"/>
      <c r="BX19" s="977"/>
      <c r="BY19" s="977"/>
      <c r="BZ19" s="977"/>
      <c r="CA19" s="977"/>
      <c r="CB19" s="977"/>
      <c r="CC19" s="977"/>
      <c r="CD19" s="977"/>
      <c r="CE19" s="977"/>
      <c r="CF19" s="977"/>
      <c r="CG19" s="998"/>
      <c r="CH19" s="973"/>
      <c r="CI19" s="974"/>
      <c r="CJ19" s="974"/>
      <c r="CK19" s="974"/>
      <c r="CL19" s="975"/>
      <c r="CM19" s="973"/>
      <c r="CN19" s="974"/>
      <c r="CO19" s="974"/>
      <c r="CP19" s="974"/>
      <c r="CQ19" s="975"/>
      <c r="CR19" s="973"/>
      <c r="CS19" s="974"/>
      <c r="CT19" s="974"/>
      <c r="CU19" s="974"/>
      <c r="CV19" s="975"/>
      <c r="CW19" s="973"/>
      <c r="CX19" s="974"/>
      <c r="CY19" s="974"/>
      <c r="CZ19" s="974"/>
      <c r="DA19" s="975"/>
      <c r="DB19" s="973"/>
      <c r="DC19" s="974"/>
      <c r="DD19" s="974"/>
      <c r="DE19" s="974"/>
      <c r="DF19" s="975"/>
      <c r="DG19" s="973"/>
      <c r="DH19" s="974"/>
      <c r="DI19" s="974"/>
      <c r="DJ19" s="974"/>
      <c r="DK19" s="975"/>
      <c r="DL19" s="973"/>
      <c r="DM19" s="974"/>
      <c r="DN19" s="974"/>
      <c r="DO19" s="974"/>
      <c r="DP19" s="975"/>
      <c r="DQ19" s="973"/>
      <c r="DR19" s="974"/>
      <c r="DS19" s="974"/>
      <c r="DT19" s="974"/>
      <c r="DU19" s="975"/>
      <c r="DV19" s="976"/>
      <c r="DW19" s="977"/>
      <c r="DX19" s="977"/>
      <c r="DY19" s="977"/>
      <c r="DZ19" s="978"/>
      <c r="EA19" s="216"/>
    </row>
    <row r="20" spans="1:131" s="217" customFormat="1" ht="26.25" customHeight="1" x14ac:dyDescent="0.15">
      <c r="A20" s="220">
        <v>14</v>
      </c>
      <c r="B20" s="1014"/>
      <c r="C20" s="1015"/>
      <c r="D20" s="1015"/>
      <c r="E20" s="1015"/>
      <c r="F20" s="1015"/>
      <c r="G20" s="1015"/>
      <c r="H20" s="1015"/>
      <c r="I20" s="1015"/>
      <c r="J20" s="1015"/>
      <c r="K20" s="1015"/>
      <c r="L20" s="1015"/>
      <c r="M20" s="1015"/>
      <c r="N20" s="1015"/>
      <c r="O20" s="1015"/>
      <c r="P20" s="1016"/>
      <c r="Q20" s="1022"/>
      <c r="R20" s="1023"/>
      <c r="S20" s="1023"/>
      <c r="T20" s="1023"/>
      <c r="U20" s="1023"/>
      <c r="V20" s="1023"/>
      <c r="W20" s="1023"/>
      <c r="X20" s="1023"/>
      <c r="Y20" s="1023"/>
      <c r="Z20" s="1023"/>
      <c r="AA20" s="1023"/>
      <c r="AB20" s="1023"/>
      <c r="AC20" s="1023"/>
      <c r="AD20" s="1023"/>
      <c r="AE20" s="1024"/>
      <c r="AF20" s="1019"/>
      <c r="AG20" s="1020"/>
      <c r="AH20" s="1020"/>
      <c r="AI20" s="1020"/>
      <c r="AJ20" s="1021"/>
      <c r="AK20" s="1056"/>
      <c r="AL20" s="1057"/>
      <c r="AM20" s="1057"/>
      <c r="AN20" s="1057"/>
      <c r="AO20" s="1057"/>
      <c r="AP20" s="1057"/>
      <c r="AQ20" s="1057"/>
      <c r="AR20" s="1057"/>
      <c r="AS20" s="1057"/>
      <c r="AT20" s="1057"/>
      <c r="AU20" s="1047"/>
      <c r="AV20" s="1047"/>
      <c r="AW20" s="1047"/>
      <c r="AX20" s="1047"/>
      <c r="AY20" s="1048"/>
      <c r="AZ20" s="214"/>
      <c r="BA20" s="214"/>
      <c r="BB20" s="214"/>
      <c r="BC20" s="214"/>
      <c r="BD20" s="214"/>
      <c r="BE20" s="215"/>
      <c r="BF20" s="215"/>
      <c r="BG20" s="215"/>
      <c r="BH20" s="215"/>
      <c r="BI20" s="215"/>
      <c r="BJ20" s="215"/>
      <c r="BK20" s="215"/>
      <c r="BL20" s="215"/>
      <c r="BM20" s="215"/>
      <c r="BN20" s="215"/>
      <c r="BO20" s="215"/>
      <c r="BP20" s="215"/>
      <c r="BQ20" s="220">
        <v>14</v>
      </c>
      <c r="BR20" s="221"/>
      <c r="BS20" s="976"/>
      <c r="BT20" s="977"/>
      <c r="BU20" s="977"/>
      <c r="BV20" s="977"/>
      <c r="BW20" s="977"/>
      <c r="BX20" s="977"/>
      <c r="BY20" s="977"/>
      <c r="BZ20" s="977"/>
      <c r="CA20" s="977"/>
      <c r="CB20" s="977"/>
      <c r="CC20" s="977"/>
      <c r="CD20" s="977"/>
      <c r="CE20" s="977"/>
      <c r="CF20" s="977"/>
      <c r="CG20" s="998"/>
      <c r="CH20" s="973"/>
      <c r="CI20" s="974"/>
      <c r="CJ20" s="974"/>
      <c r="CK20" s="974"/>
      <c r="CL20" s="975"/>
      <c r="CM20" s="973"/>
      <c r="CN20" s="974"/>
      <c r="CO20" s="974"/>
      <c r="CP20" s="974"/>
      <c r="CQ20" s="975"/>
      <c r="CR20" s="973"/>
      <c r="CS20" s="974"/>
      <c r="CT20" s="974"/>
      <c r="CU20" s="974"/>
      <c r="CV20" s="975"/>
      <c r="CW20" s="973"/>
      <c r="CX20" s="974"/>
      <c r="CY20" s="974"/>
      <c r="CZ20" s="974"/>
      <c r="DA20" s="975"/>
      <c r="DB20" s="973"/>
      <c r="DC20" s="974"/>
      <c r="DD20" s="974"/>
      <c r="DE20" s="974"/>
      <c r="DF20" s="975"/>
      <c r="DG20" s="973"/>
      <c r="DH20" s="974"/>
      <c r="DI20" s="974"/>
      <c r="DJ20" s="974"/>
      <c r="DK20" s="975"/>
      <c r="DL20" s="973"/>
      <c r="DM20" s="974"/>
      <c r="DN20" s="974"/>
      <c r="DO20" s="974"/>
      <c r="DP20" s="975"/>
      <c r="DQ20" s="973"/>
      <c r="DR20" s="974"/>
      <c r="DS20" s="974"/>
      <c r="DT20" s="974"/>
      <c r="DU20" s="975"/>
      <c r="DV20" s="976"/>
      <c r="DW20" s="977"/>
      <c r="DX20" s="977"/>
      <c r="DY20" s="977"/>
      <c r="DZ20" s="978"/>
      <c r="EA20" s="216"/>
    </row>
    <row r="21" spans="1:131" s="217" customFormat="1" ht="26.25" customHeight="1" thickBot="1" x14ac:dyDescent="0.2">
      <c r="A21" s="220">
        <v>15</v>
      </c>
      <c r="B21" s="1014"/>
      <c r="C21" s="1015"/>
      <c r="D21" s="1015"/>
      <c r="E21" s="1015"/>
      <c r="F21" s="1015"/>
      <c r="G21" s="1015"/>
      <c r="H21" s="1015"/>
      <c r="I21" s="1015"/>
      <c r="J21" s="1015"/>
      <c r="K21" s="1015"/>
      <c r="L21" s="1015"/>
      <c r="M21" s="1015"/>
      <c r="N21" s="1015"/>
      <c r="O21" s="1015"/>
      <c r="P21" s="1016"/>
      <c r="Q21" s="1022"/>
      <c r="R21" s="1023"/>
      <c r="S21" s="1023"/>
      <c r="T21" s="1023"/>
      <c r="U21" s="1023"/>
      <c r="V21" s="1023"/>
      <c r="W21" s="1023"/>
      <c r="X21" s="1023"/>
      <c r="Y21" s="1023"/>
      <c r="Z21" s="1023"/>
      <c r="AA21" s="1023"/>
      <c r="AB21" s="1023"/>
      <c r="AC21" s="1023"/>
      <c r="AD21" s="1023"/>
      <c r="AE21" s="1024"/>
      <c r="AF21" s="1019"/>
      <c r="AG21" s="1020"/>
      <c r="AH21" s="1020"/>
      <c r="AI21" s="1020"/>
      <c r="AJ21" s="1021"/>
      <c r="AK21" s="1056"/>
      <c r="AL21" s="1057"/>
      <c r="AM21" s="1057"/>
      <c r="AN21" s="1057"/>
      <c r="AO21" s="1057"/>
      <c r="AP21" s="1057"/>
      <c r="AQ21" s="1057"/>
      <c r="AR21" s="1057"/>
      <c r="AS21" s="1057"/>
      <c r="AT21" s="1057"/>
      <c r="AU21" s="1047"/>
      <c r="AV21" s="1047"/>
      <c r="AW21" s="1047"/>
      <c r="AX21" s="1047"/>
      <c r="AY21" s="1048"/>
      <c r="AZ21" s="214"/>
      <c r="BA21" s="214"/>
      <c r="BB21" s="214"/>
      <c r="BC21" s="214"/>
      <c r="BD21" s="214"/>
      <c r="BE21" s="215"/>
      <c r="BF21" s="215"/>
      <c r="BG21" s="215"/>
      <c r="BH21" s="215"/>
      <c r="BI21" s="215"/>
      <c r="BJ21" s="215"/>
      <c r="BK21" s="215"/>
      <c r="BL21" s="215"/>
      <c r="BM21" s="215"/>
      <c r="BN21" s="215"/>
      <c r="BO21" s="215"/>
      <c r="BP21" s="215"/>
      <c r="BQ21" s="220">
        <v>15</v>
      </c>
      <c r="BR21" s="221"/>
      <c r="BS21" s="976"/>
      <c r="BT21" s="977"/>
      <c r="BU21" s="977"/>
      <c r="BV21" s="977"/>
      <c r="BW21" s="977"/>
      <c r="BX21" s="977"/>
      <c r="BY21" s="977"/>
      <c r="BZ21" s="977"/>
      <c r="CA21" s="977"/>
      <c r="CB21" s="977"/>
      <c r="CC21" s="977"/>
      <c r="CD21" s="977"/>
      <c r="CE21" s="977"/>
      <c r="CF21" s="977"/>
      <c r="CG21" s="998"/>
      <c r="CH21" s="973"/>
      <c r="CI21" s="974"/>
      <c r="CJ21" s="974"/>
      <c r="CK21" s="974"/>
      <c r="CL21" s="975"/>
      <c r="CM21" s="973"/>
      <c r="CN21" s="974"/>
      <c r="CO21" s="974"/>
      <c r="CP21" s="974"/>
      <c r="CQ21" s="975"/>
      <c r="CR21" s="973"/>
      <c r="CS21" s="974"/>
      <c r="CT21" s="974"/>
      <c r="CU21" s="974"/>
      <c r="CV21" s="975"/>
      <c r="CW21" s="973"/>
      <c r="CX21" s="974"/>
      <c r="CY21" s="974"/>
      <c r="CZ21" s="974"/>
      <c r="DA21" s="975"/>
      <c r="DB21" s="973"/>
      <c r="DC21" s="974"/>
      <c r="DD21" s="974"/>
      <c r="DE21" s="974"/>
      <c r="DF21" s="975"/>
      <c r="DG21" s="973"/>
      <c r="DH21" s="974"/>
      <c r="DI21" s="974"/>
      <c r="DJ21" s="974"/>
      <c r="DK21" s="975"/>
      <c r="DL21" s="973"/>
      <c r="DM21" s="974"/>
      <c r="DN21" s="974"/>
      <c r="DO21" s="974"/>
      <c r="DP21" s="975"/>
      <c r="DQ21" s="973"/>
      <c r="DR21" s="974"/>
      <c r="DS21" s="974"/>
      <c r="DT21" s="974"/>
      <c r="DU21" s="975"/>
      <c r="DV21" s="976"/>
      <c r="DW21" s="977"/>
      <c r="DX21" s="977"/>
      <c r="DY21" s="977"/>
      <c r="DZ21" s="978"/>
      <c r="EA21" s="216"/>
    </row>
    <row r="22" spans="1:131" s="217" customFormat="1" ht="26.25" customHeight="1" x14ac:dyDescent="0.15">
      <c r="A22" s="220">
        <v>16</v>
      </c>
      <c r="B22" s="1014"/>
      <c r="C22" s="1015"/>
      <c r="D22" s="1015"/>
      <c r="E22" s="1015"/>
      <c r="F22" s="1015"/>
      <c r="G22" s="1015"/>
      <c r="H22" s="1015"/>
      <c r="I22" s="1015"/>
      <c r="J22" s="1015"/>
      <c r="K22" s="1015"/>
      <c r="L22" s="1015"/>
      <c r="M22" s="1015"/>
      <c r="N22" s="1015"/>
      <c r="O22" s="1015"/>
      <c r="P22" s="1016"/>
      <c r="Q22" s="1055"/>
      <c r="R22" s="1034"/>
      <c r="S22" s="1034"/>
      <c r="T22" s="1034"/>
      <c r="U22" s="1034"/>
      <c r="V22" s="1034"/>
      <c r="W22" s="1034"/>
      <c r="X22" s="1034"/>
      <c r="Y22" s="1034"/>
      <c r="Z22" s="1034"/>
      <c r="AA22" s="1034"/>
      <c r="AB22" s="1034"/>
      <c r="AC22" s="1034"/>
      <c r="AD22" s="1034"/>
      <c r="AE22" s="1035"/>
      <c r="AF22" s="1019"/>
      <c r="AG22" s="1020"/>
      <c r="AH22" s="1020"/>
      <c r="AI22" s="1020"/>
      <c r="AJ22" s="1021"/>
      <c r="AK22" s="1036"/>
      <c r="AL22" s="1037"/>
      <c r="AM22" s="1037"/>
      <c r="AN22" s="1037"/>
      <c r="AO22" s="1037"/>
      <c r="AP22" s="1037"/>
      <c r="AQ22" s="1037"/>
      <c r="AR22" s="1037"/>
      <c r="AS22" s="1037"/>
      <c r="AT22" s="1037"/>
      <c r="AU22" s="1038"/>
      <c r="AV22" s="1038"/>
      <c r="AW22" s="1038"/>
      <c r="AX22" s="1038"/>
      <c r="AY22" s="1039"/>
      <c r="AZ22" s="1012" t="s">
        <v>378</v>
      </c>
      <c r="BA22" s="1012"/>
      <c r="BB22" s="1012"/>
      <c r="BC22" s="1012"/>
      <c r="BD22" s="1013"/>
      <c r="BE22" s="215"/>
      <c r="BF22" s="215"/>
      <c r="BG22" s="215"/>
      <c r="BH22" s="215"/>
      <c r="BI22" s="215"/>
      <c r="BJ22" s="215"/>
      <c r="BK22" s="215"/>
      <c r="BL22" s="215"/>
      <c r="BM22" s="215"/>
      <c r="BN22" s="215"/>
      <c r="BO22" s="215"/>
      <c r="BP22" s="215"/>
      <c r="BQ22" s="220">
        <v>16</v>
      </c>
      <c r="BR22" s="221"/>
      <c r="BS22" s="976"/>
      <c r="BT22" s="977"/>
      <c r="BU22" s="977"/>
      <c r="BV22" s="977"/>
      <c r="BW22" s="977"/>
      <c r="BX22" s="977"/>
      <c r="BY22" s="977"/>
      <c r="BZ22" s="977"/>
      <c r="CA22" s="977"/>
      <c r="CB22" s="977"/>
      <c r="CC22" s="977"/>
      <c r="CD22" s="977"/>
      <c r="CE22" s="977"/>
      <c r="CF22" s="977"/>
      <c r="CG22" s="998"/>
      <c r="CH22" s="973"/>
      <c r="CI22" s="974"/>
      <c r="CJ22" s="974"/>
      <c r="CK22" s="974"/>
      <c r="CL22" s="975"/>
      <c r="CM22" s="973"/>
      <c r="CN22" s="974"/>
      <c r="CO22" s="974"/>
      <c r="CP22" s="974"/>
      <c r="CQ22" s="975"/>
      <c r="CR22" s="973"/>
      <c r="CS22" s="974"/>
      <c r="CT22" s="974"/>
      <c r="CU22" s="974"/>
      <c r="CV22" s="975"/>
      <c r="CW22" s="973"/>
      <c r="CX22" s="974"/>
      <c r="CY22" s="974"/>
      <c r="CZ22" s="974"/>
      <c r="DA22" s="975"/>
      <c r="DB22" s="973"/>
      <c r="DC22" s="974"/>
      <c r="DD22" s="974"/>
      <c r="DE22" s="974"/>
      <c r="DF22" s="975"/>
      <c r="DG22" s="973"/>
      <c r="DH22" s="974"/>
      <c r="DI22" s="974"/>
      <c r="DJ22" s="974"/>
      <c r="DK22" s="975"/>
      <c r="DL22" s="973"/>
      <c r="DM22" s="974"/>
      <c r="DN22" s="974"/>
      <c r="DO22" s="974"/>
      <c r="DP22" s="975"/>
      <c r="DQ22" s="973"/>
      <c r="DR22" s="974"/>
      <c r="DS22" s="974"/>
      <c r="DT22" s="974"/>
      <c r="DU22" s="975"/>
      <c r="DV22" s="976"/>
      <c r="DW22" s="977"/>
      <c r="DX22" s="977"/>
      <c r="DY22" s="977"/>
      <c r="DZ22" s="978"/>
      <c r="EA22" s="216"/>
    </row>
    <row r="23" spans="1:131" s="217" customFormat="1" ht="26.25" customHeight="1" thickBot="1" x14ac:dyDescent="0.2">
      <c r="A23" s="222" t="s">
        <v>379</v>
      </c>
      <c r="B23" s="924" t="s">
        <v>380</v>
      </c>
      <c r="C23" s="925"/>
      <c r="D23" s="925"/>
      <c r="E23" s="925"/>
      <c r="F23" s="925"/>
      <c r="G23" s="925"/>
      <c r="H23" s="925"/>
      <c r="I23" s="925"/>
      <c r="J23" s="925"/>
      <c r="K23" s="925"/>
      <c r="L23" s="925"/>
      <c r="M23" s="925"/>
      <c r="N23" s="925"/>
      <c r="O23" s="925"/>
      <c r="P23" s="935"/>
      <c r="Q23" s="1049">
        <v>11361</v>
      </c>
      <c r="R23" s="1041"/>
      <c r="S23" s="1041"/>
      <c r="T23" s="1041"/>
      <c r="U23" s="1041"/>
      <c r="V23" s="1041">
        <v>11156</v>
      </c>
      <c r="W23" s="1041"/>
      <c r="X23" s="1041"/>
      <c r="Y23" s="1041"/>
      <c r="Z23" s="1041"/>
      <c r="AA23" s="1041">
        <v>205</v>
      </c>
      <c r="AB23" s="1041"/>
      <c r="AC23" s="1041"/>
      <c r="AD23" s="1041"/>
      <c r="AE23" s="1050"/>
      <c r="AF23" s="1051">
        <v>153</v>
      </c>
      <c r="AG23" s="1041"/>
      <c r="AH23" s="1041"/>
      <c r="AI23" s="1041"/>
      <c r="AJ23" s="1052"/>
      <c r="AK23" s="1053"/>
      <c r="AL23" s="1054"/>
      <c r="AM23" s="1054"/>
      <c r="AN23" s="1054"/>
      <c r="AO23" s="1054"/>
      <c r="AP23" s="1041">
        <v>14231</v>
      </c>
      <c r="AQ23" s="1041"/>
      <c r="AR23" s="1041"/>
      <c r="AS23" s="1041"/>
      <c r="AT23" s="1041"/>
      <c r="AU23" s="1042"/>
      <c r="AV23" s="1042"/>
      <c r="AW23" s="1042"/>
      <c r="AX23" s="1042"/>
      <c r="AY23" s="1043"/>
      <c r="AZ23" s="1044" t="s">
        <v>122</v>
      </c>
      <c r="BA23" s="1045"/>
      <c r="BB23" s="1045"/>
      <c r="BC23" s="1045"/>
      <c r="BD23" s="1046"/>
      <c r="BE23" s="215"/>
      <c r="BF23" s="215"/>
      <c r="BG23" s="215"/>
      <c r="BH23" s="215"/>
      <c r="BI23" s="215"/>
      <c r="BJ23" s="215"/>
      <c r="BK23" s="215"/>
      <c r="BL23" s="215"/>
      <c r="BM23" s="215"/>
      <c r="BN23" s="215"/>
      <c r="BO23" s="215"/>
      <c r="BP23" s="215"/>
      <c r="BQ23" s="220">
        <v>17</v>
      </c>
      <c r="BR23" s="221"/>
      <c r="BS23" s="976"/>
      <c r="BT23" s="977"/>
      <c r="BU23" s="977"/>
      <c r="BV23" s="977"/>
      <c r="BW23" s="977"/>
      <c r="BX23" s="977"/>
      <c r="BY23" s="977"/>
      <c r="BZ23" s="977"/>
      <c r="CA23" s="977"/>
      <c r="CB23" s="977"/>
      <c r="CC23" s="977"/>
      <c r="CD23" s="977"/>
      <c r="CE23" s="977"/>
      <c r="CF23" s="977"/>
      <c r="CG23" s="998"/>
      <c r="CH23" s="973"/>
      <c r="CI23" s="974"/>
      <c r="CJ23" s="974"/>
      <c r="CK23" s="974"/>
      <c r="CL23" s="975"/>
      <c r="CM23" s="973"/>
      <c r="CN23" s="974"/>
      <c r="CO23" s="974"/>
      <c r="CP23" s="974"/>
      <c r="CQ23" s="975"/>
      <c r="CR23" s="973"/>
      <c r="CS23" s="974"/>
      <c r="CT23" s="974"/>
      <c r="CU23" s="974"/>
      <c r="CV23" s="975"/>
      <c r="CW23" s="973"/>
      <c r="CX23" s="974"/>
      <c r="CY23" s="974"/>
      <c r="CZ23" s="974"/>
      <c r="DA23" s="975"/>
      <c r="DB23" s="973"/>
      <c r="DC23" s="974"/>
      <c r="DD23" s="974"/>
      <c r="DE23" s="974"/>
      <c r="DF23" s="975"/>
      <c r="DG23" s="973"/>
      <c r="DH23" s="974"/>
      <c r="DI23" s="974"/>
      <c r="DJ23" s="974"/>
      <c r="DK23" s="975"/>
      <c r="DL23" s="973"/>
      <c r="DM23" s="974"/>
      <c r="DN23" s="974"/>
      <c r="DO23" s="974"/>
      <c r="DP23" s="975"/>
      <c r="DQ23" s="973"/>
      <c r="DR23" s="974"/>
      <c r="DS23" s="974"/>
      <c r="DT23" s="974"/>
      <c r="DU23" s="975"/>
      <c r="DV23" s="976"/>
      <c r="DW23" s="977"/>
      <c r="DX23" s="977"/>
      <c r="DY23" s="977"/>
      <c r="DZ23" s="978"/>
      <c r="EA23" s="216"/>
    </row>
    <row r="24" spans="1:131" s="217" customFormat="1" ht="26.25" customHeight="1" x14ac:dyDescent="0.15">
      <c r="A24" s="1040" t="s">
        <v>381</v>
      </c>
      <c r="B24" s="1040"/>
      <c r="C24" s="1040"/>
      <c r="D24" s="1040"/>
      <c r="E24" s="1040"/>
      <c r="F24" s="1040"/>
      <c r="G24" s="1040"/>
      <c r="H24" s="1040"/>
      <c r="I24" s="1040"/>
      <c r="J24" s="1040"/>
      <c r="K24" s="1040"/>
      <c r="L24" s="1040"/>
      <c r="M24" s="1040"/>
      <c r="N24" s="1040"/>
      <c r="O24" s="1040"/>
      <c r="P24" s="1040"/>
      <c r="Q24" s="1040"/>
      <c r="R24" s="1040"/>
      <c r="S24" s="1040"/>
      <c r="T24" s="1040"/>
      <c r="U24" s="1040"/>
      <c r="V24" s="1040"/>
      <c r="W24" s="1040"/>
      <c r="X24" s="1040"/>
      <c r="Y24" s="1040"/>
      <c r="Z24" s="1040"/>
      <c r="AA24" s="1040"/>
      <c r="AB24" s="1040"/>
      <c r="AC24" s="1040"/>
      <c r="AD24" s="1040"/>
      <c r="AE24" s="1040"/>
      <c r="AF24" s="1040"/>
      <c r="AG24" s="1040"/>
      <c r="AH24" s="1040"/>
      <c r="AI24" s="1040"/>
      <c r="AJ24" s="1040"/>
      <c r="AK24" s="1040"/>
      <c r="AL24" s="1040"/>
      <c r="AM24" s="1040"/>
      <c r="AN24" s="1040"/>
      <c r="AO24" s="1040"/>
      <c r="AP24" s="1040"/>
      <c r="AQ24" s="1040"/>
      <c r="AR24" s="1040"/>
      <c r="AS24" s="1040"/>
      <c r="AT24" s="1040"/>
      <c r="AU24" s="1040"/>
      <c r="AV24" s="1040"/>
      <c r="AW24" s="1040"/>
      <c r="AX24" s="1040"/>
      <c r="AY24" s="1040"/>
      <c r="AZ24" s="214"/>
      <c r="BA24" s="214"/>
      <c r="BB24" s="214"/>
      <c r="BC24" s="214"/>
      <c r="BD24" s="214"/>
      <c r="BE24" s="215"/>
      <c r="BF24" s="215"/>
      <c r="BG24" s="215"/>
      <c r="BH24" s="215"/>
      <c r="BI24" s="215"/>
      <c r="BJ24" s="215"/>
      <c r="BK24" s="215"/>
      <c r="BL24" s="215"/>
      <c r="BM24" s="215"/>
      <c r="BN24" s="215"/>
      <c r="BO24" s="215"/>
      <c r="BP24" s="215"/>
      <c r="BQ24" s="220">
        <v>18</v>
      </c>
      <c r="BR24" s="221"/>
      <c r="BS24" s="976"/>
      <c r="BT24" s="977"/>
      <c r="BU24" s="977"/>
      <c r="BV24" s="977"/>
      <c r="BW24" s="977"/>
      <c r="BX24" s="977"/>
      <c r="BY24" s="977"/>
      <c r="BZ24" s="977"/>
      <c r="CA24" s="977"/>
      <c r="CB24" s="977"/>
      <c r="CC24" s="977"/>
      <c r="CD24" s="977"/>
      <c r="CE24" s="977"/>
      <c r="CF24" s="977"/>
      <c r="CG24" s="998"/>
      <c r="CH24" s="973"/>
      <c r="CI24" s="974"/>
      <c r="CJ24" s="974"/>
      <c r="CK24" s="974"/>
      <c r="CL24" s="975"/>
      <c r="CM24" s="973"/>
      <c r="CN24" s="974"/>
      <c r="CO24" s="974"/>
      <c r="CP24" s="974"/>
      <c r="CQ24" s="975"/>
      <c r="CR24" s="973"/>
      <c r="CS24" s="974"/>
      <c r="CT24" s="974"/>
      <c r="CU24" s="974"/>
      <c r="CV24" s="975"/>
      <c r="CW24" s="973"/>
      <c r="CX24" s="974"/>
      <c r="CY24" s="974"/>
      <c r="CZ24" s="974"/>
      <c r="DA24" s="975"/>
      <c r="DB24" s="973"/>
      <c r="DC24" s="974"/>
      <c r="DD24" s="974"/>
      <c r="DE24" s="974"/>
      <c r="DF24" s="975"/>
      <c r="DG24" s="973"/>
      <c r="DH24" s="974"/>
      <c r="DI24" s="974"/>
      <c r="DJ24" s="974"/>
      <c r="DK24" s="975"/>
      <c r="DL24" s="973"/>
      <c r="DM24" s="974"/>
      <c r="DN24" s="974"/>
      <c r="DO24" s="974"/>
      <c r="DP24" s="975"/>
      <c r="DQ24" s="973"/>
      <c r="DR24" s="974"/>
      <c r="DS24" s="974"/>
      <c r="DT24" s="974"/>
      <c r="DU24" s="975"/>
      <c r="DV24" s="976"/>
      <c r="DW24" s="977"/>
      <c r="DX24" s="977"/>
      <c r="DY24" s="977"/>
      <c r="DZ24" s="978"/>
      <c r="EA24" s="216"/>
    </row>
    <row r="25" spans="1:131" ht="26.25" customHeight="1" thickBot="1" x14ac:dyDescent="0.2">
      <c r="A25" s="1033" t="s">
        <v>382</v>
      </c>
      <c r="B25" s="1033"/>
      <c r="C25" s="1033"/>
      <c r="D25" s="1033"/>
      <c r="E25" s="1033"/>
      <c r="F25" s="1033"/>
      <c r="G25" s="1033"/>
      <c r="H25" s="1033"/>
      <c r="I25" s="1033"/>
      <c r="J25" s="1033"/>
      <c r="K25" s="1033"/>
      <c r="L25" s="1033"/>
      <c r="M25" s="1033"/>
      <c r="N25" s="1033"/>
      <c r="O25" s="1033"/>
      <c r="P25" s="1033"/>
      <c r="Q25" s="1033"/>
      <c r="R25" s="1033"/>
      <c r="S25" s="1033"/>
      <c r="T25" s="1033"/>
      <c r="U25" s="1033"/>
      <c r="V25" s="1033"/>
      <c r="W25" s="1033"/>
      <c r="X25" s="1033"/>
      <c r="Y25" s="1033"/>
      <c r="Z25" s="1033"/>
      <c r="AA25" s="1033"/>
      <c r="AB25" s="1033"/>
      <c r="AC25" s="1033"/>
      <c r="AD25" s="1033"/>
      <c r="AE25" s="1033"/>
      <c r="AF25" s="1033"/>
      <c r="AG25" s="1033"/>
      <c r="AH25" s="1033"/>
      <c r="AI25" s="1033"/>
      <c r="AJ25" s="1033"/>
      <c r="AK25" s="1033"/>
      <c r="AL25" s="1033"/>
      <c r="AM25" s="1033"/>
      <c r="AN25" s="1033"/>
      <c r="AO25" s="1033"/>
      <c r="AP25" s="1033"/>
      <c r="AQ25" s="1033"/>
      <c r="AR25" s="1033"/>
      <c r="AS25" s="1033"/>
      <c r="AT25" s="1033"/>
      <c r="AU25" s="1033"/>
      <c r="AV25" s="1033"/>
      <c r="AW25" s="1033"/>
      <c r="AX25" s="1033"/>
      <c r="AY25" s="1033"/>
      <c r="AZ25" s="1033"/>
      <c r="BA25" s="1033"/>
      <c r="BB25" s="1033"/>
      <c r="BC25" s="1033"/>
      <c r="BD25" s="1033"/>
      <c r="BE25" s="1033"/>
      <c r="BF25" s="1033"/>
      <c r="BG25" s="1033"/>
      <c r="BH25" s="1033"/>
      <c r="BI25" s="1033"/>
      <c r="BJ25" s="214"/>
      <c r="BK25" s="214"/>
      <c r="BL25" s="214"/>
      <c r="BM25" s="214"/>
      <c r="BN25" s="214"/>
      <c r="BO25" s="223"/>
      <c r="BP25" s="223"/>
      <c r="BQ25" s="220">
        <v>19</v>
      </c>
      <c r="BR25" s="221"/>
      <c r="BS25" s="976"/>
      <c r="BT25" s="977"/>
      <c r="BU25" s="977"/>
      <c r="BV25" s="977"/>
      <c r="BW25" s="977"/>
      <c r="BX25" s="977"/>
      <c r="BY25" s="977"/>
      <c r="BZ25" s="977"/>
      <c r="CA25" s="977"/>
      <c r="CB25" s="977"/>
      <c r="CC25" s="977"/>
      <c r="CD25" s="977"/>
      <c r="CE25" s="977"/>
      <c r="CF25" s="977"/>
      <c r="CG25" s="998"/>
      <c r="CH25" s="973"/>
      <c r="CI25" s="974"/>
      <c r="CJ25" s="974"/>
      <c r="CK25" s="974"/>
      <c r="CL25" s="975"/>
      <c r="CM25" s="973"/>
      <c r="CN25" s="974"/>
      <c r="CO25" s="974"/>
      <c r="CP25" s="974"/>
      <c r="CQ25" s="975"/>
      <c r="CR25" s="973"/>
      <c r="CS25" s="974"/>
      <c r="CT25" s="974"/>
      <c r="CU25" s="974"/>
      <c r="CV25" s="975"/>
      <c r="CW25" s="973"/>
      <c r="CX25" s="974"/>
      <c r="CY25" s="974"/>
      <c r="CZ25" s="974"/>
      <c r="DA25" s="975"/>
      <c r="DB25" s="973"/>
      <c r="DC25" s="974"/>
      <c r="DD25" s="974"/>
      <c r="DE25" s="974"/>
      <c r="DF25" s="975"/>
      <c r="DG25" s="973"/>
      <c r="DH25" s="974"/>
      <c r="DI25" s="974"/>
      <c r="DJ25" s="974"/>
      <c r="DK25" s="975"/>
      <c r="DL25" s="973"/>
      <c r="DM25" s="974"/>
      <c r="DN25" s="974"/>
      <c r="DO25" s="974"/>
      <c r="DP25" s="975"/>
      <c r="DQ25" s="973"/>
      <c r="DR25" s="974"/>
      <c r="DS25" s="974"/>
      <c r="DT25" s="974"/>
      <c r="DU25" s="975"/>
      <c r="DV25" s="976"/>
      <c r="DW25" s="977"/>
      <c r="DX25" s="977"/>
      <c r="DY25" s="977"/>
      <c r="DZ25" s="978"/>
      <c r="EA25" s="212"/>
    </row>
    <row r="26" spans="1:131" ht="26.25" customHeight="1" x14ac:dyDescent="0.15">
      <c r="A26" s="979" t="s">
        <v>358</v>
      </c>
      <c r="B26" s="980"/>
      <c r="C26" s="980"/>
      <c r="D26" s="980"/>
      <c r="E26" s="980"/>
      <c r="F26" s="980"/>
      <c r="G26" s="980"/>
      <c r="H26" s="980"/>
      <c r="I26" s="980"/>
      <c r="J26" s="980"/>
      <c r="K26" s="980"/>
      <c r="L26" s="980"/>
      <c r="M26" s="980"/>
      <c r="N26" s="980"/>
      <c r="O26" s="980"/>
      <c r="P26" s="981"/>
      <c r="Q26" s="985" t="s">
        <v>383</v>
      </c>
      <c r="R26" s="986"/>
      <c r="S26" s="986"/>
      <c r="T26" s="986"/>
      <c r="U26" s="987"/>
      <c r="V26" s="985" t="s">
        <v>384</v>
      </c>
      <c r="W26" s="986"/>
      <c r="X26" s="986"/>
      <c r="Y26" s="986"/>
      <c r="Z26" s="987"/>
      <c r="AA26" s="985" t="s">
        <v>385</v>
      </c>
      <c r="AB26" s="986"/>
      <c r="AC26" s="986"/>
      <c r="AD26" s="986"/>
      <c r="AE26" s="986"/>
      <c r="AF26" s="1029" t="s">
        <v>386</v>
      </c>
      <c r="AG26" s="992"/>
      <c r="AH26" s="992"/>
      <c r="AI26" s="992"/>
      <c r="AJ26" s="1030"/>
      <c r="AK26" s="986" t="s">
        <v>387</v>
      </c>
      <c r="AL26" s="986"/>
      <c r="AM26" s="986"/>
      <c r="AN26" s="986"/>
      <c r="AO26" s="987"/>
      <c r="AP26" s="985" t="s">
        <v>388</v>
      </c>
      <c r="AQ26" s="986"/>
      <c r="AR26" s="986"/>
      <c r="AS26" s="986"/>
      <c r="AT26" s="987"/>
      <c r="AU26" s="985" t="s">
        <v>389</v>
      </c>
      <c r="AV26" s="986"/>
      <c r="AW26" s="986"/>
      <c r="AX26" s="986"/>
      <c r="AY26" s="987"/>
      <c r="AZ26" s="985" t="s">
        <v>390</v>
      </c>
      <c r="BA26" s="986"/>
      <c r="BB26" s="986"/>
      <c r="BC26" s="986"/>
      <c r="BD26" s="987"/>
      <c r="BE26" s="985" t="s">
        <v>365</v>
      </c>
      <c r="BF26" s="986"/>
      <c r="BG26" s="986"/>
      <c r="BH26" s="986"/>
      <c r="BI26" s="999"/>
      <c r="BJ26" s="214"/>
      <c r="BK26" s="214"/>
      <c r="BL26" s="214"/>
      <c r="BM26" s="214"/>
      <c r="BN26" s="214"/>
      <c r="BO26" s="223"/>
      <c r="BP26" s="223"/>
      <c r="BQ26" s="220">
        <v>20</v>
      </c>
      <c r="BR26" s="221"/>
      <c r="BS26" s="976"/>
      <c r="BT26" s="977"/>
      <c r="BU26" s="977"/>
      <c r="BV26" s="977"/>
      <c r="BW26" s="977"/>
      <c r="BX26" s="977"/>
      <c r="BY26" s="977"/>
      <c r="BZ26" s="977"/>
      <c r="CA26" s="977"/>
      <c r="CB26" s="977"/>
      <c r="CC26" s="977"/>
      <c r="CD26" s="977"/>
      <c r="CE26" s="977"/>
      <c r="CF26" s="977"/>
      <c r="CG26" s="998"/>
      <c r="CH26" s="973"/>
      <c r="CI26" s="974"/>
      <c r="CJ26" s="974"/>
      <c r="CK26" s="974"/>
      <c r="CL26" s="975"/>
      <c r="CM26" s="973"/>
      <c r="CN26" s="974"/>
      <c r="CO26" s="974"/>
      <c r="CP26" s="974"/>
      <c r="CQ26" s="975"/>
      <c r="CR26" s="973"/>
      <c r="CS26" s="974"/>
      <c r="CT26" s="974"/>
      <c r="CU26" s="974"/>
      <c r="CV26" s="975"/>
      <c r="CW26" s="973"/>
      <c r="CX26" s="974"/>
      <c r="CY26" s="974"/>
      <c r="CZ26" s="974"/>
      <c r="DA26" s="975"/>
      <c r="DB26" s="973"/>
      <c r="DC26" s="974"/>
      <c r="DD26" s="974"/>
      <c r="DE26" s="974"/>
      <c r="DF26" s="975"/>
      <c r="DG26" s="973"/>
      <c r="DH26" s="974"/>
      <c r="DI26" s="974"/>
      <c r="DJ26" s="974"/>
      <c r="DK26" s="975"/>
      <c r="DL26" s="973"/>
      <c r="DM26" s="974"/>
      <c r="DN26" s="974"/>
      <c r="DO26" s="974"/>
      <c r="DP26" s="975"/>
      <c r="DQ26" s="973"/>
      <c r="DR26" s="974"/>
      <c r="DS26" s="974"/>
      <c r="DT26" s="974"/>
      <c r="DU26" s="975"/>
      <c r="DV26" s="976"/>
      <c r="DW26" s="977"/>
      <c r="DX26" s="977"/>
      <c r="DY26" s="977"/>
      <c r="DZ26" s="978"/>
      <c r="EA26" s="212"/>
    </row>
    <row r="27" spans="1:131" ht="26.25" customHeight="1" thickBot="1" x14ac:dyDescent="0.2">
      <c r="A27" s="982"/>
      <c r="B27" s="983"/>
      <c r="C27" s="983"/>
      <c r="D27" s="983"/>
      <c r="E27" s="983"/>
      <c r="F27" s="983"/>
      <c r="G27" s="983"/>
      <c r="H27" s="983"/>
      <c r="I27" s="983"/>
      <c r="J27" s="983"/>
      <c r="K27" s="983"/>
      <c r="L27" s="983"/>
      <c r="M27" s="983"/>
      <c r="N27" s="983"/>
      <c r="O27" s="983"/>
      <c r="P27" s="984"/>
      <c r="Q27" s="988"/>
      <c r="R27" s="989"/>
      <c r="S27" s="989"/>
      <c r="T27" s="989"/>
      <c r="U27" s="990"/>
      <c r="V27" s="988"/>
      <c r="W27" s="989"/>
      <c r="X27" s="989"/>
      <c r="Y27" s="989"/>
      <c r="Z27" s="990"/>
      <c r="AA27" s="988"/>
      <c r="AB27" s="989"/>
      <c r="AC27" s="989"/>
      <c r="AD27" s="989"/>
      <c r="AE27" s="989"/>
      <c r="AF27" s="1031"/>
      <c r="AG27" s="995"/>
      <c r="AH27" s="995"/>
      <c r="AI27" s="995"/>
      <c r="AJ27" s="1032"/>
      <c r="AK27" s="989"/>
      <c r="AL27" s="989"/>
      <c r="AM27" s="989"/>
      <c r="AN27" s="989"/>
      <c r="AO27" s="990"/>
      <c r="AP27" s="988"/>
      <c r="AQ27" s="989"/>
      <c r="AR27" s="989"/>
      <c r="AS27" s="989"/>
      <c r="AT27" s="990"/>
      <c r="AU27" s="988"/>
      <c r="AV27" s="989"/>
      <c r="AW27" s="989"/>
      <c r="AX27" s="989"/>
      <c r="AY27" s="990"/>
      <c r="AZ27" s="988"/>
      <c r="BA27" s="989"/>
      <c r="BB27" s="989"/>
      <c r="BC27" s="989"/>
      <c r="BD27" s="990"/>
      <c r="BE27" s="988"/>
      <c r="BF27" s="989"/>
      <c r="BG27" s="989"/>
      <c r="BH27" s="989"/>
      <c r="BI27" s="1000"/>
      <c r="BJ27" s="214"/>
      <c r="BK27" s="214"/>
      <c r="BL27" s="214"/>
      <c r="BM27" s="214"/>
      <c r="BN27" s="214"/>
      <c r="BO27" s="223"/>
      <c r="BP27" s="223"/>
      <c r="BQ27" s="220">
        <v>21</v>
      </c>
      <c r="BR27" s="221"/>
      <c r="BS27" s="976"/>
      <c r="BT27" s="977"/>
      <c r="BU27" s="977"/>
      <c r="BV27" s="977"/>
      <c r="BW27" s="977"/>
      <c r="BX27" s="977"/>
      <c r="BY27" s="977"/>
      <c r="BZ27" s="977"/>
      <c r="CA27" s="977"/>
      <c r="CB27" s="977"/>
      <c r="CC27" s="977"/>
      <c r="CD27" s="977"/>
      <c r="CE27" s="977"/>
      <c r="CF27" s="977"/>
      <c r="CG27" s="998"/>
      <c r="CH27" s="973"/>
      <c r="CI27" s="974"/>
      <c r="CJ27" s="974"/>
      <c r="CK27" s="974"/>
      <c r="CL27" s="975"/>
      <c r="CM27" s="973"/>
      <c r="CN27" s="974"/>
      <c r="CO27" s="974"/>
      <c r="CP27" s="974"/>
      <c r="CQ27" s="975"/>
      <c r="CR27" s="973"/>
      <c r="CS27" s="974"/>
      <c r="CT27" s="974"/>
      <c r="CU27" s="974"/>
      <c r="CV27" s="975"/>
      <c r="CW27" s="973"/>
      <c r="CX27" s="974"/>
      <c r="CY27" s="974"/>
      <c r="CZ27" s="974"/>
      <c r="DA27" s="975"/>
      <c r="DB27" s="973"/>
      <c r="DC27" s="974"/>
      <c r="DD27" s="974"/>
      <c r="DE27" s="974"/>
      <c r="DF27" s="975"/>
      <c r="DG27" s="973"/>
      <c r="DH27" s="974"/>
      <c r="DI27" s="974"/>
      <c r="DJ27" s="974"/>
      <c r="DK27" s="975"/>
      <c r="DL27" s="973"/>
      <c r="DM27" s="974"/>
      <c r="DN27" s="974"/>
      <c r="DO27" s="974"/>
      <c r="DP27" s="975"/>
      <c r="DQ27" s="973"/>
      <c r="DR27" s="974"/>
      <c r="DS27" s="974"/>
      <c r="DT27" s="974"/>
      <c r="DU27" s="975"/>
      <c r="DV27" s="976"/>
      <c r="DW27" s="977"/>
      <c r="DX27" s="977"/>
      <c r="DY27" s="977"/>
      <c r="DZ27" s="978"/>
      <c r="EA27" s="212"/>
    </row>
    <row r="28" spans="1:131" ht="26.25" customHeight="1" thickTop="1" x14ac:dyDescent="0.15">
      <c r="A28" s="224">
        <v>1</v>
      </c>
      <c r="B28" s="1061" t="s">
        <v>391</v>
      </c>
      <c r="C28" s="1062"/>
      <c r="D28" s="1062"/>
      <c r="E28" s="1062"/>
      <c r="F28" s="1062"/>
      <c r="G28" s="1062"/>
      <c r="H28" s="1062"/>
      <c r="I28" s="1062"/>
      <c r="J28" s="1062"/>
      <c r="K28" s="1062"/>
      <c r="L28" s="1062"/>
      <c r="M28" s="1062"/>
      <c r="N28" s="1062"/>
      <c r="O28" s="1062"/>
      <c r="P28" s="1063"/>
      <c r="Q28" s="1094">
        <v>1995</v>
      </c>
      <c r="R28" s="1095"/>
      <c r="S28" s="1095"/>
      <c r="T28" s="1095"/>
      <c r="U28" s="1095"/>
      <c r="V28" s="1095">
        <v>1987</v>
      </c>
      <c r="W28" s="1095"/>
      <c r="X28" s="1095"/>
      <c r="Y28" s="1095"/>
      <c r="Z28" s="1095"/>
      <c r="AA28" s="1095">
        <v>8</v>
      </c>
      <c r="AB28" s="1095"/>
      <c r="AC28" s="1095"/>
      <c r="AD28" s="1095"/>
      <c r="AE28" s="1096"/>
      <c r="AF28" s="1097">
        <v>8</v>
      </c>
      <c r="AG28" s="1095"/>
      <c r="AH28" s="1095"/>
      <c r="AI28" s="1095"/>
      <c r="AJ28" s="1098"/>
      <c r="AK28" s="1099">
        <v>211</v>
      </c>
      <c r="AL28" s="1026"/>
      <c r="AM28" s="1026"/>
      <c r="AN28" s="1026"/>
      <c r="AO28" s="1026"/>
      <c r="AP28" s="1026" t="s">
        <v>493</v>
      </c>
      <c r="AQ28" s="1026"/>
      <c r="AR28" s="1026"/>
      <c r="AS28" s="1026"/>
      <c r="AT28" s="1026"/>
      <c r="AU28" s="1026" t="s">
        <v>493</v>
      </c>
      <c r="AV28" s="1026"/>
      <c r="AW28" s="1026"/>
      <c r="AX28" s="1026"/>
      <c r="AY28" s="1026"/>
      <c r="AZ28" s="1090" t="s">
        <v>493</v>
      </c>
      <c r="BA28" s="1090"/>
      <c r="BB28" s="1090"/>
      <c r="BC28" s="1090"/>
      <c r="BD28" s="1090"/>
      <c r="BE28" s="1027"/>
      <c r="BF28" s="1027"/>
      <c r="BG28" s="1027"/>
      <c r="BH28" s="1027"/>
      <c r="BI28" s="1028"/>
      <c r="BJ28" s="214"/>
      <c r="BK28" s="214"/>
      <c r="BL28" s="214"/>
      <c r="BM28" s="214"/>
      <c r="BN28" s="214"/>
      <c r="BO28" s="223"/>
      <c r="BP28" s="223"/>
      <c r="BQ28" s="220">
        <v>22</v>
      </c>
      <c r="BR28" s="221"/>
      <c r="BS28" s="976"/>
      <c r="BT28" s="977"/>
      <c r="BU28" s="977"/>
      <c r="BV28" s="977"/>
      <c r="BW28" s="977"/>
      <c r="BX28" s="977"/>
      <c r="BY28" s="977"/>
      <c r="BZ28" s="977"/>
      <c r="CA28" s="977"/>
      <c r="CB28" s="977"/>
      <c r="CC28" s="977"/>
      <c r="CD28" s="977"/>
      <c r="CE28" s="977"/>
      <c r="CF28" s="977"/>
      <c r="CG28" s="998"/>
      <c r="CH28" s="973"/>
      <c r="CI28" s="974"/>
      <c r="CJ28" s="974"/>
      <c r="CK28" s="974"/>
      <c r="CL28" s="975"/>
      <c r="CM28" s="973"/>
      <c r="CN28" s="974"/>
      <c r="CO28" s="974"/>
      <c r="CP28" s="974"/>
      <c r="CQ28" s="975"/>
      <c r="CR28" s="973"/>
      <c r="CS28" s="974"/>
      <c r="CT28" s="974"/>
      <c r="CU28" s="974"/>
      <c r="CV28" s="975"/>
      <c r="CW28" s="973"/>
      <c r="CX28" s="974"/>
      <c r="CY28" s="974"/>
      <c r="CZ28" s="974"/>
      <c r="DA28" s="975"/>
      <c r="DB28" s="973"/>
      <c r="DC28" s="974"/>
      <c r="DD28" s="974"/>
      <c r="DE28" s="974"/>
      <c r="DF28" s="975"/>
      <c r="DG28" s="973"/>
      <c r="DH28" s="974"/>
      <c r="DI28" s="974"/>
      <c r="DJ28" s="974"/>
      <c r="DK28" s="975"/>
      <c r="DL28" s="973"/>
      <c r="DM28" s="974"/>
      <c r="DN28" s="974"/>
      <c r="DO28" s="974"/>
      <c r="DP28" s="975"/>
      <c r="DQ28" s="973"/>
      <c r="DR28" s="974"/>
      <c r="DS28" s="974"/>
      <c r="DT28" s="974"/>
      <c r="DU28" s="975"/>
      <c r="DV28" s="976"/>
      <c r="DW28" s="977"/>
      <c r="DX28" s="977"/>
      <c r="DY28" s="977"/>
      <c r="DZ28" s="978"/>
      <c r="EA28" s="212"/>
    </row>
    <row r="29" spans="1:131" ht="26.25" customHeight="1" x14ac:dyDescent="0.15">
      <c r="A29" s="224">
        <v>2</v>
      </c>
      <c r="B29" s="1014" t="s">
        <v>392</v>
      </c>
      <c r="C29" s="1015"/>
      <c r="D29" s="1015"/>
      <c r="E29" s="1015"/>
      <c r="F29" s="1015"/>
      <c r="G29" s="1015"/>
      <c r="H29" s="1015"/>
      <c r="I29" s="1015"/>
      <c r="J29" s="1015"/>
      <c r="K29" s="1015"/>
      <c r="L29" s="1015"/>
      <c r="M29" s="1015"/>
      <c r="N29" s="1015"/>
      <c r="O29" s="1015"/>
      <c r="P29" s="1016"/>
      <c r="Q29" s="1022">
        <v>568</v>
      </c>
      <c r="R29" s="1023"/>
      <c r="S29" s="1023"/>
      <c r="T29" s="1023"/>
      <c r="U29" s="1023"/>
      <c r="V29" s="1023">
        <v>563</v>
      </c>
      <c r="W29" s="1023"/>
      <c r="X29" s="1023"/>
      <c r="Y29" s="1023"/>
      <c r="Z29" s="1023"/>
      <c r="AA29" s="1023">
        <v>5</v>
      </c>
      <c r="AB29" s="1023"/>
      <c r="AC29" s="1023"/>
      <c r="AD29" s="1023"/>
      <c r="AE29" s="1024"/>
      <c r="AF29" s="1019">
        <v>5</v>
      </c>
      <c r="AG29" s="1020"/>
      <c r="AH29" s="1020"/>
      <c r="AI29" s="1020"/>
      <c r="AJ29" s="1021"/>
      <c r="AK29" s="967">
        <v>342</v>
      </c>
      <c r="AL29" s="958"/>
      <c r="AM29" s="958"/>
      <c r="AN29" s="958"/>
      <c r="AO29" s="958"/>
      <c r="AP29" s="958" t="s">
        <v>493</v>
      </c>
      <c r="AQ29" s="958"/>
      <c r="AR29" s="958"/>
      <c r="AS29" s="958"/>
      <c r="AT29" s="958"/>
      <c r="AU29" s="958" t="s">
        <v>493</v>
      </c>
      <c r="AV29" s="958"/>
      <c r="AW29" s="958"/>
      <c r="AX29" s="958"/>
      <c r="AY29" s="958"/>
      <c r="AZ29" s="1025" t="s">
        <v>493</v>
      </c>
      <c r="BA29" s="1025"/>
      <c r="BB29" s="1025"/>
      <c r="BC29" s="1025"/>
      <c r="BD29" s="1025"/>
      <c r="BE29" s="959"/>
      <c r="BF29" s="959"/>
      <c r="BG29" s="959"/>
      <c r="BH29" s="959"/>
      <c r="BI29" s="960"/>
      <c r="BJ29" s="214"/>
      <c r="BK29" s="214"/>
      <c r="BL29" s="214"/>
      <c r="BM29" s="214"/>
      <c r="BN29" s="214"/>
      <c r="BO29" s="223"/>
      <c r="BP29" s="223"/>
      <c r="BQ29" s="220">
        <v>23</v>
      </c>
      <c r="BR29" s="221"/>
      <c r="BS29" s="976"/>
      <c r="BT29" s="977"/>
      <c r="BU29" s="977"/>
      <c r="BV29" s="977"/>
      <c r="BW29" s="977"/>
      <c r="BX29" s="977"/>
      <c r="BY29" s="977"/>
      <c r="BZ29" s="977"/>
      <c r="CA29" s="977"/>
      <c r="CB29" s="977"/>
      <c r="CC29" s="977"/>
      <c r="CD29" s="977"/>
      <c r="CE29" s="977"/>
      <c r="CF29" s="977"/>
      <c r="CG29" s="998"/>
      <c r="CH29" s="973"/>
      <c r="CI29" s="974"/>
      <c r="CJ29" s="974"/>
      <c r="CK29" s="974"/>
      <c r="CL29" s="975"/>
      <c r="CM29" s="973"/>
      <c r="CN29" s="974"/>
      <c r="CO29" s="974"/>
      <c r="CP29" s="974"/>
      <c r="CQ29" s="975"/>
      <c r="CR29" s="973"/>
      <c r="CS29" s="974"/>
      <c r="CT29" s="974"/>
      <c r="CU29" s="974"/>
      <c r="CV29" s="975"/>
      <c r="CW29" s="973"/>
      <c r="CX29" s="974"/>
      <c r="CY29" s="974"/>
      <c r="CZ29" s="974"/>
      <c r="DA29" s="975"/>
      <c r="DB29" s="973"/>
      <c r="DC29" s="974"/>
      <c r="DD29" s="974"/>
      <c r="DE29" s="974"/>
      <c r="DF29" s="975"/>
      <c r="DG29" s="973"/>
      <c r="DH29" s="974"/>
      <c r="DI29" s="974"/>
      <c r="DJ29" s="974"/>
      <c r="DK29" s="975"/>
      <c r="DL29" s="973"/>
      <c r="DM29" s="974"/>
      <c r="DN29" s="974"/>
      <c r="DO29" s="974"/>
      <c r="DP29" s="975"/>
      <c r="DQ29" s="973"/>
      <c r="DR29" s="974"/>
      <c r="DS29" s="974"/>
      <c r="DT29" s="974"/>
      <c r="DU29" s="975"/>
      <c r="DV29" s="976"/>
      <c r="DW29" s="977"/>
      <c r="DX29" s="977"/>
      <c r="DY29" s="977"/>
      <c r="DZ29" s="978"/>
      <c r="EA29" s="212"/>
    </row>
    <row r="30" spans="1:131" ht="26.25" customHeight="1" x14ac:dyDescent="0.15">
      <c r="A30" s="224">
        <v>3</v>
      </c>
      <c r="B30" s="1014" t="s">
        <v>393</v>
      </c>
      <c r="C30" s="1015"/>
      <c r="D30" s="1015"/>
      <c r="E30" s="1015"/>
      <c r="F30" s="1015"/>
      <c r="G30" s="1015"/>
      <c r="H30" s="1015"/>
      <c r="I30" s="1015"/>
      <c r="J30" s="1015"/>
      <c r="K30" s="1015"/>
      <c r="L30" s="1015"/>
      <c r="M30" s="1015"/>
      <c r="N30" s="1015"/>
      <c r="O30" s="1015"/>
      <c r="P30" s="1016"/>
      <c r="Q30" s="1022">
        <v>2022</v>
      </c>
      <c r="R30" s="1023"/>
      <c r="S30" s="1023"/>
      <c r="T30" s="1023"/>
      <c r="U30" s="1023"/>
      <c r="V30" s="1023">
        <v>2010</v>
      </c>
      <c r="W30" s="1023"/>
      <c r="X30" s="1023"/>
      <c r="Y30" s="1023"/>
      <c r="Z30" s="1023"/>
      <c r="AA30" s="1023">
        <v>12</v>
      </c>
      <c r="AB30" s="1023"/>
      <c r="AC30" s="1023"/>
      <c r="AD30" s="1023"/>
      <c r="AE30" s="1024"/>
      <c r="AF30" s="1019">
        <v>12</v>
      </c>
      <c r="AG30" s="1020"/>
      <c r="AH30" s="1020"/>
      <c r="AI30" s="1020"/>
      <c r="AJ30" s="1021"/>
      <c r="AK30" s="967">
        <v>330</v>
      </c>
      <c r="AL30" s="958"/>
      <c r="AM30" s="958"/>
      <c r="AN30" s="958"/>
      <c r="AO30" s="958"/>
      <c r="AP30" s="958" t="s">
        <v>493</v>
      </c>
      <c r="AQ30" s="958"/>
      <c r="AR30" s="958"/>
      <c r="AS30" s="958"/>
      <c r="AT30" s="958"/>
      <c r="AU30" s="958" t="s">
        <v>493</v>
      </c>
      <c r="AV30" s="958"/>
      <c r="AW30" s="958"/>
      <c r="AX30" s="958"/>
      <c r="AY30" s="958"/>
      <c r="AZ30" s="1025" t="s">
        <v>493</v>
      </c>
      <c r="BA30" s="1025"/>
      <c r="BB30" s="1025"/>
      <c r="BC30" s="1025"/>
      <c r="BD30" s="1025"/>
      <c r="BE30" s="959"/>
      <c r="BF30" s="959"/>
      <c r="BG30" s="959"/>
      <c r="BH30" s="959"/>
      <c r="BI30" s="960"/>
      <c r="BJ30" s="214"/>
      <c r="BK30" s="214"/>
      <c r="BL30" s="214"/>
      <c r="BM30" s="214"/>
      <c r="BN30" s="214"/>
      <c r="BO30" s="223"/>
      <c r="BP30" s="223"/>
      <c r="BQ30" s="220">
        <v>24</v>
      </c>
      <c r="BR30" s="221"/>
      <c r="BS30" s="976"/>
      <c r="BT30" s="977"/>
      <c r="BU30" s="977"/>
      <c r="BV30" s="977"/>
      <c r="BW30" s="977"/>
      <c r="BX30" s="977"/>
      <c r="BY30" s="977"/>
      <c r="BZ30" s="977"/>
      <c r="CA30" s="977"/>
      <c r="CB30" s="977"/>
      <c r="CC30" s="977"/>
      <c r="CD30" s="977"/>
      <c r="CE30" s="977"/>
      <c r="CF30" s="977"/>
      <c r="CG30" s="998"/>
      <c r="CH30" s="973"/>
      <c r="CI30" s="974"/>
      <c r="CJ30" s="974"/>
      <c r="CK30" s="974"/>
      <c r="CL30" s="975"/>
      <c r="CM30" s="973"/>
      <c r="CN30" s="974"/>
      <c r="CO30" s="974"/>
      <c r="CP30" s="974"/>
      <c r="CQ30" s="975"/>
      <c r="CR30" s="973"/>
      <c r="CS30" s="974"/>
      <c r="CT30" s="974"/>
      <c r="CU30" s="974"/>
      <c r="CV30" s="975"/>
      <c r="CW30" s="973"/>
      <c r="CX30" s="974"/>
      <c r="CY30" s="974"/>
      <c r="CZ30" s="974"/>
      <c r="DA30" s="975"/>
      <c r="DB30" s="973"/>
      <c r="DC30" s="974"/>
      <c r="DD30" s="974"/>
      <c r="DE30" s="974"/>
      <c r="DF30" s="975"/>
      <c r="DG30" s="973"/>
      <c r="DH30" s="974"/>
      <c r="DI30" s="974"/>
      <c r="DJ30" s="974"/>
      <c r="DK30" s="975"/>
      <c r="DL30" s="973"/>
      <c r="DM30" s="974"/>
      <c r="DN30" s="974"/>
      <c r="DO30" s="974"/>
      <c r="DP30" s="975"/>
      <c r="DQ30" s="973"/>
      <c r="DR30" s="974"/>
      <c r="DS30" s="974"/>
      <c r="DT30" s="974"/>
      <c r="DU30" s="975"/>
      <c r="DV30" s="976"/>
      <c r="DW30" s="977"/>
      <c r="DX30" s="977"/>
      <c r="DY30" s="977"/>
      <c r="DZ30" s="978"/>
      <c r="EA30" s="212"/>
    </row>
    <row r="31" spans="1:131" ht="26.25" customHeight="1" x14ac:dyDescent="0.15">
      <c r="A31" s="224">
        <v>4</v>
      </c>
      <c r="B31" s="1014" t="s">
        <v>394</v>
      </c>
      <c r="C31" s="1015"/>
      <c r="D31" s="1015"/>
      <c r="E31" s="1015"/>
      <c r="F31" s="1015"/>
      <c r="G31" s="1015"/>
      <c r="H31" s="1015"/>
      <c r="I31" s="1015"/>
      <c r="J31" s="1015"/>
      <c r="K31" s="1015"/>
      <c r="L31" s="1015"/>
      <c r="M31" s="1015"/>
      <c r="N31" s="1015"/>
      <c r="O31" s="1015"/>
      <c r="P31" s="1016"/>
      <c r="Q31" s="1022">
        <v>2</v>
      </c>
      <c r="R31" s="1023"/>
      <c r="S31" s="1023"/>
      <c r="T31" s="1023"/>
      <c r="U31" s="1023"/>
      <c r="V31" s="1023">
        <v>2</v>
      </c>
      <c r="W31" s="1023"/>
      <c r="X31" s="1023"/>
      <c r="Y31" s="1023"/>
      <c r="Z31" s="1023"/>
      <c r="AA31" s="1023" t="s">
        <v>554</v>
      </c>
      <c r="AB31" s="1023"/>
      <c r="AC31" s="1023"/>
      <c r="AD31" s="1023"/>
      <c r="AE31" s="1024"/>
      <c r="AF31" s="1019" t="s">
        <v>122</v>
      </c>
      <c r="AG31" s="1020"/>
      <c r="AH31" s="1020"/>
      <c r="AI31" s="1020"/>
      <c r="AJ31" s="1021"/>
      <c r="AK31" s="967">
        <v>1</v>
      </c>
      <c r="AL31" s="958"/>
      <c r="AM31" s="958"/>
      <c r="AN31" s="958"/>
      <c r="AO31" s="958"/>
      <c r="AP31" s="958" t="s">
        <v>493</v>
      </c>
      <c r="AQ31" s="958"/>
      <c r="AR31" s="958"/>
      <c r="AS31" s="958"/>
      <c r="AT31" s="958"/>
      <c r="AU31" s="958" t="s">
        <v>493</v>
      </c>
      <c r="AV31" s="958"/>
      <c r="AW31" s="958"/>
      <c r="AX31" s="958"/>
      <c r="AY31" s="958"/>
      <c r="AZ31" s="1025" t="s">
        <v>493</v>
      </c>
      <c r="BA31" s="1025"/>
      <c r="BB31" s="1025"/>
      <c r="BC31" s="1025"/>
      <c r="BD31" s="1025"/>
      <c r="BE31" s="959"/>
      <c r="BF31" s="959"/>
      <c r="BG31" s="959"/>
      <c r="BH31" s="959"/>
      <c r="BI31" s="960"/>
      <c r="BJ31" s="214"/>
      <c r="BK31" s="214"/>
      <c r="BL31" s="214"/>
      <c r="BM31" s="214"/>
      <c r="BN31" s="214"/>
      <c r="BO31" s="223"/>
      <c r="BP31" s="223"/>
      <c r="BQ31" s="220">
        <v>25</v>
      </c>
      <c r="BR31" s="221"/>
      <c r="BS31" s="976"/>
      <c r="BT31" s="977"/>
      <c r="BU31" s="977"/>
      <c r="BV31" s="977"/>
      <c r="BW31" s="977"/>
      <c r="BX31" s="977"/>
      <c r="BY31" s="977"/>
      <c r="BZ31" s="977"/>
      <c r="CA31" s="977"/>
      <c r="CB31" s="977"/>
      <c r="CC31" s="977"/>
      <c r="CD31" s="977"/>
      <c r="CE31" s="977"/>
      <c r="CF31" s="977"/>
      <c r="CG31" s="998"/>
      <c r="CH31" s="973"/>
      <c r="CI31" s="974"/>
      <c r="CJ31" s="974"/>
      <c r="CK31" s="974"/>
      <c r="CL31" s="975"/>
      <c r="CM31" s="973"/>
      <c r="CN31" s="974"/>
      <c r="CO31" s="974"/>
      <c r="CP31" s="974"/>
      <c r="CQ31" s="975"/>
      <c r="CR31" s="973"/>
      <c r="CS31" s="974"/>
      <c r="CT31" s="974"/>
      <c r="CU31" s="974"/>
      <c r="CV31" s="975"/>
      <c r="CW31" s="973"/>
      <c r="CX31" s="974"/>
      <c r="CY31" s="974"/>
      <c r="CZ31" s="974"/>
      <c r="DA31" s="975"/>
      <c r="DB31" s="973"/>
      <c r="DC31" s="974"/>
      <c r="DD31" s="974"/>
      <c r="DE31" s="974"/>
      <c r="DF31" s="975"/>
      <c r="DG31" s="973"/>
      <c r="DH31" s="974"/>
      <c r="DI31" s="974"/>
      <c r="DJ31" s="974"/>
      <c r="DK31" s="975"/>
      <c r="DL31" s="973"/>
      <c r="DM31" s="974"/>
      <c r="DN31" s="974"/>
      <c r="DO31" s="974"/>
      <c r="DP31" s="975"/>
      <c r="DQ31" s="973"/>
      <c r="DR31" s="974"/>
      <c r="DS31" s="974"/>
      <c r="DT31" s="974"/>
      <c r="DU31" s="975"/>
      <c r="DV31" s="976"/>
      <c r="DW31" s="977"/>
      <c r="DX31" s="977"/>
      <c r="DY31" s="977"/>
      <c r="DZ31" s="978"/>
      <c r="EA31" s="212"/>
    </row>
    <row r="32" spans="1:131" ht="26.25" customHeight="1" x14ac:dyDescent="0.15">
      <c r="A32" s="224">
        <v>5</v>
      </c>
      <c r="B32" s="1014" t="s">
        <v>395</v>
      </c>
      <c r="C32" s="1015"/>
      <c r="D32" s="1015"/>
      <c r="E32" s="1015"/>
      <c r="F32" s="1015"/>
      <c r="G32" s="1015"/>
      <c r="H32" s="1015"/>
      <c r="I32" s="1015"/>
      <c r="J32" s="1015"/>
      <c r="K32" s="1015"/>
      <c r="L32" s="1015"/>
      <c r="M32" s="1015"/>
      <c r="N32" s="1015"/>
      <c r="O32" s="1015"/>
      <c r="P32" s="1016"/>
      <c r="Q32" s="1022">
        <v>393</v>
      </c>
      <c r="R32" s="1023"/>
      <c r="S32" s="1023"/>
      <c r="T32" s="1023"/>
      <c r="U32" s="1023"/>
      <c r="V32" s="1023">
        <v>466</v>
      </c>
      <c r="W32" s="1023"/>
      <c r="X32" s="1023"/>
      <c r="Y32" s="1023"/>
      <c r="Z32" s="1023"/>
      <c r="AA32" s="1023">
        <v>-73</v>
      </c>
      <c r="AB32" s="1023"/>
      <c r="AC32" s="1023"/>
      <c r="AD32" s="1023"/>
      <c r="AE32" s="1024"/>
      <c r="AF32" s="1019">
        <v>319</v>
      </c>
      <c r="AG32" s="1020"/>
      <c r="AH32" s="1020"/>
      <c r="AI32" s="1020"/>
      <c r="AJ32" s="1021"/>
      <c r="AK32" s="967">
        <v>0</v>
      </c>
      <c r="AL32" s="958"/>
      <c r="AM32" s="958"/>
      <c r="AN32" s="958"/>
      <c r="AO32" s="958"/>
      <c r="AP32" s="958">
        <v>3685</v>
      </c>
      <c r="AQ32" s="958"/>
      <c r="AR32" s="958"/>
      <c r="AS32" s="958"/>
      <c r="AT32" s="958"/>
      <c r="AU32" s="958">
        <v>802</v>
      </c>
      <c r="AV32" s="958"/>
      <c r="AW32" s="958"/>
      <c r="AX32" s="958"/>
      <c r="AY32" s="958"/>
      <c r="AZ32" s="1025" t="s">
        <v>493</v>
      </c>
      <c r="BA32" s="1025"/>
      <c r="BB32" s="1025"/>
      <c r="BC32" s="1025"/>
      <c r="BD32" s="1025"/>
      <c r="BE32" s="959" t="s">
        <v>396</v>
      </c>
      <c r="BF32" s="959"/>
      <c r="BG32" s="959"/>
      <c r="BH32" s="959"/>
      <c r="BI32" s="960"/>
      <c r="BJ32" s="214"/>
      <c r="BK32" s="214"/>
      <c r="BL32" s="214"/>
      <c r="BM32" s="214"/>
      <c r="BN32" s="214"/>
      <c r="BO32" s="223"/>
      <c r="BP32" s="223"/>
      <c r="BQ32" s="220">
        <v>26</v>
      </c>
      <c r="BR32" s="221"/>
      <c r="BS32" s="976"/>
      <c r="BT32" s="977"/>
      <c r="BU32" s="977"/>
      <c r="BV32" s="977"/>
      <c r="BW32" s="977"/>
      <c r="BX32" s="977"/>
      <c r="BY32" s="977"/>
      <c r="BZ32" s="977"/>
      <c r="CA32" s="977"/>
      <c r="CB32" s="977"/>
      <c r="CC32" s="977"/>
      <c r="CD32" s="977"/>
      <c r="CE32" s="977"/>
      <c r="CF32" s="977"/>
      <c r="CG32" s="998"/>
      <c r="CH32" s="973"/>
      <c r="CI32" s="974"/>
      <c r="CJ32" s="974"/>
      <c r="CK32" s="974"/>
      <c r="CL32" s="975"/>
      <c r="CM32" s="973"/>
      <c r="CN32" s="974"/>
      <c r="CO32" s="974"/>
      <c r="CP32" s="974"/>
      <c r="CQ32" s="975"/>
      <c r="CR32" s="973"/>
      <c r="CS32" s="974"/>
      <c r="CT32" s="974"/>
      <c r="CU32" s="974"/>
      <c r="CV32" s="975"/>
      <c r="CW32" s="973"/>
      <c r="CX32" s="974"/>
      <c r="CY32" s="974"/>
      <c r="CZ32" s="974"/>
      <c r="DA32" s="975"/>
      <c r="DB32" s="973"/>
      <c r="DC32" s="974"/>
      <c r="DD32" s="974"/>
      <c r="DE32" s="974"/>
      <c r="DF32" s="975"/>
      <c r="DG32" s="973"/>
      <c r="DH32" s="974"/>
      <c r="DI32" s="974"/>
      <c r="DJ32" s="974"/>
      <c r="DK32" s="975"/>
      <c r="DL32" s="973"/>
      <c r="DM32" s="974"/>
      <c r="DN32" s="974"/>
      <c r="DO32" s="974"/>
      <c r="DP32" s="975"/>
      <c r="DQ32" s="973"/>
      <c r="DR32" s="974"/>
      <c r="DS32" s="974"/>
      <c r="DT32" s="974"/>
      <c r="DU32" s="975"/>
      <c r="DV32" s="976"/>
      <c r="DW32" s="977"/>
      <c r="DX32" s="977"/>
      <c r="DY32" s="977"/>
      <c r="DZ32" s="978"/>
      <c r="EA32" s="212"/>
    </row>
    <row r="33" spans="1:131" ht="26.25" customHeight="1" x14ac:dyDescent="0.15">
      <c r="A33" s="224">
        <v>6</v>
      </c>
      <c r="B33" s="1014" t="s">
        <v>397</v>
      </c>
      <c r="C33" s="1015"/>
      <c r="D33" s="1015"/>
      <c r="E33" s="1015"/>
      <c r="F33" s="1015"/>
      <c r="G33" s="1015"/>
      <c r="H33" s="1015"/>
      <c r="I33" s="1015"/>
      <c r="J33" s="1015"/>
      <c r="K33" s="1015"/>
      <c r="L33" s="1015"/>
      <c r="M33" s="1015"/>
      <c r="N33" s="1015"/>
      <c r="O33" s="1015"/>
      <c r="P33" s="1016"/>
      <c r="Q33" s="1022">
        <v>2223</v>
      </c>
      <c r="R33" s="1023"/>
      <c r="S33" s="1023"/>
      <c r="T33" s="1023"/>
      <c r="U33" s="1023"/>
      <c r="V33" s="1023">
        <v>2457</v>
      </c>
      <c r="W33" s="1023"/>
      <c r="X33" s="1023"/>
      <c r="Y33" s="1023"/>
      <c r="Z33" s="1023"/>
      <c r="AA33" s="1023">
        <v>-234</v>
      </c>
      <c r="AB33" s="1023"/>
      <c r="AC33" s="1023"/>
      <c r="AD33" s="1023"/>
      <c r="AE33" s="1024"/>
      <c r="AF33" s="1019">
        <v>553</v>
      </c>
      <c r="AG33" s="1020"/>
      <c r="AH33" s="1020"/>
      <c r="AI33" s="1020"/>
      <c r="AJ33" s="1021"/>
      <c r="AK33" s="967">
        <v>262</v>
      </c>
      <c r="AL33" s="958"/>
      <c r="AM33" s="958"/>
      <c r="AN33" s="958"/>
      <c r="AO33" s="958"/>
      <c r="AP33" s="958">
        <v>3047</v>
      </c>
      <c r="AQ33" s="958"/>
      <c r="AR33" s="958"/>
      <c r="AS33" s="958"/>
      <c r="AT33" s="958"/>
      <c r="AU33" s="958">
        <v>1210</v>
      </c>
      <c r="AV33" s="958"/>
      <c r="AW33" s="958"/>
      <c r="AX33" s="958"/>
      <c r="AY33" s="958"/>
      <c r="AZ33" s="1025" t="s">
        <v>493</v>
      </c>
      <c r="BA33" s="1025"/>
      <c r="BB33" s="1025"/>
      <c r="BC33" s="1025"/>
      <c r="BD33" s="1025"/>
      <c r="BE33" s="959" t="s">
        <v>396</v>
      </c>
      <c r="BF33" s="959"/>
      <c r="BG33" s="959"/>
      <c r="BH33" s="959"/>
      <c r="BI33" s="960"/>
      <c r="BJ33" s="214"/>
      <c r="BK33" s="214"/>
      <c r="BL33" s="214"/>
      <c r="BM33" s="214"/>
      <c r="BN33" s="214"/>
      <c r="BO33" s="223"/>
      <c r="BP33" s="223"/>
      <c r="BQ33" s="220">
        <v>27</v>
      </c>
      <c r="BR33" s="221"/>
      <c r="BS33" s="976"/>
      <c r="BT33" s="977"/>
      <c r="BU33" s="977"/>
      <c r="BV33" s="977"/>
      <c r="BW33" s="977"/>
      <c r="BX33" s="977"/>
      <c r="BY33" s="977"/>
      <c r="BZ33" s="977"/>
      <c r="CA33" s="977"/>
      <c r="CB33" s="977"/>
      <c r="CC33" s="977"/>
      <c r="CD33" s="977"/>
      <c r="CE33" s="977"/>
      <c r="CF33" s="977"/>
      <c r="CG33" s="998"/>
      <c r="CH33" s="973"/>
      <c r="CI33" s="974"/>
      <c r="CJ33" s="974"/>
      <c r="CK33" s="974"/>
      <c r="CL33" s="975"/>
      <c r="CM33" s="973"/>
      <c r="CN33" s="974"/>
      <c r="CO33" s="974"/>
      <c r="CP33" s="974"/>
      <c r="CQ33" s="975"/>
      <c r="CR33" s="973"/>
      <c r="CS33" s="974"/>
      <c r="CT33" s="974"/>
      <c r="CU33" s="974"/>
      <c r="CV33" s="975"/>
      <c r="CW33" s="973"/>
      <c r="CX33" s="974"/>
      <c r="CY33" s="974"/>
      <c r="CZ33" s="974"/>
      <c r="DA33" s="975"/>
      <c r="DB33" s="973"/>
      <c r="DC33" s="974"/>
      <c r="DD33" s="974"/>
      <c r="DE33" s="974"/>
      <c r="DF33" s="975"/>
      <c r="DG33" s="973"/>
      <c r="DH33" s="974"/>
      <c r="DI33" s="974"/>
      <c r="DJ33" s="974"/>
      <c r="DK33" s="975"/>
      <c r="DL33" s="973"/>
      <c r="DM33" s="974"/>
      <c r="DN33" s="974"/>
      <c r="DO33" s="974"/>
      <c r="DP33" s="975"/>
      <c r="DQ33" s="973"/>
      <c r="DR33" s="974"/>
      <c r="DS33" s="974"/>
      <c r="DT33" s="974"/>
      <c r="DU33" s="975"/>
      <c r="DV33" s="976"/>
      <c r="DW33" s="977"/>
      <c r="DX33" s="977"/>
      <c r="DY33" s="977"/>
      <c r="DZ33" s="978"/>
      <c r="EA33" s="212"/>
    </row>
    <row r="34" spans="1:131" ht="26.25" customHeight="1" x14ac:dyDescent="0.15">
      <c r="A34" s="224">
        <v>7</v>
      </c>
      <c r="B34" s="1014" t="s">
        <v>398</v>
      </c>
      <c r="C34" s="1015"/>
      <c r="D34" s="1015"/>
      <c r="E34" s="1015"/>
      <c r="F34" s="1015"/>
      <c r="G34" s="1015"/>
      <c r="H34" s="1015"/>
      <c r="I34" s="1015"/>
      <c r="J34" s="1015"/>
      <c r="K34" s="1015"/>
      <c r="L34" s="1015"/>
      <c r="M34" s="1015"/>
      <c r="N34" s="1015"/>
      <c r="O34" s="1015"/>
      <c r="P34" s="1016"/>
      <c r="Q34" s="1022">
        <v>53</v>
      </c>
      <c r="R34" s="1023"/>
      <c r="S34" s="1023"/>
      <c r="T34" s="1023"/>
      <c r="U34" s="1023"/>
      <c r="V34" s="1023">
        <v>43</v>
      </c>
      <c r="W34" s="1023"/>
      <c r="X34" s="1023"/>
      <c r="Y34" s="1023"/>
      <c r="Z34" s="1023"/>
      <c r="AA34" s="1023">
        <v>10</v>
      </c>
      <c r="AB34" s="1023"/>
      <c r="AC34" s="1023"/>
      <c r="AD34" s="1023"/>
      <c r="AE34" s="1024"/>
      <c r="AF34" s="1019" t="s">
        <v>122</v>
      </c>
      <c r="AG34" s="1020"/>
      <c r="AH34" s="1020"/>
      <c r="AI34" s="1020"/>
      <c r="AJ34" s="1021"/>
      <c r="AK34" s="967">
        <v>41</v>
      </c>
      <c r="AL34" s="958"/>
      <c r="AM34" s="958"/>
      <c r="AN34" s="958"/>
      <c r="AO34" s="958"/>
      <c r="AP34" s="958">
        <v>27</v>
      </c>
      <c r="AQ34" s="958"/>
      <c r="AR34" s="958"/>
      <c r="AS34" s="958"/>
      <c r="AT34" s="958"/>
      <c r="AU34" s="958">
        <v>27</v>
      </c>
      <c r="AV34" s="958"/>
      <c r="AW34" s="958"/>
      <c r="AX34" s="958"/>
      <c r="AY34" s="958"/>
      <c r="AZ34" s="1025" t="s">
        <v>493</v>
      </c>
      <c r="BA34" s="1025"/>
      <c r="BB34" s="1025"/>
      <c r="BC34" s="1025"/>
      <c r="BD34" s="1025"/>
      <c r="BE34" s="959" t="s">
        <v>396</v>
      </c>
      <c r="BF34" s="959"/>
      <c r="BG34" s="959"/>
      <c r="BH34" s="959"/>
      <c r="BI34" s="960"/>
      <c r="BJ34" s="214"/>
      <c r="BK34" s="214"/>
      <c r="BL34" s="214"/>
      <c r="BM34" s="214"/>
      <c r="BN34" s="214"/>
      <c r="BO34" s="223"/>
      <c r="BP34" s="223"/>
      <c r="BQ34" s="220">
        <v>28</v>
      </c>
      <c r="BR34" s="221"/>
      <c r="BS34" s="976"/>
      <c r="BT34" s="977"/>
      <c r="BU34" s="977"/>
      <c r="BV34" s="977"/>
      <c r="BW34" s="977"/>
      <c r="BX34" s="977"/>
      <c r="BY34" s="977"/>
      <c r="BZ34" s="977"/>
      <c r="CA34" s="977"/>
      <c r="CB34" s="977"/>
      <c r="CC34" s="977"/>
      <c r="CD34" s="977"/>
      <c r="CE34" s="977"/>
      <c r="CF34" s="977"/>
      <c r="CG34" s="998"/>
      <c r="CH34" s="973"/>
      <c r="CI34" s="974"/>
      <c r="CJ34" s="974"/>
      <c r="CK34" s="974"/>
      <c r="CL34" s="975"/>
      <c r="CM34" s="973"/>
      <c r="CN34" s="974"/>
      <c r="CO34" s="974"/>
      <c r="CP34" s="974"/>
      <c r="CQ34" s="975"/>
      <c r="CR34" s="973"/>
      <c r="CS34" s="974"/>
      <c r="CT34" s="974"/>
      <c r="CU34" s="974"/>
      <c r="CV34" s="975"/>
      <c r="CW34" s="973"/>
      <c r="CX34" s="974"/>
      <c r="CY34" s="974"/>
      <c r="CZ34" s="974"/>
      <c r="DA34" s="975"/>
      <c r="DB34" s="973"/>
      <c r="DC34" s="974"/>
      <c r="DD34" s="974"/>
      <c r="DE34" s="974"/>
      <c r="DF34" s="975"/>
      <c r="DG34" s="973"/>
      <c r="DH34" s="974"/>
      <c r="DI34" s="974"/>
      <c r="DJ34" s="974"/>
      <c r="DK34" s="975"/>
      <c r="DL34" s="973"/>
      <c r="DM34" s="974"/>
      <c r="DN34" s="974"/>
      <c r="DO34" s="974"/>
      <c r="DP34" s="975"/>
      <c r="DQ34" s="973"/>
      <c r="DR34" s="974"/>
      <c r="DS34" s="974"/>
      <c r="DT34" s="974"/>
      <c r="DU34" s="975"/>
      <c r="DV34" s="976"/>
      <c r="DW34" s="977"/>
      <c r="DX34" s="977"/>
      <c r="DY34" s="977"/>
      <c r="DZ34" s="978"/>
      <c r="EA34" s="212"/>
    </row>
    <row r="35" spans="1:131" ht="26.25" customHeight="1" x14ac:dyDescent="0.15">
      <c r="A35" s="224">
        <v>8</v>
      </c>
      <c r="B35" s="1014" t="s">
        <v>399</v>
      </c>
      <c r="C35" s="1015"/>
      <c r="D35" s="1015"/>
      <c r="E35" s="1015"/>
      <c r="F35" s="1015"/>
      <c r="G35" s="1015"/>
      <c r="H35" s="1015"/>
      <c r="I35" s="1015"/>
      <c r="J35" s="1015"/>
      <c r="K35" s="1015"/>
      <c r="L35" s="1015"/>
      <c r="M35" s="1015"/>
      <c r="N35" s="1015"/>
      <c r="O35" s="1015"/>
      <c r="P35" s="1016"/>
      <c r="Q35" s="1022">
        <v>24</v>
      </c>
      <c r="R35" s="1023"/>
      <c r="S35" s="1023"/>
      <c r="T35" s="1023"/>
      <c r="U35" s="1023"/>
      <c r="V35" s="1023">
        <v>23</v>
      </c>
      <c r="W35" s="1023"/>
      <c r="X35" s="1023"/>
      <c r="Y35" s="1023"/>
      <c r="Z35" s="1023"/>
      <c r="AA35" s="1023">
        <v>1</v>
      </c>
      <c r="AB35" s="1023"/>
      <c r="AC35" s="1023"/>
      <c r="AD35" s="1023"/>
      <c r="AE35" s="1024"/>
      <c r="AF35" s="1019">
        <v>1</v>
      </c>
      <c r="AG35" s="1020"/>
      <c r="AH35" s="1020"/>
      <c r="AI35" s="1020"/>
      <c r="AJ35" s="1021"/>
      <c r="AK35" s="967">
        <v>0</v>
      </c>
      <c r="AL35" s="958"/>
      <c r="AM35" s="958"/>
      <c r="AN35" s="958"/>
      <c r="AO35" s="958"/>
      <c r="AP35" s="958">
        <v>25</v>
      </c>
      <c r="AQ35" s="958"/>
      <c r="AR35" s="958"/>
      <c r="AS35" s="958"/>
      <c r="AT35" s="958"/>
      <c r="AU35" s="958">
        <v>0</v>
      </c>
      <c r="AV35" s="958"/>
      <c r="AW35" s="958"/>
      <c r="AX35" s="958"/>
      <c r="AY35" s="958"/>
      <c r="AZ35" s="1025" t="s">
        <v>493</v>
      </c>
      <c r="BA35" s="1025"/>
      <c r="BB35" s="1025"/>
      <c r="BC35" s="1025"/>
      <c r="BD35" s="1025"/>
      <c r="BE35" s="959" t="s">
        <v>400</v>
      </c>
      <c r="BF35" s="959"/>
      <c r="BG35" s="959"/>
      <c r="BH35" s="959"/>
      <c r="BI35" s="960"/>
      <c r="BJ35" s="214"/>
      <c r="BK35" s="214"/>
      <c r="BL35" s="214"/>
      <c r="BM35" s="214"/>
      <c r="BN35" s="214"/>
      <c r="BO35" s="223"/>
      <c r="BP35" s="223"/>
      <c r="BQ35" s="220">
        <v>29</v>
      </c>
      <c r="BR35" s="221"/>
      <c r="BS35" s="976"/>
      <c r="BT35" s="977"/>
      <c r="BU35" s="977"/>
      <c r="BV35" s="977"/>
      <c r="BW35" s="977"/>
      <c r="BX35" s="977"/>
      <c r="BY35" s="977"/>
      <c r="BZ35" s="977"/>
      <c r="CA35" s="977"/>
      <c r="CB35" s="977"/>
      <c r="CC35" s="977"/>
      <c r="CD35" s="977"/>
      <c r="CE35" s="977"/>
      <c r="CF35" s="977"/>
      <c r="CG35" s="998"/>
      <c r="CH35" s="973"/>
      <c r="CI35" s="974"/>
      <c r="CJ35" s="974"/>
      <c r="CK35" s="974"/>
      <c r="CL35" s="975"/>
      <c r="CM35" s="973"/>
      <c r="CN35" s="974"/>
      <c r="CO35" s="974"/>
      <c r="CP35" s="974"/>
      <c r="CQ35" s="975"/>
      <c r="CR35" s="973"/>
      <c r="CS35" s="974"/>
      <c r="CT35" s="974"/>
      <c r="CU35" s="974"/>
      <c r="CV35" s="975"/>
      <c r="CW35" s="973"/>
      <c r="CX35" s="974"/>
      <c r="CY35" s="974"/>
      <c r="CZ35" s="974"/>
      <c r="DA35" s="975"/>
      <c r="DB35" s="973"/>
      <c r="DC35" s="974"/>
      <c r="DD35" s="974"/>
      <c r="DE35" s="974"/>
      <c r="DF35" s="975"/>
      <c r="DG35" s="973"/>
      <c r="DH35" s="974"/>
      <c r="DI35" s="974"/>
      <c r="DJ35" s="974"/>
      <c r="DK35" s="975"/>
      <c r="DL35" s="973"/>
      <c r="DM35" s="974"/>
      <c r="DN35" s="974"/>
      <c r="DO35" s="974"/>
      <c r="DP35" s="975"/>
      <c r="DQ35" s="973"/>
      <c r="DR35" s="974"/>
      <c r="DS35" s="974"/>
      <c r="DT35" s="974"/>
      <c r="DU35" s="975"/>
      <c r="DV35" s="976"/>
      <c r="DW35" s="977"/>
      <c r="DX35" s="977"/>
      <c r="DY35" s="977"/>
      <c r="DZ35" s="978"/>
      <c r="EA35" s="212"/>
    </row>
    <row r="36" spans="1:131" ht="26.25" customHeight="1" x14ac:dyDescent="0.15">
      <c r="A36" s="224">
        <v>9</v>
      </c>
      <c r="B36" s="1014"/>
      <c r="C36" s="1015"/>
      <c r="D36" s="1015"/>
      <c r="E36" s="1015"/>
      <c r="F36" s="1015"/>
      <c r="G36" s="1015"/>
      <c r="H36" s="1015"/>
      <c r="I36" s="1015"/>
      <c r="J36" s="1015"/>
      <c r="K36" s="1015"/>
      <c r="L36" s="1015"/>
      <c r="M36" s="1015"/>
      <c r="N36" s="1015"/>
      <c r="O36" s="1015"/>
      <c r="P36" s="1016"/>
      <c r="Q36" s="1022"/>
      <c r="R36" s="1023"/>
      <c r="S36" s="1023"/>
      <c r="T36" s="1023"/>
      <c r="U36" s="1023"/>
      <c r="V36" s="1023"/>
      <c r="W36" s="1023"/>
      <c r="X36" s="1023"/>
      <c r="Y36" s="1023"/>
      <c r="Z36" s="1023"/>
      <c r="AA36" s="1023"/>
      <c r="AB36" s="1023"/>
      <c r="AC36" s="1023"/>
      <c r="AD36" s="1023"/>
      <c r="AE36" s="1024"/>
      <c r="AF36" s="1019"/>
      <c r="AG36" s="1020"/>
      <c r="AH36" s="1020"/>
      <c r="AI36" s="1020"/>
      <c r="AJ36" s="1021"/>
      <c r="AK36" s="967"/>
      <c r="AL36" s="958"/>
      <c r="AM36" s="958"/>
      <c r="AN36" s="958"/>
      <c r="AO36" s="958"/>
      <c r="AP36" s="958"/>
      <c r="AQ36" s="958"/>
      <c r="AR36" s="958"/>
      <c r="AS36" s="958"/>
      <c r="AT36" s="958"/>
      <c r="AU36" s="958"/>
      <c r="AV36" s="958"/>
      <c r="AW36" s="958"/>
      <c r="AX36" s="958"/>
      <c r="AY36" s="958"/>
      <c r="AZ36" s="1025"/>
      <c r="BA36" s="1025"/>
      <c r="BB36" s="1025"/>
      <c r="BC36" s="1025"/>
      <c r="BD36" s="1025"/>
      <c r="BE36" s="959"/>
      <c r="BF36" s="959"/>
      <c r="BG36" s="959"/>
      <c r="BH36" s="959"/>
      <c r="BI36" s="960"/>
      <c r="BJ36" s="214"/>
      <c r="BK36" s="214"/>
      <c r="BL36" s="214"/>
      <c r="BM36" s="214"/>
      <c r="BN36" s="214"/>
      <c r="BO36" s="223"/>
      <c r="BP36" s="223"/>
      <c r="BQ36" s="220">
        <v>30</v>
      </c>
      <c r="BR36" s="221"/>
      <c r="BS36" s="976"/>
      <c r="BT36" s="977"/>
      <c r="BU36" s="977"/>
      <c r="BV36" s="977"/>
      <c r="BW36" s="977"/>
      <c r="BX36" s="977"/>
      <c r="BY36" s="977"/>
      <c r="BZ36" s="977"/>
      <c r="CA36" s="977"/>
      <c r="CB36" s="977"/>
      <c r="CC36" s="977"/>
      <c r="CD36" s="977"/>
      <c r="CE36" s="977"/>
      <c r="CF36" s="977"/>
      <c r="CG36" s="998"/>
      <c r="CH36" s="973"/>
      <c r="CI36" s="974"/>
      <c r="CJ36" s="974"/>
      <c r="CK36" s="974"/>
      <c r="CL36" s="975"/>
      <c r="CM36" s="973"/>
      <c r="CN36" s="974"/>
      <c r="CO36" s="974"/>
      <c r="CP36" s="974"/>
      <c r="CQ36" s="975"/>
      <c r="CR36" s="973"/>
      <c r="CS36" s="974"/>
      <c r="CT36" s="974"/>
      <c r="CU36" s="974"/>
      <c r="CV36" s="975"/>
      <c r="CW36" s="973"/>
      <c r="CX36" s="974"/>
      <c r="CY36" s="974"/>
      <c r="CZ36" s="974"/>
      <c r="DA36" s="975"/>
      <c r="DB36" s="973"/>
      <c r="DC36" s="974"/>
      <c r="DD36" s="974"/>
      <c r="DE36" s="974"/>
      <c r="DF36" s="975"/>
      <c r="DG36" s="973"/>
      <c r="DH36" s="974"/>
      <c r="DI36" s="974"/>
      <c r="DJ36" s="974"/>
      <c r="DK36" s="975"/>
      <c r="DL36" s="973"/>
      <c r="DM36" s="974"/>
      <c r="DN36" s="974"/>
      <c r="DO36" s="974"/>
      <c r="DP36" s="975"/>
      <c r="DQ36" s="973"/>
      <c r="DR36" s="974"/>
      <c r="DS36" s="974"/>
      <c r="DT36" s="974"/>
      <c r="DU36" s="975"/>
      <c r="DV36" s="976"/>
      <c r="DW36" s="977"/>
      <c r="DX36" s="977"/>
      <c r="DY36" s="977"/>
      <c r="DZ36" s="978"/>
      <c r="EA36" s="212"/>
    </row>
    <row r="37" spans="1:131" ht="26.25" customHeight="1" x14ac:dyDescent="0.15">
      <c r="A37" s="224">
        <v>10</v>
      </c>
      <c r="B37" s="1014"/>
      <c r="C37" s="1015"/>
      <c r="D37" s="1015"/>
      <c r="E37" s="1015"/>
      <c r="F37" s="1015"/>
      <c r="G37" s="1015"/>
      <c r="H37" s="1015"/>
      <c r="I37" s="1015"/>
      <c r="J37" s="1015"/>
      <c r="K37" s="1015"/>
      <c r="L37" s="1015"/>
      <c r="M37" s="1015"/>
      <c r="N37" s="1015"/>
      <c r="O37" s="1015"/>
      <c r="P37" s="1016"/>
      <c r="Q37" s="1022"/>
      <c r="R37" s="1023"/>
      <c r="S37" s="1023"/>
      <c r="T37" s="1023"/>
      <c r="U37" s="1023"/>
      <c r="V37" s="1023"/>
      <c r="W37" s="1023"/>
      <c r="X37" s="1023"/>
      <c r="Y37" s="1023"/>
      <c r="Z37" s="1023"/>
      <c r="AA37" s="1023"/>
      <c r="AB37" s="1023"/>
      <c r="AC37" s="1023"/>
      <c r="AD37" s="1023"/>
      <c r="AE37" s="1024"/>
      <c r="AF37" s="1019"/>
      <c r="AG37" s="1020"/>
      <c r="AH37" s="1020"/>
      <c r="AI37" s="1020"/>
      <c r="AJ37" s="1021"/>
      <c r="AK37" s="967"/>
      <c r="AL37" s="958"/>
      <c r="AM37" s="958"/>
      <c r="AN37" s="958"/>
      <c r="AO37" s="958"/>
      <c r="AP37" s="958"/>
      <c r="AQ37" s="958"/>
      <c r="AR37" s="958"/>
      <c r="AS37" s="958"/>
      <c r="AT37" s="958"/>
      <c r="AU37" s="958"/>
      <c r="AV37" s="958"/>
      <c r="AW37" s="958"/>
      <c r="AX37" s="958"/>
      <c r="AY37" s="958"/>
      <c r="AZ37" s="1025"/>
      <c r="BA37" s="1025"/>
      <c r="BB37" s="1025"/>
      <c r="BC37" s="1025"/>
      <c r="BD37" s="1025"/>
      <c r="BE37" s="959"/>
      <c r="BF37" s="959"/>
      <c r="BG37" s="959"/>
      <c r="BH37" s="959"/>
      <c r="BI37" s="960"/>
      <c r="BJ37" s="214"/>
      <c r="BK37" s="214"/>
      <c r="BL37" s="214"/>
      <c r="BM37" s="214"/>
      <c r="BN37" s="214"/>
      <c r="BO37" s="223"/>
      <c r="BP37" s="223"/>
      <c r="BQ37" s="220">
        <v>31</v>
      </c>
      <c r="BR37" s="221"/>
      <c r="BS37" s="976"/>
      <c r="BT37" s="977"/>
      <c r="BU37" s="977"/>
      <c r="BV37" s="977"/>
      <c r="BW37" s="977"/>
      <c r="BX37" s="977"/>
      <c r="BY37" s="977"/>
      <c r="BZ37" s="977"/>
      <c r="CA37" s="977"/>
      <c r="CB37" s="977"/>
      <c r="CC37" s="977"/>
      <c r="CD37" s="977"/>
      <c r="CE37" s="977"/>
      <c r="CF37" s="977"/>
      <c r="CG37" s="998"/>
      <c r="CH37" s="973"/>
      <c r="CI37" s="974"/>
      <c r="CJ37" s="974"/>
      <c r="CK37" s="974"/>
      <c r="CL37" s="975"/>
      <c r="CM37" s="973"/>
      <c r="CN37" s="974"/>
      <c r="CO37" s="974"/>
      <c r="CP37" s="974"/>
      <c r="CQ37" s="975"/>
      <c r="CR37" s="973"/>
      <c r="CS37" s="974"/>
      <c r="CT37" s="974"/>
      <c r="CU37" s="974"/>
      <c r="CV37" s="975"/>
      <c r="CW37" s="973"/>
      <c r="CX37" s="974"/>
      <c r="CY37" s="974"/>
      <c r="CZ37" s="974"/>
      <c r="DA37" s="975"/>
      <c r="DB37" s="973"/>
      <c r="DC37" s="974"/>
      <c r="DD37" s="974"/>
      <c r="DE37" s="974"/>
      <c r="DF37" s="975"/>
      <c r="DG37" s="973"/>
      <c r="DH37" s="974"/>
      <c r="DI37" s="974"/>
      <c r="DJ37" s="974"/>
      <c r="DK37" s="975"/>
      <c r="DL37" s="973"/>
      <c r="DM37" s="974"/>
      <c r="DN37" s="974"/>
      <c r="DO37" s="974"/>
      <c r="DP37" s="975"/>
      <c r="DQ37" s="973"/>
      <c r="DR37" s="974"/>
      <c r="DS37" s="974"/>
      <c r="DT37" s="974"/>
      <c r="DU37" s="975"/>
      <c r="DV37" s="976"/>
      <c r="DW37" s="977"/>
      <c r="DX37" s="977"/>
      <c r="DY37" s="977"/>
      <c r="DZ37" s="978"/>
      <c r="EA37" s="212"/>
    </row>
    <row r="38" spans="1:131" ht="26.25" customHeight="1" x14ac:dyDescent="0.15">
      <c r="A38" s="224">
        <v>11</v>
      </c>
      <c r="B38" s="1014"/>
      <c r="C38" s="1015"/>
      <c r="D38" s="1015"/>
      <c r="E38" s="1015"/>
      <c r="F38" s="1015"/>
      <c r="G38" s="1015"/>
      <c r="H38" s="1015"/>
      <c r="I38" s="1015"/>
      <c r="J38" s="1015"/>
      <c r="K38" s="1015"/>
      <c r="L38" s="1015"/>
      <c r="M38" s="1015"/>
      <c r="N38" s="1015"/>
      <c r="O38" s="1015"/>
      <c r="P38" s="1016"/>
      <c r="Q38" s="1022"/>
      <c r="R38" s="1023"/>
      <c r="S38" s="1023"/>
      <c r="T38" s="1023"/>
      <c r="U38" s="1023"/>
      <c r="V38" s="1023"/>
      <c r="W38" s="1023"/>
      <c r="X38" s="1023"/>
      <c r="Y38" s="1023"/>
      <c r="Z38" s="1023"/>
      <c r="AA38" s="1023"/>
      <c r="AB38" s="1023"/>
      <c r="AC38" s="1023"/>
      <c r="AD38" s="1023"/>
      <c r="AE38" s="1024"/>
      <c r="AF38" s="1019"/>
      <c r="AG38" s="1020"/>
      <c r="AH38" s="1020"/>
      <c r="AI38" s="1020"/>
      <c r="AJ38" s="1021"/>
      <c r="AK38" s="967"/>
      <c r="AL38" s="958"/>
      <c r="AM38" s="958"/>
      <c r="AN38" s="958"/>
      <c r="AO38" s="958"/>
      <c r="AP38" s="958"/>
      <c r="AQ38" s="958"/>
      <c r="AR38" s="958"/>
      <c r="AS38" s="958"/>
      <c r="AT38" s="958"/>
      <c r="AU38" s="958"/>
      <c r="AV38" s="958"/>
      <c r="AW38" s="958"/>
      <c r="AX38" s="958"/>
      <c r="AY38" s="958"/>
      <c r="AZ38" s="1025"/>
      <c r="BA38" s="1025"/>
      <c r="BB38" s="1025"/>
      <c r="BC38" s="1025"/>
      <c r="BD38" s="1025"/>
      <c r="BE38" s="959"/>
      <c r="BF38" s="959"/>
      <c r="BG38" s="959"/>
      <c r="BH38" s="959"/>
      <c r="BI38" s="960"/>
      <c r="BJ38" s="214"/>
      <c r="BK38" s="214"/>
      <c r="BL38" s="214"/>
      <c r="BM38" s="214"/>
      <c r="BN38" s="214"/>
      <c r="BO38" s="223"/>
      <c r="BP38" s="223"/>
      <c r="BQ38" s="220">
        <v>32</v>
      </c>
      <c r="BR38" s="221"/>
      <c r="BS38" s="976"/>
      <c r="BT38" s="977"/>
      <c r="BU38" s="977"/>
      <c r="BV38" s="977"/>
      <c r="BW38" s="977"/>
      <c r="BX38" s="977"/>
      <c r="BY38" s="977"/>
      <c r="BZ38" s="977"/>
      <c r="CA38" s="977"/>
      <c r="CB38" s="977"/>
      <c r="CC38" s="977"/>
      <c r="CD38" s="977"/>
      <c r="CE38" s="977"/>
      <c r="CF38" s="977"/>
      <c r="CG38" s="998"/>
      <c r="CH38" s="973"/>
      <c r="CI38" s="974"/>
      <c r="CJ38" s="974"/>
      <c r="CK38" s="974"/>
      <c r="CL38" s="975"/>
      <c r="CM38" s="973"/>
      <c r="CN38" s="974"/>
      <c r="CO38" s="974"/>
      <c r="CP38" s="974"/>
      <c r="CQ38" s="975"/>
      <c r="CR38" s="973"/>
      <c r="CS38" s="974"/>
      <c r="CT38" s="974"/>
      <c r="CU38" s="974"/>
      <c r="CV38" s="975"/>
      <c r="CW38" s="973"/>
      <c r="CX38" s="974"/>
      <c r="CY38" s="974"/>
      <c r="CZ38" s="974"/>
      <c r="DA38" s="975"/>
      <c r="DB38" s="973"/>
      <c r="DC38" s="974"/>
      <c r="DD38" s="974"/>
      <c r="DE38" s="974"/>
      <c r="DF38" s="975"/>
      <c r="DG38" s="973"/>
      <c r="DH38" s="974"/>
      <c r="DI38" s="974"/>
      <c r="DJ38" s="974"/>
      <c r="DK38" s="975"/>
      <c r="DL38" s="973"/>
      <c r="DM38" s="974"/>
      <c r="DN38" s="974"/>
      <c r="DO38" s="974"/>
      <c r="DP38" s="975"/>
      <c r="DQ38" s="973"/>
      <c r="DR38" s="974"/>
      <c r="DS38" s="974"/>
      <c r="DT38" s="974"/>
      <c r="DU38" s="975"/>
      <c r="DV38" s="976"/>
      <c r="DW38" s="977"/>
      <c r="DX38" s="977"/>
      <c r="DY38" s="977"/>
      <c r="DZ38" s="978"/>
      <c r="EA38" s="212"/>
    </row>
    <row r="39" spans="1:131" ht="26.25" customHeight="1" x14ac:dyDescent="0.15">
      <c r="A39" s="224">
        <v>12</v>
      </c>
      <c r="B39" s="1014"/>
      <c r="C39" s="1015"/>
      <c r="D39" s="1015"/>
      <c r="E39" s="1015"/>
      <c r="F39" s="1015"/>
      <c r="G39" s="1015"/>
      <c r="H39" s="1015"/>
      <c r="I39" s="1015"/>
      <c r="J39" s="1015"/>
      <c r="K39" s="1015"/>
      <c r="L39" s="1015"/>
      <c r="M39" s="1015"/>
      <c r="N39" s="1015"/>
      <c r="O39" s="1015"/>
      <c r="P39" s="1016"/>
      <c r="Q39" s="1022"/>
      <c r="R39" s="1023"/>
      <c r="S39" s="1023"/>
      <c r="T39" s="1023"/>
      <c r="U39" s="1023"/>
      <c r="V39" s="1023"/>
      <c r="W39" s="1023"/>
      <c r="X39" s="1023"/>
      <c r="Y39" s="1023"/>
      <c r="Z39" s="1023"/>
      <c r="AA39" s="1023"/>
      <c r="AB39" s="1023"/>
      <c r="AC39" s="1023"/>
      <c r="AD39" s="1023"/>
      <c r="AE39" s="1024"/>
      <c r="AF39" s="1019"/>
      <c r="AG39" s="1020"/>
      <c r="AH39" s="1020"/>
      <c r="AI39" s="1020"/>
      <c r="AJ39" s="1021"/>
      <c r="AK39" s="967"/>
      <c r="AL39" s="958"/>
      <c r="AM39" s="958"/>
      <c r="AN39" s="958"/>
      <c r="AO39" s="958"/>
      <c r="AP39" s="958"/>
      <c r="AQ39" s="958"/>
      <c r="AR39" s="958"/>
      <c r="AS39" s="958"/>
      <c r="AT39" s="958"/>
      <c r="AU39" s="958"/>
      <c r="AV39" s="958"/>
      <c r="AW39" s="958"/>
      <c r="AX39" s="958"/>
      <c r="AY39" s="958"/>
      <c r="AZ39" s="1025"/>
      <c r="BA39" s="1025"/>
      <c r="BB39" s="1025"/>
      <c r="BC39" s="1025"/>
      <c r="BD39" s="1025"/>
      <c r="BE39" s="959"/>
      <c r="BF39" s="959"/>
      <c r="BG39" s="959"/>
      <c r="BH39" s="959"/>
      <c r="BI39" s="960"/>
      <c r="BJ39" s="214"/>
      <c r="BK39" s="214"/>
      <c r="BL39" s="214"/>
      <c r="BM39" s="214"/>
      <c r="BN39" s="214"/>
      <c r="BO39" s="223"/>
      <c r="BP39" s="223"/>
      <c r="BQ39" s="220">
        <v>33</v>
      </c>
      <c r="BR39" s="221"/>
      <c r="BS39" s="976"/>
      <c r="BT39" s="977"/>
      <c r="BU39" s="977"/>
      <c r="BV39" s="977"/>
      <c r="BW39" s="977"/>
      <c r="BX39" s="977"/>
      <c r="BY39" s="977"/>
      <c r="BZ39" s="977"/>
      <c r="CA39" s="977"/>
      <c r="CB39" s="977"/>
      <c r="CC39" s="977"/>
      <c r="CD39" s="977"/>
      <c r="CE39" s="977"/>
      <c r="CF39" s="977"/>
      <c r="CG39" s="998"/>
      <c r="CH39" s="973"/>
      <c r="CI39" s="974"/>
      <c r="CJ39" s="974"/>
      <c r="CK39" s="974"/>
      <c r="CL39" s="975"/>
      <c r="CM39" s="973"/>
      <c r="CN39" s="974"/>
      <c r="CO39" s="974"/>
      <c r="CP39" s="974"/>
      <c r="CQ39" s="975"/>
      <c r="CR39" s="973"/>
      <c r="CS39" s="974"/>
      <c r="CT39" s="974"/>
      <c r="CU39" s="974"/>
      <c r="CV39" s="975"/>
      <c r="CW39" s="973"/>
      <c r="CX39" s="974"/>
      <c r="CY39" s="974"/>
      <c r="CZ39" s="974"/>
      <c r="DA39" s="975"/>
      <c r="DB39" s="973"/>
      <c r="DC39" s="974"/>
      <c r="DD39" s="974"/>
      <c r="DE39" s="974"/>
      <c r="DF39" s="975"/>
      <c r="DG39" s="973"/>
      <c r="DH39" s="974"/>
      <c r="DI39" s="974"/>
      <c r="DJ39" s="974"/>
      <c r="DK39" s="975"/>
      <c r="DL39" s="973"/>
      <c r="DM39" s="974"/>
      <c r="DN39" s="974"/>
      <c r="DO39" s="974"/>
      <c r="DP39" s="975"/>
      <c r="DQ39" s="973"/>
      <c r="DR39" s="974"/>
      <c r="DS39" s="974"/>
      <c r="DT39" s="974"/>
      <c r="DU39" s="975"/>
      <c r="DV39" s="976"/>
      <c r="DW39" s="977"/>
      <c r="DX39" s="977"/>
      <c r="DY39" s="977"/>
      <c r="DZ39" s="978"/>
      <c r="EA39" s="212"/>
    </row>
    <row r="40" spans="1:131" ht="26.25" customHeight="1" x14ac:dyDescent="0.15">
      <c r="A40" s="220">
        <v>13</v>
      </c>
      <c r="B40" s="1014"/>
      <c r="C40" s="1015"/>
      <c r="D40" s="1015"/>
      <c r="E40" s="1015"/>
      <c r="F40" s="1015"/>
      <c r="G40" s="1015"/>
      <c r="H40" s="1015"/>
      <c r="I40" s="1015"/>
      <c r="J40" s="1015"/>
      <c r="K40" s="1015"/>
      <c r="L40" s="1015"/>
      <c r="M40" s="1015"/>
      <c r="N40" s="1015"/>
      <c r="O40" s="1015"/>
      <c r="P40" s="1016"/>
      <c r="Q40" s="1022"/>
      <c r="R40" s="1023"/>
      <c r="S40" s="1023"/>
      <c r="T40" s="1023"/>
      <c r="U40" s="1023"/>
      <c r="V40" s="1023"/>
      <c r="W40" s="1023"/>
      <c r="X40" s="1023"/>
      <c r="Y40" s="1023"/>
      <c r="Z40" s="1023"/>
      <c r="AA40" s="1023"/>
      <c r="AB40" s="1023"/>
      <c r="AC40" s="1023"/>
      <c r="AD40" s="1023"/>
      <c r="AE40" s="1024"/>
      <c r="AF40" s="1019"/>
      <c r="AG40" s="1020"/>
      <c r="AH40" s="1020"/>
      <c r="AI40" s="1020"/>
      <c r="AJ40" s="1021"/>
      <c r="AK40" s="967"/>
      <c r="AL40" s="958"/>
      <c r="AM40" s="958"/>
      <c r="AN40" s="958"/>
      <c r="AO40" s="958"/>
      <c r="AP40" s="958"/>
      <c r="AQ40" s="958"/>
      <c r="AR40" s="958"/>
      <c r="AS40" s="958"/>
      <c r="AT40" s="958"/>
      <c r="AU40" s="958"/>
      <c r="AV40" s="958"/>
      <c r="AW40" s="958"/>
      <c r="AX40" s="958"/>
      <c r="AY40" s="958"/>
      <c r="AZ40" s="1025"/>
      <c r="BA40" s="1025"/>
      <c r="BB40" s="1025"/>
      <c r="BC40" s="1025"/>
      <c r="BD40" s="1025"/>
      <c r="BE40" s="959"/>
      <c r="BF40" s="959"/>
      <c r="BG40" s="959"/>
      <c r="BH40" s="959"/>
      <c r="BI40" s="960"/>
      <c r="BJ40" s="214"/>
      <c r="BK40" s="214"/>
      <c r="BL40" s="214"/>
      <c r="BM40" s="214"/>
      <c r="BN40" s="214"/>
      <c r="BO40" s="223"/>
      <c r="BP40" s="223"/>
      <c r="BQ40" s="220">
        <v>34</v>
      </c>
      <c r="BR40" s="221"/>
      <c r="BS40" s="976"/>
      <c r="BT40" s="977"/>
      <c r="BU40" s="977"/>
      <c r="BV40" s="977"/>
      <c r="BW40" s="977"/>
      <c r="BX40" s="977"/>
      <c r="BY40" s="977"/>
      <c r="BZ40" s="977"/>
      <c r="CA40" s="977"/>
      <c r="CB40" s="977"/>
      <c r="CC40" s="977"/>
      <c r="CD40" s="977"/>
      <c r="CE40" s="977"/>
      <c r="CF40" s="977"/>
      <c r="CG40" s="998"/>
      <c r="CH40" s="973"/>
      <c r="CI40" s="974"/>
      <c r="CJ40" s="974"/>
      <c r="CK40" s="974"/>
      <c r="CL40" s="975"/>
      <c r="CM40" s="973"/>
      <c r="CN40" s="974"/>
      <c r="CO40" s="974"/>
      <c r="CP40" s="974"/>
      <c r="CQ40" s="975"/>
      <c r="CR40" s="973"/>
      <c r="CS40" s="974"/>
      <c r="CT40" s="974"/>
      <c r="CU40" s="974"/>
      <c r="CV40" s="975"/>
      <c r="CW40" s="973"/>
      <c r="CX40" s="974"/>
      <c r="CY40" s="974"/>
      <c r="CZ40" s="974"/>
      <c r="DA40" s="975"/>
      <c r="DB40" s="973"/>
      <c r="DC40" s="974"/>
      <c r="DD40" s="974"/>
      <c r="DE40" s="974"/>
      <c r="DF40" s="975"/>
      <c r="DG40" s="973"/>
      <c r="DH40" s="974"/>
      <c r="DI40" s="974"/>
      <c r="DJ40" s="974"/>
      <c r="DK40" s="975"/>
      <c r="DL40" s="973"/>
      <c r="DM40" s="974"/>
      <c r="DN40" s="974"/>
      <c r="DO40" s="974"/>
      <c r="DP40" s="975"/>
      <c r="DQ40" s="973"/>
      <c r="DR40" s="974"/>
      <c r="DS40" s="974"/>
      <c r="DT40" s="974"/>
      <c r="DU40" s="975"/>
      <c r="DV40" s="976"/>
      <c r="DW40" s="977"/>
      <c r="DX40" s="977"/>
      <c r="DY40" s="977"/>
      <c r="DZ40" s="978"/>
      <c r="EA40" s="212"/>
    </row>
    <row r="41" spans="1:131" ht="26.25" customHeight="1" x14ac:dyDescent="0.15">
      <c r="A41" s="220">
        <v>14</v>
      </c>
      <c r="B41" s="1014"/>
      <c r="C41" s="1015"/>
      <c r="D41" s="1015"/>
      <c r="E41" s="1015"/>
      <c r="F41" s="1015"/>
      <c r="G41" s="1015"/>
      <c r="H41" s="1015"/>
      <c r="I41" s="1015"/>
      <c r="J41" s="1015"/>
      <c r="K41" s="1015"/>
      <c r="L41" s="1015"/>
      <c r="M41" s="1015"/>
      <c r="N41" s="1015"/>
      <c r="O41" s="1015"/>
      <c r="P41" s="1016"/>
      <c r="Q41" s="1022"/>
      <c r="R41" s="1023"/>
      <c r="S41" s="1023"/>
      <c r="T41" s="1023"/>
      <c r="U41" s="1023"/>
      <c r="V41" s="1023"/>
      <c r="W41" s="1023"/>
      <c r="X41" s="1023"/>
      <c r="Y41" s="1023"/>
      <c r="Z41" s="1023"/>
      <c r="AA41" s="1023"/>
      <c r="AB41" s="1023"/>
      <c r="AC41" s="1023"/>
      <c r="AD41" s="1023"/>
      <c r="AE41" s="1024"/>
      <c r="AF41" s="1019"/>
      <c r="AG41" s="1020"/>
      <c r="AH41" s="1020"/>
      <c r="AI41" s="1020"/>
      <c r="AJ41" s="1021"/>
      <c r="AK41" s="967"/>
      <c r="AL41" s="958"/>
      <c r="AM41" s="958"/>
      <c r="AN41" s="958"/>
      <c r="AO41" s="958"/>
      <c r="AP41" s="958"/>
      <c r="AQ41" s="958"/>
      <c r="AR41" s="958"/>
      <c r="AS41" s="958"/>
      <c r="AT41" s="958"/>
      <c r="AU41" s="958"/>
      <c r="AV41" s="958"/>
      <c r="AW41" s="958"/>
      <c r="AX41" s="958"/>
      <c r="AY41" s="958"/>
      <c r="AZ41" s="1025"/>
      <c r="BA41" s="1025"/>
      <c r="BB41" s="1025"/>
      <c r="BC41" s="1025"/>
      <c r="BD41" s="1025"/>
      <c r="BE41" s="959"/>
      <c r="BF41" s="959"/>
      <c r="BG41" s="959"/>
      <c r="BH41" s="959"/>
      <c r="BI41" s="960"/>
      <c r="BJ41" s="214"/>
      <c r="BK41" s="214"/>
      <c r="BL41" s="214"/>
      <c r="BM41" s="214"/>
      <c r="BN41" s="214"/>
      <c r="BO41" s="223"/>
      <c r="BP41" s="223"/>
      <c r="BQ41" s="220">
        <v>35</v>
      </c>
      <c r="BR41" s="221"/>
      <c r="BS41" s="976"/>
      <c r="BT41" s="977"/>
      <c r="BU41" s="977"/>
      <c r="BV41" s="977"/>
      <c r="BW41" s="977"/>
      <c r="BX41" s="977"/>
      <c r="BY41" s="977"/>
      <c r="BZ41" s="977"/>
      <c r="CA41" s="977"/>
      <c r="CB41" s="977"/>
      <c r="CC41" s="977"/>
      <c r="CD41" s="977"/>
      <c r="CE41" s="977"/>
      <c r="CF41" s="977"/>
      <c r="CG41" s="998"/>
      <c r="CH41" s="973"/>
      <c r="CI41" s="974"/>
      <c r="CJ41" s="974"/>
      <c r="CK41" s="974"/>
      <c r="CL41" s="975"/>
      <c r="CM41" s="973"/>
      <c r="CN41" s="974"/>
      <c r="CO41" s="974"/>
      <c r="CP41" s="974"/>
      <c r="CQ41" s="975"/>
      <c r="CR41" s="973"/>
      <c r="CS41" s="974"/>
      <c r="CT41" s="974"/>
      <c r="CU41" s="974"/>
      <c r="CV41" s="975"/>
      <c r="CW41" s="973"/>
      <c r="CX41" s="974"/>
      <c r="CY41" s="974"/>
      <c r="CZ41" s="974"/>
      <c r="DA41" s="975"/>
      <c r="DB41" s="973"/>
      <c r="DC41" s="974"/>
      <c r="DD41" s="974"/>
      <c r="DE41" s="974"/>
      <c r="DF41" s="975"/>
      <c r="DG41" s="973"/>
      <c r="DH41" s="974"/>
      <c r="DI41" s="974"/>
      <c r="DJ41" s="974"/>
      <c r="DK41" s="975"/>
      <c r="DL41" s="973"/>
      <c r="DM41" s="974"/>
      <c r="DN41" s="974"/>
      <c r="DO41" s="974"/>
      <c r="DP41" s="975"/>
      <c r="DQ41" s="973"/>
      <c r="DR41" s="974"/>
      <c r="DS41" s="974"/>
      <c r="DT41" s="974"/>
      <c r="DU41" s="975"/>
      <c r="DV41" s="976"/>
      <c r="DW41" s="977"/>
      <c r="DX41" s="977"/>
      <c r="DY41" s="977"/>
      <c r="DZ41" s="978"/>
      <c r="EA41" s="212"/>
    </row>
    <row r="42" spans="1:131" ht="26.25" customHeight="1" x14ac:dyDescent="0.15">
      <c r="A42" s="220">
        <v>15</v>
      </c>
      <c r="B42" s="1014"/>
      <c r="C42" s="1015"/>
      <c r="D42" s="1015"/>
      <c r="E42" s="1015"/>
      <c r="F42" s="1015"/>
      <c r="G42" s="1015"/>
      <c r="H42" s="1015"/>
      <c r="I42" s="1015"/>
      <c r="J42" s="1015"/>
      <c r="K42" s="1015"/>
      <c r="L42" s="1015"/>
      <c r="M42" s="1015"/>
      <c r="N42" s="1015"/>
      <c r="O42" s="1015"/>
      <c r="P42" s="1016"/>
      <c r="Q42" s="1022"/>
      <c r="R42" s="1023"/>
      <c r="S42" s="1023"/>
      <c r="T42" s="1023"/>
      <c r="U42" s="1023"/>
      <c r="V42" s="1023"/>
      <c r="W42" s="1023"/>
      <c r="X42" s="1023"/>
      <c r="Y42" s="1023"/>
      <c r="Z42" s="1023"/>
      <c r="AA42" s="1023"/>
      <c r="AB42" s="1023"/>
      <c r="AC42" s="1023"/>
      <c r="AD42" s="1023"/>
      <c r="AE42" s="1024"/>
      <c r="AF42" s="1019"/>
      <c r="AG42" s="1020"/>
      <c r="AH42" s="1020"/>
      <c r="AI42" s="1020"/>
      <c r="AJ42" s="1021"/>
      <c r="AK42" s="967"/>
      <c r="AL42" s="958"/>
      <c r="AM42" s="958"/>
      <c r="AN42" s="958"/>
      <c r="AO42" s="958"/>
      <c r="AP42" s="958"/>
      <c r="AQ42" s="958"/>
      <c r="AR42" s="958"/>
      <c r="AS42" s="958"/>
      <c r="AT42" s="958"/>
      <c r="AU42" s="958"/>
      <c r="AV42" s="958"/>
      <c r="AW42" s="958"/>
      <c r="AX42" s="958"/>
      <c r="AY42" s="958"/>
      <c r="AZ42" s="1025"/>
      <c r="BA42" s="1025"/>
      <c r="BB42" s="1025"/>
      <c r="BC42" s="1025"/>
      <c r="BD42" s="1025"/>
      <c r="BE42" s="959"/>
      <c r="BF42" s="959"/>
      <c r="BG42" s="959"/>
      <c r="BH42" s="959"/>
      <c r="BI42" s="960"/>
      <c r="BJ42" s="214"/>
      <c r="BK42" s="214"/>
      <c r="BL42" s="214"/>
      <c r="BM42" s="214"/>
      <c r="BN42" s="214"/>
      <c r="BO42" s="223"/>
      <c r="BP42" s="223"/>
      <c r="BQ42" s="220">
        <v>36</v>
      </c>
      <c r="BR42" s="221"/>
      <c r="BS42" s="976"/>
      <c r="BT42" s="977"/>
      <c r="BU42" s="977"/>
      <c r="BV42" s="977"/>
      <c r="BW42" s="977"/>
      <c r="BX42" s="977"/>
      <c r="BY42" s="977"/>
      <c r="BZ42" s="977"/>
      <c r="CA42" s="977"/>
      <c r="CB42" s="977"/>
      <c r="CC42" s="977"/>
      <c r="CD42" s="977"/>
      <c r="CE42" s="977"/>
      <c r="CF42" s="977"/>
      <c r="CG42" s="998"/>
      <c r="CH42" s="973"/>
      <c r="CI42" s="974"/>
      <c r="CJ42" s="974"/>
      <c r="CK42" s="974"/>
      <c r="CL42" s="975"/>
      <c r="CM42" s="973"/>
      <c r="CN42" s="974"/>
      <c r="CO42" s="974"/>
      <c r="CP42" s="974"/>
      <c r="CQ42" s="975"/>
      <c r="CR42" s="973"/>
      <c r="CS42" s="974"/>
      <c r="CT42" s="974"/>
      <c r="CU42" s="974"/>
      <c r="CV42" s="975"/>
      <c r="CW42" s="973"/>
      <c r="CX42" s="974"/>
      <c r="CY42" s="974"/>
      <c r="CZ42" s="974"/>
      <c r="DA42" s="975"/>
      <c r="DB42" s="973"/>
      <c r="DC42" s="974"/>
      <c r="DD42" s="974"/>
      <c r="DE42" s="974"/>
      <c r="DF42" s="975"/>
      <c r="DG42" s="973"/>
      <c r="DH42" s="974"/>
      <c r="DI42" s="974"/>
      <c r="DJ42" s="974"/>
      <c r="DK42" s="975"/>
      <c r="DL42" s="973"/>
      <c r="DM42" s="974"/>
      <c r="DN42" s="974"/>
      <c r="DO42" s="974"/>
      <c r="DP42" s="975"/>
      <c r="DQ42" s="973"/>
      <c r="DR42" s="974"/>
      <c r="DS42" s="974"/>
      <c r="DT42" s="974"/>
      <c r="DU42" s="975"/>
      <c r="DV42" s="976"/>
      <c r="DW42" s="977"/>
      <c r="DX42" s="977"/>
      <c r="DY42" s="977"/>
      <c r="DZ42" s="978"/>
      <c r="EA42" s="212"/>
    </row>
    <row r="43" spans="1:131" ht="26.25" customHeight="1" x14ac:dyDescent="0.15">
      <c r="A43" s="220">
        <v>16</v>
      </c>
      <c r="B43" s="1014"/>
      <c r="C43" s="1015"/>
      <c r="D43" s="1015"/>
      <c r="E43" s="1015"/>
      <c r="F43" s="1015"/>
      <c r="G43" s="1015"/>
      <c r="H43" s="1015"/>
      <c r="I43" s="1015"/>
      <c r="J43" s="1015"/>
      <c r="K43" s="1015"/>
      <c r="L43" s="1015"/>
      <c r="M43" s="1015"/>
      <c r="N43" s="1015"/>
      <c r="O43" s="1015"/>
      <c r="P43" s="1016"/>
      <c r="Q43" s="1022"/>
      <c r="R43" s="1023"/>
      <c r="S43" s="1023"/>
      <c r="T43" s="1023"/>
      <c r="U43" s="1023"/>
      <c r="V43" s="1023"/>
      <c r="W43" s="1023"/>
      <c r="X43" s="1023"/>
      <c r="Y43" s="1023"/>
      <c r="Z43" s="1023"/>
      <c r="AA43" s="1023"/>
      <c r="AB43" s="1023"/>
      <c r="AC43" s="1023"/>
      <c r="AD43" s="1023"/>
      <c r="AE43" s="1024"/>
      <c r="AF43" s="1019"/>
      <c r="AG43" s="1020"/>
      <c r="AH43" s="1020"/>
      <c r="AI43" s="1020"/>
      <c r="AJ43" s="1021"/>
      <c r="AK43" s="967"/>
      <c r="AL43" s="958"/>
      <c r="AM43" s="958"/>
      <c r="AN43" s="958"/>
      <c r="AO43" s="958"/>
      <c r="AP43" s="958"/>
      <c r="AQ43" s="958"/>
      <c r="AR43" s="958"/>
      <c r="AS43" s="958"/>
      <c r="AT43" s="958"/>
      <c r="AU43" s="958"/>
      <c r="AV43" s="958"/>
      <c r="AW43" s="958"/>
      <c r="AX43" s="958"/>
      <c r="AY43" s="958"/>
      <c r="AZ43" s="1025"/>
      <c r="BA43" s="1025"/>
      <c r="BB43" s="1025"/>
      <c r="BC43" s="1025"/>
      <c r="BD43" s="1025"/>
      <c r="BE43" s="959"/>
      <c r="BF43" s="959"/>
      <c r="BG43" s="959"/>
      <c r="BH43" s="959"/>
      <c r="BI43" s="960"/>
      <c r="BJ43" s="214"/>
      <c r="BK43" s="214"/>
      <c r="BL43" s="214"/>
      <c r="BM43" s="214"/>
      <c r="BN43" s="214"/>
      <c r="BO43" s="223"/>
      <c r="BP43" s="223"/>
      <c r="BQ43" s="220">
        <v>37</v>
      </c>
      <c r="BR43" s="221"/>
      <c r="BS43" s="976"/>
      <c r="BT43" s="977"/>
      <c r="BU43" s="977"/>
      <c r="BV43" s="977"/>
      <c r="BW43" s="977"/>
      <c r="BX43" s="977"/>
      <c r="BY43" s="977"/>
      <c r="BZ43" s="977"/>
      <c r="CA43" s="977"/>
      <c r="CB43" s="977"/>
      <c r="CC43" s="977"/>
      <c r="CD43" s="977"/>
      <c r="CE43" s="977"/>
      <c r="CF43" s="977"/>
      <c r="CG43" s="998"/>
      <c r="CH43" s="973"/>
      <c r="CI43" s="974"/>
      <c r="CJ43" s="974"/>
      <c r="CK43" s="974"/>
      <c r="CL43" s="975"/>
      <c r="CM43" s="973"/>
      <c r="CN43" s="974"/>
      <c r="CO43" s="974"/>
      <c r="CP43" s="974"/>
      <c r="CQ43" s="975"/>
      <c r="CR43" s="973"/>
      <c r="CS43" s="974"/>
      <c r="CT43" s="974"/>
      <c r="CU43" s="974"/>
      <c r="CV43" s="975"/>
      <c r="CW43" s="973"/>
      <c r="CX43" s="974"/>
      <c r="CY43" s="974"/>
      <c r="CZ43" s="974"/>
      <c r="DA43" s="975"/>
      <c r="DB43" s="973"/>
      <c r="DC43" s="974"/>
      <c r="DD43" s="974"/>
      <c r="DE43" s="974"/>
      <c r="DF43" s="975"/>
      <c r="DG43" s="973"/>
      <c r="DH43" s="974"/>
      <c r="DI43" s="974"/>
      <c r="DJ43" s="974"/>
      <c r="DK43" s="975"/>
      <c r="DL43" s="973"/>
      <c r="DM43" s="974"/>
      <c r="DN43" s="974"/>
      <c r="DO43" s="974"/>
      <c r="DP43" s="975"/>
      <c r="DQ43" s="973"/>
      <c r="DR43" s="974"/>
      <c r="DS43" s="974"/>
      <c r="DT43" s="974"/>
      <c r="DU43" s="975"/>
      <c r="DV43" s="976"/>
      <c r="DW43" s="977"/>
      <c r="DX43" s="977"/>
      <c r="DY43" s="977"/>
      <c r="DZ43" s="978"/>
      <c r="EA43" s="212"/>
    </row>
    <row r="44" spans="1:131" ht="26.25" customHeight="1" x14ac:dyDescent="0.15">
      <c r="A44" s="220">
        <v>17</v>
      </c>
      <c r="B44" s="1014"/>
      <c r="C44" s="1015"/>
      <c r="D44" s="1015"/>
      <c r="E44" s="1015"/>
      <c r="F44" s="1015"/>
      <c r="G44" s="1015"/>
      <c r="H44" s="1015"/>
      <c r="I44" s="1015"/>
      <c r="J44" s="1015"/>
      <c r="K44" s="1015"/>
      <c r="L44" s="1015"/>
      <c r="M44" s="1015"/>
      <c r="N44" s="1015"/>
      <c r="O44" s="1015"/>
      <c r="P44" s="1016"/>
      <c r="Q44" s="1022"/>
      <c r="R44" s="1023"/>
      <c r="S44" s="1023"/>
      <c r="T44" s="1023"/>
      <c r="U44" s="1023"/>
      <c r="V44" s="1023"/>
      <c r="W44" s="1023"/>
      <c r="X44" s="1023"/>
      <c r="Y44" s="1023"/>
      <c r="Z44" s="1023"/>
      <c r="AA44" s="1023"/>
      <c r="AB44" s="1023"/>
      <c r="AC44" s="1023"/>
      <c r="AD44" s="1023"/>
      <c r="AE44" s="1024"/>
      <c r="AF44" s="1019"/>
      <c r="AG44" s="1020"/>
      <c r="AH44" s="1020"/>
      <c r="AI44" s="1020"/>
      <c r="AJ44" s="1021"/>
      <c r="AK44" s="967"/>
      <c r="AL44" s="958"/>
      <c r="AM44" s="958"/>
      <c r="AN44" s="958"/>
      <c r="AO44" s="958"/>
      <c r="AP44" s="958"/>
      <c r="AQ44" s="958"/>
      <c r="AR44" s="958"/>
      <c r="AS44" s="958"/>
      <c r="AT44" s="958"/>
      <c r="AU44" s="958"/>
      <c r="AV44" s="958"/>
      <c r="AW44" s="958"/>
      <c r="AX44" s="958"/>
      <c r="AY44" s="958"/>
      <c r="AZ44" s="1025"/>
      <c r="BA44" s="1025"/>
      <c r="BB44" s="1025"/>
      <c r="BC44" s="1025"/>
      <c r="BD44" s="1025"/>
      <c r="BE44" s="959"/>
      <c r="BF44" s="959"/>
      <c r="BG44" s="959"/>
      <c r="BH44" s="959"/>
      <c r="BI44" s="960"/>
      <c r="BJ44" s="214"/>
      <c r="BK44" s="214"/>
      <c r="BL44" s="214"/>
      <c r="BM44" s="214"/>
      <c r="BN44" s="214"/>
      <c r="BO44" s="223"/>
      <c r="BP44" s="223"/>
      <c r="BQ44" s="220">
        <v>38</v>
      </c>
      <c r="BR44" s="221"/>
      <c r="BS44" s="976"/>
      <c r="BT44" s="977"/>
      <c r="BU44" s="977"/>
      <c r="BV44" s="977"/>
      <c r="BW44" s="977"/>
      <c r="BX44" s="977"/>
      <c r="BY44" s="977"/>
      <c r="BZ44" s="977"/>
      <c r="CA44" s="977"/>
      <c r="CB44" s="977"/>
      <c r="CC44" s="977"/>
      <c r="CD44" s="977"/>
      <c r="CE44" s="977"/>
      <c r="CF44" s="977"/>
      <c r="CG44" s="998"/>
      <c r="CH44" s="973"/>
      <c r="CI44" s="974"/>
      <c r="CJ44" s="974"/>
      <c r="CK44" s="974"/>
      <c r="CL44" s="975"/>
      <c r="CM44" s="973"/>
      <c r="CN44" s="974"/>
      <c r="CO44" s="974"/>
      <c r="CP44" s="974"/>
      <c r="CQ44" s="975"/>
      <c r="CR44" s="973"/>
      <c r="CS44" s="974"/>
      <c r="CT44" s="974"/>
      <c r="CU44" s="974"/>
      <c r="CV44" s="975"/>
      <c r="CW44" s="973"/>
      <c r="CX44" s="974"/>
      <c r="CY44" s="974"/>
      <c r="CZ44" s="974"/>
      <c r="DA44" s="975"/>
      <c r="DB44" s="973"/>
      <c r="DC44" s="974"/>
      <c r="DD44" s="974"/>
      <c r="DE44" s="974"/>
      <c r="DF44" s="975"/>
      <c r="DG44" s="973"/>
      <c r="DH44" s="974"/>
      <c r="DI44" s="974"/>
      <c r="DJ44" s="974"/>
      <c r="DK44" s="975"/>
      <c r="DL44" s="973"/>
      <c r="DM44" s="974"/>
      <c r="DN44" s="974"/>
      <c r="DO44" s="974"/>
      <c r="DP44" s="975"/>
      <c r="DQ44" s="973"/>
      <c r="DR44" s="974"/>
      <c r="DS44" s="974"/>
      <c r="DT44" s="974"/>
      <c r="DU44" s="975"/>
      <c r="DV44" s="976"/>
      <c r="DW44" s="977"/>
      <c r="DX44" s="977"/>
      <c r="DY44" s="977"/>
      <c r="DZ44" s="978"/>
      <c r="EA44" s="212"/>
    </row>
    <row r="45" spans="1:131" ht="26.25" customHeight="1" x14ac:dyDescent="0.15">
      <c r="A45" s="220">
        <v>18</v>
      </c>
      <c r="B45" s="1014"/>
      <c r="C45" s="1015"/>
      <c r="D45" s="1015"/>
      <c r="E45" s="1015"/>
      <c r="F45" s="1015"/>
      <c r="G45" s="1015"/>
      <c r="H45" s="1015"/>
      <c r="I45" s="1015"/>
      <c r="J45" s="1015"/>
      <c r="K45" s="1015"/>
      <c r="L45" s="1015"/>
      <c r="M45" s="1015"/>
      <c r="N45" s="1015"/>
      <c r="O45" s="1015"/>
      <c r="P45" s="1016"/>
      <c r="Q45" s="1022"/>
      <c r="R45" s="1023"/>
      <c r="S45" s="1023"/>
      <c r="T45" s="1023"/>
      <c r="U45" s="1023"/>
      <c r="V45" s="1023"/>
      <c r="W45" s="1023"/>
      <c r="X45" s="1023"/>
      <c r="Y45" s="1023"/>
      <c r="Z45" s="1023"/>
      <c r="AA45" s="1023"/>
      <c r="AB45" s="1023"/>
      <c r="AC45" s="1023"/>
      <c r="AD45" s="1023"/>
      <c r="AE45" s="1024"/>
      <c r="AF45" s="1019"/>
      <c r="AG45" s="1020"/>
      <c r="AH45" s="1020"/>
      <c r="AI45" s="1020"/>
      <c r="AJ45" s="1021"/>
      <c r="AK45" s="967"/>
      <c r="AL45" s="958"/>
      <c r="AM45" s="958"/>
      <c r="AN45" s="958"/>
      <c r="AO45" s="958"/>
      <c r="AP45" s="958"/>
      <c r="AQ45" s="958"/>
      <c r="AR45" s="958"/>
      <c r="AS45" s="958"/>
      <c r="AT45" s="958"/>
      <c r="AU45" s="958"/>
      <c r="AV45" s="958"/>
      <c r="AW45" s="958"/>
      <c r="AX45" s="958"/>
      <c r="AY45" s="958"/>
      <c r="AZ45" s="1025"/>
      <c r="BA45" s="1025"/>
      <c r="BB45" s="1025"/>
      <c r="BC45" s="1025"/>
      <c r="BD45" s="1025"/>
      <c r="BE45" s="959"/>
      <c r="BF45" s="959"/>
      <c r="BG45" s="959"/>
      <c r="BH45" s="959"/>
      <c r="BI45" s="960"/>
      <c r="BJ45" s="214"/>
      <c r="BK45" s="214"/>
      <c r="BL45" s="214"/>
      <c r="BM45" s="214"/>
      <c r="BN45" s="214"/>
      <c r="BO45" s="223"/>
      <c r="BP45" s="223"/>
      <c r="BQ45" s="220">
        <v>39</v>
      </c>
      <c r="BR45" s="221"/>
      <c r="BS45" s="976"/>
      <c r="BT45" s="977"/>
      <c r="BU45" s="977"/>
      <c r="BV45" s="977"/>
      <c r="BW45" s="977"/>
      <c r="BX45" s="977"/>
      <c r="BY45" s="977"/>
      <c r="BZ45" s="977"/>
      <c r="CA45" s="977"/>
      <c r="CB45" s="977"/>
      <c r="CC45" s="977"/>
      <c r="CD45" s="977"/>
      <c r="CE45" s="977"/>
      <c r="CF45" s="977"/>
      <c r="CG45" s="998"/>
      <c r="CH45" s="973"/>
      <c r="CI45" s="974"/>
      <c r="CJ45" s="974"/>
      <c r="CK45" s="974"/>
      <c r="CL45" s="975"/>
      <c r="CM45" s="973"/>
      <c r="CN45" s="974"/>
      <c r="CO45" s="974"/>
      <c r="CP45" s="974"/>
      <c r="CQ45" s="975"/>
      <c r="CR45" s="973"/>
      <c r="CS45" s="974"/>
      <c r="CT45" s="974"/>
      <c r="CU45" s="974"/>
      <c r="CV45" s="975"/>
      <c r="CW45" s="973"/>
      <c r="CX45" s="974"/>
      <c r="CY45" s="974"/>
      <c r="CZ45" s="974"/>
      <c r="DA45" s="975"/>
      <c r="DB45" s="973"/>
      <c r="DC45" s="974"/>
      <c r="DD45" s="974"/>
      <c r="DE45" s="974"/>
      <c r="DF45" s="975"/>
      <c r="DG45" s="973"/>
      <c r="DH45" s="974"/>
      <c r="DI45" s="974"/>
      <c r="DJ45" s="974"/>
      <c r="DK45" s="975"/>
      <c r="DL45" s="973"/>
      <c r="DM45" s="974"/>
      <c r="DN45" s="974"/>
      <c r="DO45" s="974"/>
      <c r="DP45" s="975"/>
      <c r="DQ45" s="973"/>
      <c r="DR45" s="974"/>
      <c r="DS45" s="974"/>
      <c r="DT45" s="974"/>
      <c r="DU45" s="975"/>
      <c r="DV45" s="976"/>
      <c r="DW45" s="977"/>
      <c r="DX45" s="977"/>
      <c r="DY45" s="977"/>
      <c r="DZ45" s="978"/>
      <c r="EA45" s="212"/>
    </row>
    <row r="46" spans="1:131" ht="26.25" customHeight="1" x14ac:dyDescent="0.15">
      <c r="A46" s="220">
        <v>19</v>
      </c>
      <c r="B46" s="1014"/>
      <c r="C46" s="1015"/>
      <c r="D46" s="1015"/>
      <c r="E46" s="1015"/>
      <c r="F46" s="1015"/>
      <c r="G46" s="1015"/>
      <c r="H46" s="1015"/>
      <c r="I46" s="1015"/>
      <c r="J46" s="1015"/>
      <c r="K46" s="1015"/>
      <c r="L46" s="1015"/>
      <c r="M46" s="1015"/>
      <c r="N46" s="1015"/>
      <c r="O46" s="1015"/>
      <c r="P46" s="1016"/>
      <c r="Q46" s="1022"/>
      <c r="R46" s="1023"/>
      <c r="S46" s="1023"/>
      <c r="T46" s="1023"/>
      <c r="U46" s="1023"/>
      <c r="V46" s="1023"/>
      <c r="W46" s="1023"/>
      <c r="X46" s="1023"/>
      <c r="Y46" s="1023"/>
      <c r="Z46" s="1023"/>
      <c r="AA46" s="1023"/>
      <c r="AB46" s="1023"/>
      <c r="AC46" s="1023"/>
      <c r="AD46" s="1023"/>
      <c r="AE46" s="1024"/>
      <c r="AF46" s="1019"/>
      <c r="AG46" s="1020"/>
      <c r="AH46" s="1020"/>
      <c r="AI46" s="1020"/>
      <c r="AJ46" s="1021"/>
      <c r="AK46" s="967"/>
      <c r="AL46" s="958"/>
      <c r="AM46" s="958"/>
      <c r="AN46" s="958"/>
      <c r="AO46" s="958"/>
      <c r="AP46" s="958"/>
      <c r="AQ46" s="958"/>
      <c r="AR46" s="958"/>
      <c r="AS46" s="958"/>
      <c r="AT46" s="958"/>
      <c r="AU46" s="958"/>
      <c r="AV46" s="958"/>
      <c r="AW46" s="958"/>
      <c r="AX46" s="958"/>
      <c r="AY46" s="958"/>
      <c r="AZ46" s="1025"/>
      <c r="BA46" s="1025"/>
      <c r="BB46" s="1025"/>
      <c r="BC46" s="1025"/>
      <c r="BD46" s="1025"/>
      <c r="BE46" s="959"/>
      <c r="BF46" s="959"/>
      <c r="BG46" s="959"/>
      <c r="BH46" s="959"/>
      <c r="BI46" s="960"/>
      <c r="BJ46" s="214"/>
      <c r="BK46" s="214"/>
      <c r="BL46" s="214"/>
      <c r="BM46" s="214"/>
      <c r="BN46" s="214"/>
      <c r="BO46" s="223"/>
      <c r="BP46" s="223"/>
      <c r="BQ46" s="220">
        <v>40</v>
      </c>
      <c r="BR46" s="221"/>
      <c r="BS46" s="976"/>
      <c r="BT46" s="977"/>
      <c r="BU46" s="977"/>
      <c r="BV46" s="977"/>
      <c r="BW46" s="977"/>
      <c r="BX46" s="977"/>
      <c r="BY46" s="977"/>
      <c r="BZ46" s="977"/>
      <c r="CA46" s="977"/>
      <c r="CB46" s="977"/>
      <c r="CC46" s="977"/>
      <c r="CD46" s="977"/>
      <c r="CE46" s="977"/>
      <c r="CF46" s="977"/>
      <c r="CG46" s="998"/>
      <c r="CH46" s="973"/>
      <c r="CI46" s="974"/>
      <c r="CJ46" s="974"/>
      <c r="CK46" s="974"/>
      <c r="CL46" s="975"/>
      <c r="CM46" s="973"/>
      <c r="CN46" s="974"/>
      <c r="CO46" s="974"/>
      <c r="CP46" s="974"/>
      <c r="CQ46" s="975"/>
      <c r="CR46" s="973"/>
      <c r="CS46" s="974"/>
      <c r="CT46" s="974"/>
      <c r="CU46" s="974"/>
      <c r="CV46" s="975"/>
      <c r="CW46" s="973"/>
      <c r="CX46" s="974"/>
      <c r="CY46" s="974"/>
      <c r="CZ46" s="974"/>
      <c r="DA46" s="975"/>
      <c r="DB46" s="973"/>
      <c r="DC46" s="974"/>
      <c r="DD46" s="974"/>
      <c r="DE46" s="974"/>
      <c r="DF46" s="975"/>
      <c r="DG46" s="973"/>
      <c r="DH46" s="974"/>
      <c r="DI46" s="974"/>
      <c r="DJ46" s="974"/>
      <c r="DK46" s="975"/>
      <c r="DL46" s="973"/>
      <c r="DM46" s="974"/>
      <c r="DN46" s="974"/>
      <c r="DO46" s="974"/>
      <c r="DP46" s="975"/>
      <c r="DQ46" s="973"/>
      <c r="DR46" s="974"/>
      <c r="DS46" s="974"/>
      <c r="DT46" s="974"/>
      <c r="DU46" s="975"/>
      <c r="DV46" s="976"/>
      <c r="DW46" s="977"/>
      <c r="DX46" s="977"/>
      <c r="DY46" s="977"/>
      <c r="DZ46" s="978"/>
      <c r="EA46" s="212"/>
    </row>
    <row r="47" spans="1:131" ht="26.25" customHeight="1" x14ac:dyDescent="0.15">
      <c r="A47" s="220">
        <v>20</v>
      </c>
      <c r="B47" s="1014"/>
      <c r="C47" s="1015"/>
      <c r="D47" s="1015"/>
      <c r="E47" s="1015"/>
      <c r="F47" s="1015"/>
      <c r="G47" s="1015"/>
      <c r="H47" s="1015"/>
      <c r="I47" s="1015"/>
      <c r="J47" s="1015"/>
      <c r="K47" s="1015"/>
      <c r="L47" s="1015"/>
      <c r="M47" s="1015"/>
      <c r="N47" s="1015"/>
      <c r="O47" s="1015"/>
      <c r="P47" s="1016"/>
      <c r="Q47" s="1022"/>
      <c r="R47" s="1023"/>
      <c r="S47" s="1023"/>
      <c r="T47" s="1023"/>
      <c r="U47" s="1023"/>
      <c r="V47" s="1023"/>
      <c r="W47" s="1023"/>
      <c r="X47" s="1023"/>
      <c r="Y47" s="1023"/>
      <c r="Z47" s="1023"/>
      <c r="AA47" s="1023"/>
      <c r="AB47" s="1023"/>
      <c r="AC47" s="1023"/>
      <c r="AD47" s="1023"/>
      <c r="AE47" s="1024"/>
      <c r="AF47" s="1019"/>
      <c r="AG47" s="1020"/>
      <c r="AH47" s="1020"/>
      <c r="AI47" s="1020"/>
      <c r="AJ47" s="1021"/>
      <c r="AK47" s="967"/>
      <c r="AL47" s="958"/>
      <c r="AM47" s="958"/>
      <c r="AN47" s="958"/>
      <c r="AO47" s="958"/>
      <c r="AP47" s="958"/>
      <c r="AQ47" s="958"/>
      <c r="AR47" s="958"/>
      <c r="AS47" s="958"/>
      <c r="AT47" s="958"/>
      <c r="AU47" s="958"/>
      <c r="AV47" s="958"/>
      <c r="AW47" s="958"/>
      <c r="AX47" s="958"/>
      <c r="AY47" s="958"/>
      <c r="AZ47" s="1025"/>
      <c r="BA47" s="1025"/>
      <c r="BB47" s="1025"/>
      <c r="BC47" s="1025"/>
      <c r="BD47" s="1025"/>
      <c r="BE47" s="959"/>
      <c r="BF47" s="959"/>
      <c r="BG47" s="959"/>
      <c r="BH47" s="959"/>
      <c r="BI47" s="960"/>
      <c r="BJ47" s="214"/>
      <c r="BK47" s="214"/>
      <c r="BL47" s="214"/>
      <c r="BM47" s="214"/>
      <c r="BN47" s="214"/>
      <c r="BO47" s="223"/>
      <c r="BP47" s="223"/>
      <c r="BQ47" s="220">
        <v>41</v>
      </c>
      <c r="BR47" s="221"/>
      <c r="BS47" s="976"/>
      <c r="BT47" s="977"/>
      <c r="BU47" s="977"/>
      <c r="BV47" s="977"/>
      <c r="BW47" s="977"/>
      <c r="BX47" s="977"/>
      <c r="BY47" s="977"/>
      <c r="BZ47" s="977"/>
      <c r="CA47" s="977"/>
      <c r="CB47" s="977"/>
      <c r="CC47" s="977"/>
      <c r="CD47" s="977"/>
      <c r="CE47" s="977"/>
      <c r="CF47" s="977"/>
      <c r="CG47" s="998"/>
      <c r="CH47" s="973"/>
      <c r="CI47" s="974"/>
      <c r="CJ47" s="974"/>
      <c r="CK47" s="974"/>
      <c r="CL47" s="975"/>
      <c r="CM47" s="973"/>
      <c r="CN47" s="974"/>
      <c r="CO47" s="974"/>
      <c r="CP47" s="974"/>
      <c r="CQ47" s="975"/>
      <c r="CR47" s="973"/>
      <c r="CS47" s="974"/>
      <c r="CT47" s="974"/>
      <c r="CU47" s="974"/>
      <c r="CV47" s="975"/>
      <c r="CW47" s="973"/>
      <c r="CX47" s="974"/>
      <c r="CY47" s="974"/>
      <c r="CZ47" s="974"/>
      <c r="DA47" s="975"/>
      <c r="DB47" s="973"/>
      <c r="DC47" s="974"/>
      <c r="DD47" s="974"/>
      <c r="DE47" s="974"/>
      <c r="DF47" s="975"/>
      <c r="DG47" s="973"/>
      <c r="DH47" s="974"/>
      <c r="DI47" s="974"/>
      <c r="DJ47" s="974"/>
      <c r="DK47" s="975"/>
      <c r="DL47" s="973"/>
      <c r="DM47" s="974"/>
      <c r="DN47" s="974"/>
      <c r="DO47" s="974"/>
      <c r="DP47" s="975"/>
      <c r="DQ47" s="973"/>
      <c r="DR47" s="974"/>
      <c r="DS47" s="974"/>
      <c r="DT47" s="974"/>
      <c r="DU47" s="975"/>
      <c r="DV47" s="976"/>
      <c r="DW47" s="977"/>
      <c r="DX47" s="977"/>
      <c r="DY47" s="977"/>
      <c r="DZ47" s="978"/>
      <c r="EA47" s="212"/>
    </row>
    <row r="48" spans="1:131" ht="26.25" customHeight="1" x14ac:dyDescent="0.15">
      <c r="A48" s="220">
        <v>21</v>
      </c>
      <c r="B48" s="1014"/>
      <c r="C48" s="1015"/>
      <c r="D48" s="1015"/>
      <c r="E48" s="1015"/>
      <c r="F48" s="1015"/>
      <c r="G48" s="1015"/>
      <c r="H48" s="1015"/>
      <c r="I48" s="1015"/>
      <c r="J48" s="1015"/>
      <c r="K48" s="1015"/>
      <c r="L48" s="1015"/>
      <c r="M48" s="1015"/>
      <c r="N48" s="1015"/>
      <c r="O48" s="1015"/>
      <c r="P48" s="1016"/>
      <c r="Q48" s="1022"/>
      <c r="R48" s="1023"/>
      <c r="S48" s="1023"/>
      <c r="T48" s="1023"/>
      <c r="U48" s="1023"/>
      <c r="V48" s="1023"/>
      <c r="W48" s="1023"/>
      <c r="X48" s="1023"/>
      <c r="Y48" s="1023"/>
      <c r="Z48" s="1023"/>
      <c r="AA48" s="1023"/>
      <c r="AB48" s="1023"/>
      <c r="AC48" s="1023"/>
      <c r="AD48" s="1023"/>
      <c r="AE48" s="1024"/>
      <c r="AF48" s="1019"/>
      <c r="AG48" s="1020"/>
      <c r="AH48" s="1020"/>
      <c r="AI48" s="1020"/>
      <c r="AJ48" s="1021"/>
      <c r="AK48" s="967"/>
      <c r="AL48" s="958"/>
      <c r="AM48" s="958"/>
      <c r="AN48" s="958"/>
      <c r="AO48" s="958"/>
      <c r="AP48" s="958"/>
      <c r="AQ48" s="958"/>
      <c r="AR48" s="958"/>
      <c r="AS48" s="958"/>
      <c r="AT48" s="958"/>
      <c r="AU48" s="958"/>
      <c r="AV48" s="958"/>
      <c r="AW48" s="958"/>
      <c r="AX48" s="958"/>
      <c r="AY48" s="958"/>
      <c r="AZ48" s="1025"/>
      <c r="BA48" s="1025"/>
      <c r="BB48" s="1025"/>
      <c r="BC48" s="1025"/>
      <c r="BD48" s="1025"/>
      <c r="BE48" s="959"/>
      <c r="BF48" s="959"/>
      <c r="BG48" s="959"/>
      <c r="BH48" s="959"/>
      <c r="BI48" s="960"/>
      <c r="BJ48" s="214"/>
      <c r="BK48" s="214"/>
      <c r="BL48" s="214"/>
      <c r="BM48" s="214"/>
      <c r="BN48" s="214"/>
      <c r="BO48" s="223"/>
      <c r="BP48" s="223"/>
      <c r="BQ48" s="220">
        <v>42</v>
      </c>
      <c r="BR48" s="221"/>
      <c r="BS48" s="976"/>
      <c r="BT48" s="977"/>
      <c r="BU48" s="977"/>
      <c r="BV48" s="977"/>
      <c r="BW48" s="977"/>
      <c r="BX48" s="977"/>
      <c r="BY48" s="977"/>
      <c r="BZ48" s="977"/>
      <c r="CA48" s="977"/>
      <c r="CB48" s="977"/>
      <c r="CC48" s="977"/>
      <c r="CD48" s="977"/>
      <c r="CE48" s="977"/>
      <c r="CF48" s="977"/>
      <c r="CG48" s="998"/>
      <c r="CH48" s="973"/>
      <c r="CI48" s="974"/>
      <c r="CJ48" s="974"/>
      <c r="CK48" s="974"/>
      <c r="CL48" s="975"/>
      <c r="CM48" s="973"/>
      <c r="CN48" s="974"/>
      <c r="CO48" s="974"/>
      <c r="CP48" s="974"/>
      <c r="CQ48" s="975"/>
      <c r="CR48" s="973"/>
      <c r="CS48" s="974"/>
      <c r="CT48" s="974"/>
      <c r="CU48" s="974"/>
      <c r="CV48" s="975"/>
      <c r="CW48" s="973"/>
      <c r="CX48" s="974"/>
      <c r="CY48" s="974"/>
      <c r="CZ48" s="974"/>
      <c r="DA48" s="975"/>
      <c r="DB48" s="973"/>
      <c r="DC48" s="974"/>
      <c r="DD48" s="974"/>
      <c r="DE48" s="974"/>
      <c r="DF48" s="975"/>
      <c r="DG48" s="973"/>
      <c r="DH48" s="974"/>
      <c r="DI48" s="974"/>
      <c r="DJ48" s="974"/>
      <c r="DK48" s="975"/>
      <c r="DL48" s="973"/>
      <c r="DM48" s="974"/>
      <c r="DN48" s="974"/>
      <c r="DO48" s="974"/>
      <c r="DP48" s="975"/>
      <c r="DQ48" s="973"/>
      <c r="DR48" s="974"/>
      <c r="DS48" s="974"/>
      <c r="DT48" s="974"/>
      <c r="DU48" s="975"/>
      <c r="DV48" s="976"/>
      <c r="DW48" s="977"/>
      <c r="DX48" s="977"/>
      <c r="DY48" s="977"/>
      <c r="DZ48" s="978"/>
      <c r="EA48" s="212"/>
    </row>
    <row r="49" spans="1:131" ht="26.25" customHeight="1" x14ac:dyDescent="0.15">
      <c r="A49" s="220">
        <v>22</v>
      </c>
      <c r="B49" s="1014"/>
      <c r="C49" s="1015"/>
      <c r="D49" s="1015"/>
      <c r="E49" s="1015"/>
      <c r="F49" s="1015"/>
      <c r="G49" s="1015"/>
      <c r="H49" s="1015"/>
      <c r="I49" s="1015"/>
      <c r="J49" s="1015"/>
      <c r="K49" s="1015"/>
      <c r="L49" s="1015"/>
      <c r="M49" s="1015"/>
      <c r="N49" s="1015"/>
      <c r="O49" s="1015"/>
      <c r="P49" s="1016"/>
      <c r="Q49" s="1022"/>
      <c r="R49" s="1023"/>
      <c r="S49" s="1023"/>
      <c r="T49" s="1023"/>
      <c r="U49" s="1023"/>
      <c r="V49" s="1023"/>
      <c r="W49" s="1023"/>
      <c r="X49" s="1023"/>
      <c r="Y49" s="1023"/>
      <c r="Z49" s="1023"/>
      <c r="AA49" s="1023"/>
      <c r="AB49" s="1023"/>
      <c r="AC49" s="1023"/>
      <c r="AD49" s="1023"/>
      <c r="AE49" s="1024"/>
      <c r="AF49" s="1019"/>
      <c r="AG49" s="1020"/>
      <c r="AH49" s="1020"/>
      <c r="AI49" s="1020"/>
      <c r="AJ49" s="1021"/>
      <c r="AK49" s="967"/>
      <c r="AL49" s="958"/>
      <c r="AM49" s="958"/>
      <c r="AN49" s="958"/>
      <c r="AO49" s="958"/>
      <c r="AP49" s="958"/>
      <c r="AQ49" s="958"/>
      <c r="AR49" s="958"/>
      <c r="AS49" s="958"/>
      <c r="AT49" s="958"/>
      <c r="AU49" s="958"/>
      <c r="AV49" s="958"/>
      <c r="AW49" s="958"/>
      <c r="AX49" s="958"/>
      <c r="AY49" s="958"/>
      <c r="AZ49" s="1025"/>
      <c r="BA49" s="1025"/>
      <c r="BB49" s="1025"/>
      <c r="BC49" s="1025"/>
      <c r="BD49" s="1025"/>
      <c r="BE49" s="959"/>
      <c r="BF49" s="959"/>
      <c r="BG49" s="959"/>
      <c r="BH49" s="959"/>
      <c r="BI49" s="960"/>
      <c r="BJ49" s="214"/>
      <c r="BK49" s="214"/>
      <c r="BL49" s="214"/>
      <c r="BM49" s="214"/>
      <c r="BN49" s="214"/>
      <c r="BO49" s="223"/>
      <c r="BP49" s="223"/>
      <c r="BQ49" s="220">
        <v>43</v>
      </c>
      <c r="BR49" s="221"/>
      <c r="BS49" s="976"/>
      <c r="BT49" s="977"/>
      <c r="BU49" s="977"/>
      <c r="BV49" s="977"/>
      <c r="BW49" s="977"/>
      <c r="BX49" s="977"/>
      <c r="BY49" s="977"/>
      <c r="BZ49" s="977"/>
      <c r="CA49" s="977"/>
      <c r="CB49" s="977"/>
      <c r="CC49" s="977"/>
      <c r="CD49" s="977"/>
      <c r="CE49" s="977"/>
      <c r="CF49" s="977"/>
      <c r="CG49" s="998"/>
      <c r="CH49" s="973"/>
      <c r="CI49" s="974"/>
      <c r="CJ49" s="974"/>
      <c r="CK49" s="974"/>
      <c r="CL49" s="975"/>
      <c r="CM49" s="973"/>
      <c r="CN49" s="974"/>
      <c r="CO49" s="974"/>
      <c r="CP49" s="974"/>
      <c r="CQ49" s="975"/>
      <c r="CR49" s="973"/>
      <c r="CS49" s="974"/>
      <c r="CT49" s="974"/>
      <c r="CU49" s="974"/>
      <c r="CV49" s="975"/>
      <c r="CW49" s="973"/>
      <c r="CX49" s="974"/>
      <c r="CY49" s="974"/>
      <c r="CZ49" s="974"/>
      <c r="DA49" s="975"/>
      <c r="DB49" s="973"/>
      <c r="DC49" s="974"/>
      <c r="DD49" s="974"/>
      <c r="DE49" s="974"/>
      <c r="DF49" s="975"/>
      <c r="DG49" s="973"/>
      <c r="DH49" s="974"/>
      <c r="DI49" s="974"/>
      <c r="DJ49" s="974"/>
      <c r="DK49" s="975"/>
      <c r="DL49" s="973"/>
      <c r="DM49" s="974"/>
      <c r="DN49" s="974"/>
      <c r="DO49" s="974"/>
      <c r="DP49" s="975"/>
      <c r="DQ49" s="973"/>
      <c r="DR49" s="974"/>
      <c r="DS49" s="974"/>
      <c r="DT49" s="974"/>
      <c r="DU49" s="975"/>
      <c r="DV49" s="976"/>
      <c r="DW49" s="977"/>
      <c r="DX49" s="977"/>
      <c r="DY49" s="977"/>
      <c r="DZ49" s="978"/>
      <c r="EA49" s="212"/>
    </row>
    <row r="50" spans="1:131" ht="26.25" customHeight="1" x14ac:dyDescent="0.15">
      <c r="A50" s="220">
        <v>23</v>
      </c>
      <c r="B50" s="1014"/>
      <c r="C50" s="1015"/>
      <c r="D50" s="1015"/>
      <c r="E50" s="1015"/>
      <c r="F50" s="1015"/>
      <c r="G50" s="1015"/>
      <c r="H50" s="1015"/>
      <c r="I50" s="1015"/>
      <c r="J50" s="1015"/>
      <c r="K50" s="1015"/>
      <c r="L50" s="1015"/>
      <c r="M50" s="1015"/>
      <c r="N50" s="1015"/>
      <c r="O50" s="1015"/>
      <c r="P50" s="1016"/>
      <c r="Q50" s="1017"/>
      <c r="R50" s="1009"/>
      <c r="S50" s="1009"/>
      <c r="T50" s="1009"/>
      <c r="U50" s="1009"/>
      <c r="V50" s="1009"/>
      <c r="W50" s="1009"/>
      <c r="X50" s="1009"/>
      <c r="Y50" s="1009"/>
      <c r="Z50" s="1009"/>
      <c r="AA50" s="1009"/>
      <c r="AB50" s="1009"/>
      <c r="AC50" s="1009"/>
      <c r="AD50" s="1009"/>
      <c r="AE50" s="1018"/>
      <c r="AF50" s="1019"/>
      <c r="AG50" s="1020"/>
      <c r="AH50" s="1020"/>
      <c r="AI50" s="1020"/>
      <c r="AJ50" s="1021"/>
      <c r="AK50" s="1008"/>
      <c r="AL50" s="1009"/>
      <c r="AM50" s="1009"/>
      <c r="AN50" s="1009"/>
      <c r="AO50" s="1009"/>
      <c r="AP50" s="1009"/>
      <c r="AQ50" s="1009"/>
      <c r="AR50" s="1009"/>
      <c r="AS50" s="1009"/>
      <c r="AT50" s="1009"/>
      <c r="AU50" s="1009"/>
      <c r="AV50" s="1009"/>
      <c r="AW50" s="1009"/>
      <c r="AX50" s="1009"/>
      <c r="AY50" s="1009"/>
      <c r="AZ50" s="1010"/>
      <c r="BA50" s="1010"/>
      <c r="BB50" s="1010"/>
      <c r="BC50" s="1010"/>
      <c r="BD50" s="1010"/>
      <c r="BE50" s="959"/>
      <c r="BF50" s="959"/>
      <c r="BG50" s="959"/>
      <c r="BH50" s="959"/>
      <c r="BI50" s="960"/>
      <c r="BJ50" s="214"/>
      <c r="BK50" s="214"/>
      <c r="BL50" s="214"/>
      <c r="BM50" s="214"/>
      <c r="BN50" s="214"/>
      <c r="BO50" s="223"/>
      <c r="BP50" s="223"/>
      <c r="BQ50" s="220">
        <v>44</v>
      </c>
      <c r="BR50" s="221"/>
      <c r="BS50" s="976"/>
      <c r="BT50" s="977"/>
      <c r="BU50" s="977"/>
      <c r="BV50" s="977"/>
      <c r="BW50" s="977"/>
      <c r="BX50" s="977"/>
      <c r="BY50" s="977"/>
      <c r="BZ50" s="977"/>
      <c r="CA50" s="977"/>
      <c r="CB50" s="977"/>
      <c r="CC50" s="977"/>
      <c r="CD50" s="977"/>
      <c r="CE50" s="977"/>
      <c r="CF50" s="977"/>
      <c r="CG50" s="998"/>
      <c r="CH50" s="973"/>
      <c r="CI50" s="974"/>
      <c r="CJ50" s="974"/>
      <c r="CK50" s="974"/>
      <c r="CL50" s="975"/>
      <c r="CM50" s="973"/>
      <c r="CN50" s="974"/>
      <c r="CO50" s="974"/>
      <c r="CP50" s="974"/>
      <c r="CQ50" s="975"/>
      <c r="CR50" s="973"/>
      <c r="CS50" s="974"/>
      <c r="CT50" s="974"/>
      <c r="CU50" s="974"/>
      <c r="CV50" s="975"/>
      <c r="CW50" s="973"/>
      <c r="CX50" s="974"/>
      <c r="CY50" s="974"/>
      <c r="CZ50" s="974"/>
      <c r="DA50" s="975"/>
      <c r="DB50" s="973"/>
      <c r="DC50" s="974"/>
      <c r="DD50" s="974"/>
      <c r="DE50" s="974"/>
      <c r="DF50" s="975"/>
      <c r="DG50" s="973"/>
      <c r="DH50" s="974"/>
      <c r="DI50" s="974"/>
      <c r="DJ50" s="974"/>
      <c r="DK50" s="975"/>
      <c r="DL50" s="973"/>
      <c r="DM50" s="974"/>
      <c r="DN50" s="974"/>
      <c r="DO50" s="974"/>
      <c r="DP50" s="975"/>
      <c r="DQ50" s="973"/>
      <c r="DR50" s="974"/>
      <c r="DS50" s="974"/>
      <c r="DT50" s="974"/>
      <c r="DU50" s="975"/>
      <c r="DV50" s="976"/>
      <c r="DW50" s="977"/>
      <c r="DX50" s="977"/>
      <c r="DY50" s="977"/>
      <c r="DZ50" s="978"/>
      <c r="EA50" s="212"/>
    </row>
    <row r="51" spans="1:131" ht="26.25" customHeight="1" x14ac:dyDescent="0.15">
      <c r="A51" s="220">
        <v>24</v>
      </c>
      <c r="B51" s="1014"/>
      <c r="C51" s="1015"/>
      <c r="D51" s="1015"/>
      <c r="E51" s="1015"/>
      <c r="F51" s="1015"/>
      <c r="G51" s="1015"/>
      <c r="H51" s="1015"/>
      <c r="I51" s="1015"/>
      <c r="J51" s="1015"/>
      <c r="K51" s="1015"/>
      <c r="L51" s="1015"/>
      <c r="M51" s="1015"/>
      <c r="N51" s="1015"/>
      <c r="O51" s="1015"/>
      <c r="P51" s="1016"/>
      <c r="Q51" s="1017"/>
      <c r="R51" s="1009"/>
      <c r="S51" s="1009"/>
      <c r="T51" s="1009"/>
      <c r="U51" s="1009"/>
      <c r="V51" s="1009"/>
      <c r="W51" s="1009"/>
      <c r="X51" s="1009"/>
      <c r="Y51" s="1009"/>
      <c r="Z51" s="1009"/>
      <c r="AA51" s="1009"/>
      <c r="AB51" s="1009"/>
      <c r="AC51" s="1009"/>
      <c r="AD51" s="1009"/>
      <c r="AE51" s="1018"/>
      <c r="AF51" s="1019"/>
      <c r="AG51" s="1020"/>
      <c r="AH51" s="1020"/>
      <c r="AI51" s="1020"/>
      <c r="AJ51" s="1021"/>
      <c r="AK51" s="1008"/>
      <c r="AL51" s="1009"/>
      <c r="AM51" s="1009"/>
      <c r="AN51" s="1009"/>
      <c r="AO51" s="1009"/>
      <c r="AP51" s="1009"/>
      <c r="AQ51" s="1009"/>
      <c r="AR51" s="1009"/>
      <c r="AS51" s="1009"/>
      <c r="AT51" s="1009"/>
      <c r="AU51" s="1009"/>
      <c r="AV51" s="1009"/>
      <c r="AW51" s="1009"/>
      <c r="AX51" s="1009"/>
      <c r="AY51" s="1009"/>
      <c r="AZ51" s="1010"/>
      <c r="BA51" s="1010"/>
      <c r="BB51" s="1010"/>
      <c r="BC51" s="1010"/>
      <c r="BD51" s="1010"/>
      <c r="BE51" s="959"/>
      <c r="BF51" s="959"/>
      <c r="BG51" s="959"/>
      <c r="BH51" s="959"/>
      <c r="BI51" s="960"/>
      <c r="BJ51" s="214"/>
      <c r="BK51" s="214"/>
      <c r="BL51" s="214"/>
      <c r="BM51" s="214"/>
      <c r="BN51" s="214"/>
      <c r="BO51" s="223"/>
      <c r="BP51" s="223"/>
      <c r="BQ51" s="220">
        <v>45</v>
      </c>
      <c r="BR51" s="221"/>
      <c r="BS51" s="976"/>
      <c r="BT51" s="977"/>
      <c r="BU51" s="977"/>
      <c r="BV51" s="977"/>
      <c r="BW51" s="977"/>
      <c r="BX51" s="977"/>
      <c r="BY51" s="977"/>
      <c r="BZ51" s="977"/>
      <c r="CA51" s="977"/>
      <c r="CB51" s="977"/>
      <c r="CC51" s="977"/>
      <c r="CD51" s="977"/>
      <c r="CE51" s="977"/>
      <c r="CF51" s="977"/>
      <c r="CG51" s="998"/>
      <c r="CH51" s="973"/>
      <c r="CI51" s="974"/>
      <c r="CJ51" s="974"/>
      <c r="CK51" s="974"/>
      <c r="CL51" s="975"/>
      <c r="CM51" s="973"/>
      <c r="CN51" s="974"/>
      <c r="CO51" s="974"/>
      <c r="CP51" s="974"/>
      <c r="CQ51" s="975"/>
      <c r="CR51" s="973"/>
      <c r="CS51" s="974"/>
      <c r="CT51" s="974"/>
      <c r="CU51" s="974"/>
      <c r="CV51" s="975"/>
      <c r="CW51" s="973"/>
      <c r="CX51" s="974"/>
      <c r="CY51" s="974"/>
      <c r="CZ51" s="974"/>
      <c r="DA51" s="975"/>
      <c r="DB51" s="973"/>
      <c r="DC51" s="974"/>
      <c r="DD51" s="974"/>
      <c r="DE51" s="974"/>
      <c r="DF51" s="975"/>
      <c r="DG51" s="973"/>
      <c r="DH51" s="974"/>
      <c r="DI51" s="974"/>
      <c r="DJ51" s="974"/>
      <c r="DK51" s="975"/>
      <c r="DL51" s="973"/>
      <c r="DM51" s="974"/>
      <c r="DN51" s="974"/>
      <c r="DO51" s="974"/>
      <c r="DP51" s="975"/>
      <c r="DQ51" s="973"/>
      <c r="DR51" s="974"/>
      <c r="DS51" s="974"/>
      <c r="DT51" s="974"/>
      <c r="DU51" s="975"/>
      <c r="DV51" s="976"/>
      <c r="DW51" s="977"/>
      <c r="DX51" s="977"/>
      <c r="DY51" s="977"/>
      <c r="DZ51" s="978"/>
      <c r="EA51" s="212"/>
    </row>
    <row r="52" spans="1:131" ht="26.25" customHeight="1" x14ac:dyDescent="0.15">
      <c r="A52" s="220">
        <v>25</v>
      </c>
      <c r="B52" s="1014"/>
      <c r="C52" s="1015"/>
      <c r="D52" s="1015"/>
      <c r="E52" s="1015"/>
      <c r="F52" s="1015"/>
      <c r="G52" s="1015"/>
      <c r="H52" s="1015"/>
      <c r="I52" s="1015"/>
      <c r="J52" s="1015"/>
      <c r="K52" s="1015"/>
      <c r="L52" s="1015"/>
      <c r="M52" s="1015"/>
      <c r="N52" s="1015"/>
      <c r="O52" s="1015"/>
      <c r="P52" s="1016"/>
      <c r="Q52" s="1017"/>
      <c r="R52" s="1009"/>
      <c r="S52" s="1009"/>
      <c r="T52" s="1009"/>
      <c r="U52" s="1009"/>
      <c r="V52" s="1009"/>
      <c r="W52" s="1009"/>
      <c r="X52" s="1009"/>
      <c r="Y52" s="1009"/>
      <c r="Z52" s="1009"/>
      <c r="AA52" s="1009"/>
      <c r="AB52" s="1009"/>
      <c r="AC52" s="1009"/>
      <c r="AD52" s="1009"/>
      <c r="AE52" s="1018"/>
      <c r="AF52" s="1019"/>
      <c r="AG52" s="1020"/>
      <c r="AH52" s="1020"/>
      <c r="AI52" s="1020"/>
      <c r="AJ52" s="1021"/>
      <c r="AK52" s="1008"/>
      <c r="AL52" s="1009"/>
      <c r="AM52" s="1009"/>
      <c r="AN52" s="1009"/>
      <c r="AO52" s="1009"/>
      <c r="AP52" s="1009"/>
      <c r="AQ52" s="1009"/>
      <c r="AR52" s="1009"/>
      <c r="AS52" s="1009"/>
      <c r="AT52" s="1009"/>
      <c r="AU52" s="1009"/>
      <c r="AV52" s="1009"/>
      <c r="AW52" s="1009"/>
      <c r="AX52" s="1009"/>
      <c r="AY52" s="1009"/>
      <c r="AZ52" s="1010"/>
      <c r="BA52" s="1010"/>
      <c r="BB52" s="1010"/>
      <c r="BC52" s="1010"/>
      <c r="BD52" s="1010"/>
      <c r="BE52" s="959"/>
      <c r="BF52" s="959"/>
      <c r="BG52" s="959"/>
      <c r="BH52" s="959"/>
      <c r="BI52" s="960"/>
      <c r="BJ52" s="214"/>
      <c r="BK52" s="214"/>
      <c r="BL52" s="214"/>
      <c r="BM52" s="214"/>
      <c r="BN52" s="214"/>
      <c r="BO52" s="223"/>
      <c r="BP52" s="223"/>
      <c r="BQ52" s="220">
        <v>46</v>
      </c>
      <c r="BR52" s="221"/>
      <c r="BS52" s="976"/>
      <c r="BT52" s="977"/>
      <c r="BU52" s="977"/>
      <c r="BV52" s="977"/>
      <c r="BW52" s="977"/>
      <c r="BX52" s="977"/>
      <c r="BY52" s="977"/>
      <c r="BZ52" s="977"/>
      <c r="CA52" s="977"/>
      <c r="CB52" s="977"/>
      <c r="CC52" s="977"/>
      <c r="CD52" s="977"/>
      <c r="CE52" s="977"/>
      <c r="CF52" s="977"/>
      <c r="CG52" s="998"/>
      <c r="CH52" s="973"/>
      <c r="CI52" s="974"/>
      <c r="CJ52" s="974"/>
      <c r="CK52" s="974"/>
      <c r="CL52" s="975"/>
      <c r="CM52" s="973"/>
      <c r="CN52" s="974"/>
      <c r="CO52" s="974"/>
      <c r="CP52" s="974"/>
      <c r="CQ52" s="975"/>
      <c r="CR52" s="973"/>
      <c r="CS52" s="974"/>
      <c r="CT52" s="974"/>
      <c r="CU52" s="974"/>
      <c r="CV52" s="975"/>
      <c r="CW52" s="973"/>
      <c r="CX52" s="974"/>
      <c r="CY52" s="974"/>
      <c r="CZ52" s="974"/>
      <c r="DA52" s="975"/>
      <c r="DB52" s="973"/>
      <c r="DC52" s="974"/>
      <c r="DD52" s="974"/>
      <c r="DE52" s="974"/>
      <c r="DF52" s="975"/>
      <c r="DG52" s="973"/>
      <c r="DH52" s="974"/>
      <c r="DI52" s="974"/>
      <c r="DJ52" s="974"/>
      <c r="DK52" s="975"/>
      <c r="DL52" s="973"/>
      <c r="DM52" s="974"/>
      <c r="DN52" s="974"/>
      <c r="DO52" s="974"/>
      <c r="DP52" s="975"/>
      <c r="DQ52" s="973"/>
      <c r="DR52" s="974"/>
      <c r="DS52" s="974"/>
      <c r="DT52" s="974"/>
      <c r="DU52" s="975"/>
      <c r="DV52" s="976"/>
      <c r="DW52" s="977"/>
      <c r="DX52" s="977"/>
      <c r="DY52" s="977"/>
      <c r="DZ52" s="978"/>
      <c r="EA52" s="212"/>
    </row>
    <row r="53" spans="1:131" ht="26.25" customHeight="1" x14ac:dyDescent="0.15">
      <c r="A53" s="220">
        <v>26</v>
      </c>
      <c r="B53" s="1014"/>
      <c r="C53" s="1015"/>
      <c r="D53" s="1015"/>
      <c r="E53" s="1015"/>
      <c r="F53" s="1015"/>
      <c r="G53" s="1015"/>
      <c r="H53" s="1015"/>
      <c r="I53" s="1015"/>
      <c r="J53" s="1015"/>
      <c r="K53" s="1015"/>
      <c r="L53" s="1015"/>
      <c r="M53" s="1015"/>
      <c r="N53" s="1015"/>
      <c r="O53" s="1015"/>
      <c r="P53" s="1016"/>
      <c r="Q53" s="1017"/>
      <c r="R53" s="1009"/>
      <c r="S53" s="1009"/>
      <c r="T53" s="1009"/>
      <c r="U53" s="1009"/>
      <c r="V53" s="1009"/>
      <c r="W53" s="1009"/>
      <c r="X53" s="1009"/>
      <c r="Y53" s="1009"/>
      <c r="Z53" s="1009"/>
      <c r="AA53" s="1009"/>
      <c r="AB53" s="1009"/>
      <c r="AC53" s="1009"/>
      <c r="AD53" s="1009"/>
      <c r="AE53" s="1018"/>
      <c r="AF53" s="1019"/>
      <c r="AG53" s="1020"/>
      <c r="AH53" s="1020"/>
      <c r="AI53" s="1020"/>
      <c r="AJ53" s="1021"/>
      <c r="AK53" s="1008"/>
      <c r="AL53" s="1009"/>
      <c r="AM53" s="1009"/>
      <c r="AN53" s="1009"/>
      <c r="AO53" s="1009"/>
      <c r="AP53" s="1009"/>
      <c r="AQ53" s="1009"/>
      <c r="AR53" s="1009"/>
      <c r="AS53" s="1009"/>
      <c r="AT53" s="1009"/>
      <c r="AU53" s="1009"/>
      <c r="AV53" s="1009"/>
      <c r="AW53" s="1009"/>
      <c r="AX53" s="1009"/>
      <c r="AY53" s="1009"/>
      <c r="AZ53" s="1010"/>
      <c r="BA53" s="1010"/>
      <c r="BB53" s="1010"/>
      <c r="BC53" s="1010"/>
      <c r="BD53" s="1010"/>
      <c r="BE53" s="959"/>
      <c r="BF53" s="959"/>
      <c r="BG53" s="959"/>
      <c r="BH53" s="959"/>
      <c r="BI53" s="960"/>
      <c r="BJ53" s="214"/>
      <c r="BK53" s="214"/>
      <c r="BL53" s="214"/>
      <c r="BM53" s="214"/>
      <c r="BN53" s="214"/>
      <c r="BO53" s="223"/>
      <c r="BP53" s="223"/>
      <c r="BQ53" s="220">
        <v>47</v>
      </c>
      <c r="BR53" s="221"/>
      <c r="BS53" s="976"/>
      <c r="BT53" s="977"/>
      <c r="BU53" s="977"/>
      <c r="BV53" s="977"/>
      <c r="BW53" s="977"/>
      <c r="BX53" s="977"/>
      <c r="BY53" s="977"/>
      <c r="BZ53" s="977"/>
      <c r="CA53" s="977"/>
      <c r="CB53" s="977"/>
      <c r="CC53" s="977"/>
      <c r="CD53" s="977"/>
      <c r="CE53" s="977"/>
      <c r="CF53" s="977"/>
      <c r="CG53" s="998"/>
      <c r="CH53" s="973"/>
      <c r="CI53" s="974"/>
      <c r="CJ53" s="974"/>
      <c r="CK53" s="974"/>
      <c r="CL53" s="975"/>
      <c r="CM53" s="973"/>
      <c r="CN53" s="974"/>
      <c r="CO53" s="974"/>
      <c r="CP53" s="974"/>
      <c r="CQ53" s="975"/>
      <c r="CR53" s="973"/>
      <c r="CS53" s="974"/>
      <c r="CT53" s="974"/>
      <c r="CU53" s="974"/>
      <c r="CV53" s="975"/>
      <c r="CW53" s="973"/>
      <c r="CX53" s="974"/>
      <c r="CY53" s="974"/>
      <c r="CZ53" s="974"/>
      <c r="DA53" s="975"/>
      <c r="DB53" s="973"/>
      <c r="DC53" s="974"/>
      <c r="DD53" s="974"/>
      <c r="DE53" s="974"/>
      <c r="DF53" s="975"/>
      <c r="DG53" s="973"/>
      <c r="DH53" s="974"/>
      <c r="DI53" s="974"/>
      <c r="DJ53" s="974"/>
      <c r="DK53" s="975"/>
      <c r="DL53" s="973"/>
      <c r="DM53" s="974"/>
      <c r="DN53" s="974"/>
      <c r="DO53" s="974"/>
      <c r="DP53" s="975"/>
      <c r="DQ53" s="973"/>
      <c r="DR53" s="974"/>
      <c r="DS53" s="974"/>
      <c r="DT53" s="974"/>
      <c r="DU53" s="975"/>
      <c r="DV53" s="976"/>
      <c r="DW53" s="977"/>
      <c r="DX53" s="977"/>
      <c r="DY53" s="977"/>
      <c r="DZ53" s="978"/>
      <c r="EA53" s="212"/>
    </row>
    <row r="54" spans="1:131" ht="26.25" customHeight="1" x14ac:dyDescent="0.15">
      <c r="A54" s="220">
        <v>27</v>
      </c>
      <c r="B54" s="1014"/>
      <c r="C54" s="1015"/>
      <c r="D54" s="1015"/>
      <c r="E54" s="1015"/>
      <c r="F54" s="1015"/>
      <c r="G54" s="1015"/>
      <c r="H54" s="1015"/>
      <c r="I54" s="1015"/>
      <c r="J54" s="1015"/>
      <c r="K54" s="1015"/>
      <c r="L54" s="1015"/>
      <c r="M54" s="1015"/>
      <c r="N54" s="1015"/>
      <c r="O54" s="1015"/>
      <c r="P54" s="1016"/>
      <c r="Q54" s="1017"/>
      <c r="R54" s="1009"/>
      <c r="S54" s="1009"/>
      <c r="T54" s="1009"/>
      <c r="U54" s="1009"/>
      <c r="V54" s="1009"/>
      <c r="W54" s="1009"/>
      <c r="X54" s="1009"/>
      <c r="Y54" s="1009"/>
      <c r="Z54" s="1009"/>
      <c r="AA54" s="1009"/>
      <c r="AB54" s="1009"/>
      <c r="AC54" s="1009"/>
      <c r="AD54" s="1009"/>
      <c r="AE54" s="1018"/>
      <c r="AF54" s="1019"/>
      <c r="AG54" s="1020"/>
      <c r="AH54" s="1020"/>
      <c r="AI54" s="1020"/>
      <c r="AJ54" s="1021"/>
      <c r="AK54" s="1008"/>
      <c r="AL54" s="1009"/>
      <c r="AM54" s="1009"/>
      <c r="AN54" s="1009"/>
      <c r="AO54" s="1009"/>
      <c r="AP54" s="1009"/>
      <c r="AQ54" s="1009"/>
      <c r="AR54" s="1009"/>
      <c r="AS54" s="1009"/>
      <c r="AT54" s="1009"/>
      <c r="AU54" s="1009"/>
      <c r="AV54" s="1009"/>
      <c r="AW54" s="1009"/>
      <c r="AX54" s="1009"/>
      <c r="AY54" s="1009"/>
      <c r="AZ54" s="1010"/>
      <c r="BA54" s="1010"/>
      <c r="BB54" s="1010"/>
      <c r="BC54" s="1010"/>
      <c r="BD54" s="1010"/>
      <c r="BE54" s="959"/>
      <c r="BF54" s="959"/>
      <c r="BG54" s="959"/>
      <c r="BH54" s="959"/>
      <c r="BI54" s="960"/>
      <c r="BJ54" s="214"/>
      <c r="BK54" s="214"/>
      <c r="BL54" s="214"/>
      <c r="BM54" s="214"/>
      <c r="BN54" s="214"/>
      <c r="BO54" s="223"/>
      <c r="BP54" s="223"/>
      <c r="BQ54" s="220">
        <v>48</v>
      </c>
      <c r="BR54" s="221"/>
      <c r="BS54" s="976"/>
      <c r="BT54" s="977"/>
      <c r="BU54" s="977"/>
      <c r="BV54" s="977"/>
      <c r="BW54" s="977"/>
      <c r="BX54" s="977"/>
      <c r="BY54" s="977"/>
      <c r="BZ54" s="977"/>
      <c r="CA54" s="977"/>
      <c r="CB54" s="977"/>
      <c r="CC54" s="977"/>
      <c r="CD54" s="977"/>
      <c r="CE54" s="977"/>
      <c r="CF54" s="977"/>
      <c r="CG54" s="998"/>
      <c r="CH54" s="973"/>
      <c r="CI54" s="974"/>
      <c r="CJ54" s="974"/>
      <c r="CK54" s="974"/>
      <c r="CL54" s="975"/>
      <c r="CM54" s="973"/>
      <c r="CN54" s="974"/>
      <c r="CO54" s="974"/>
      <c r="CP54" s="974"/>
      <c r="CQ54" s="975"/>
      <c r="CR54" s="973"/>
      <c r="CS54" s="974"/>
      <c r="CT54" s="974"/>
      <c r="CU54" s="974"/>
      <c r="CV54" s="975"/>
      <c r="CW54" s="973"/>
      <c r="CX54" s="974"/>
      <c r="CY54" s="974"/>
      <c r="CZ54" s="974"/>
      <c r="DA54" s="975"/>
      <c r="DB54" s="973"/>
      <c r="DC54" s="974"/>
      <c r="DD54" s="974"/>
      <c r="DE54" s="974"/>
      <c r="DF54" s="975"/>
      <c r="DG54" s="973"/>
      <c r="DH54" s="974"/>
      <c r="DI54" s="974"/>
      <c r="DJ54" s="974"/>
      <c r="DK54" s="975"/>
      <c r="DL54" s="973"/>
      <c r="DM54" s="974"/>
      <c r="DN54" s="974"/>
      <c r="DO54" s="974"/>
      <c r="DP54" s="975"/>
      <c r="DQ54" s="973"/>
      <c r="DR54" s="974"/>
      <c r="DS54" s="974"/>
      <c r="DT54" s="974"/>
      <c r="DU54" s="975"/>
      <c r="DV54" s="976"/>
      <c r="DW54" s="977"/>
      <c r="DX54" s="977"/>
      <c r="DY54" s="977"/>
      <c r="DZ54" s="978"/>
      <c r="EA54" s="212"/>
    </row>
    <row r="55" spans="1:131" ht="26.25" customHeight="1" x14ac:dyDescent="0.15">
      <c r="A55" s="220">
        <v>28</v>
      </c>
      <c r="B55" s="1014"/>
      <c r="C55" s="1015"/>
      <c r="D55" s="1015"/>
      <c r="E55" s="1015"/>
      <c r="F55" s="1015"/>
      <c r="G55" s="1015"/>
      <c r="H55" s="1015"/>
      <c r="I55" s="1015"/>
      <c r="J55" s="1015"/>
      <c r="K55" s="1015"/>
      <c r="L55" s="1015"/>
      <c r="M55" s="1015"/>
      <c r="N55" s="1015"/>
      <c r="O55" s="1015"/>
      <c r="P55" s="1016"/>
      <c r="Q55" s="1017"/>
      <c r="R55" s="1009"/>
      <c r="S55" s="1009"/>
      <c r="T55" s="1009"/>
      <c r="U55" s="1009"/>
      <c r="V55" s="1009"/>
      <c r="W55" s="1009"/>
      <c r="X55" s="1009"/>
      <c r="Y55" s="1009"/>
      <c r="Z55" s="1009"/>
      <c r="AA55" s="1009"/>
      <c r="AB55" s="1009"/>
      <c r="AC55" s="1009"/>
      <c r="AD55" s="1009"/>
      <c r="AE55" s="1018"/>
      <c r="AF55" s="1019"/>
      <c r="AG55" s="1020"/>
      <c r="AH55" s="1020"/>
      <c r="AI55" s="1020"/>
      <c r="AJ55" s="1021"/>
      <c r="AK55" s="1008"/>
      <c r="AL55" s="1009"/>
      <c r="AM55" s="1009"/>
      <c r="AN55" s="1009"/>
      <c r="AO55" s="1009"/>
      <c r="AP55" s="1009"/>
      <c r="AQ55" s="1009"/>
      <c r="AR55" s="1009"/>
      <c r="AS55" s="1009"/>
      <c r="AT55" s="1009"/>
      <c r="AU55" s="1009"/>
      <c r="AV55" s="1009"/>
      <c r="AW55" s="1009"/>
      <c r="AX55" s="1009"/>
      <c r="AY55" s="1009"/>
      <c r="AZ55" s="1010"/>
      <c r="BA55" s="1010"/>
      <c r="BB55" s="1010"/>
      <c r="BC55" s="1010"/>
      <c r="BD55" s="1010"/>
      <c r="BE55" s="959"/>
      <c r="BF55" s="959"/>
      <c r="BG55" s="959"/>
      <c r="BH55" s="959"/>
      <c r="BI55" s="960"/>
      <c r="BJ55" s="214"/>
      <c r="BK55" s="214"/>
      <c r="BL55" s="214"/>
      <c r="BM55" s="214"/>
      <c r="BN55" s="214"/>
      <c r="BO55" s="223"/>
      <c r="BP55" s="223"/>
      <c r="BQ55" s="220">
        <v>49</v>
      </c>
      <c r="BR55" s="221"/>
      <c r="BS55" s="976"/>
      <c r="BT55" s="977"/>
      <c r="BU55" s="977"/>
      <c r="BV55" s="977"/>
      <c r="BW55" s="977"/>
      <c r="BX55" s="977"/>
      <c r="BY55" s="977"/>
      <c r="BZ55" s="977"/>
      <c r="CA55" s="977"/>
      <c r="CB55" s="977"/>
      <c r="CC55" s="977"/>
      <c r="CD55" s="977"/>
      <c r="CE55" s="977"/>
      <c r="CF55" s="977"/>
      <c r="CG55" s="998"/>
      <c r="CH55" s="973"/>
      <c r="CI55" s="974"/>
      <c r="CJ55" s="974"/>
      <c r="CK55" s="974"/>
      <c r="CL55" s="975"/>
      <c r="CM55" s="973"/>
      <c r="CN55" s="974"/>
      <c r="CO55" s="974"/>
      <c r="CP55" s="974"/>
      <c r="CQ55" s="975"/>
      <c r="CR55" s="973"/>
      <c r="CS55" s="974"/>
      <c r="CT55" s="974"/>
      <c r="CU55" s="974"/>
      <c r="CV55" s="975"/>
      <c r="CW55" s="973"/>
      <c r="CX55" s="974"/>
      <c r="CY55" s="974"/>
      <c r="CZ55" s="974"/>
      <c r="DA55" s="975"/>
      <c r="DB55" s="973"/>
      <c r="DC55" s="974"/>
      <c r="DD55" s="974"/>
      <c r="DE55" s="974"/>
      <c r="DF55" s="975"/>
      <c r="DG55" s="973"/>
      <c r="DH55" s="974"/>
      <c r="DI55" s="974"/>
      <c r="DJ55" s="974"/>
      <c r="DK55" s="975"/>
      <c r="DL55" s="973"/>
      <c r="DM55" s="974"/>
      <c r="DN55" s="974"/>
      <c r="DO55" s="974"/>
      <c r="DP55" s="975"/>
      <c r="DQ55" s="973"/>
      <c r="DR55" s="974"/>
      <c r="DS55" s="974"/>
      <c r="DT55" s="974"/>
      <c r="DU55" s="975"/>
      <c r="DV55" s="976"/>
      <c r="DW55" s="977"/>
      <c r="DX55" s="977"/>
      <c r="DY55" s="977"/>
      <c r="DZ55" s="978"/>
      <c r="EA55" s="212"/>
    </row>
    <row r="56" spans="1:131" ht="26.25" customHeight="1" x14ac:dyDescent="0.15">
      <c r="A56" s="220">
        <v>29</v>
      </c>
      <c r="B56" s="1014"/>
      <c r="C56" s="1015"/>
      <c r="D56" s="1015"/>
      <c r="E56" s="1015"/>
      <c r="F56" s="1015"/>
      <c r="G56" s="1015"/>
      <c r="H56" s="1015"/>
      <c r="I56" s="1015"/>
      <c r="J56" s="1015"/>
      <c r="K56" s="1015"/>
      <c r="L56" s="1015"/>
      <c r="M56" s="1015"/>
      <c r="N56" s="1015"/>
      <c r="O56" s="1015"/>
      <c r="P56" s="1016"/>
      <c r="Q56" s="1017"/>
      <c r="R56" s="1009"/>
      <c r="S56" s="1009"/>
      <c r="T56" s="1009"/>
      <c r="U56" s="1009"/>
      <c r="V56" s="1009"/>
      <c r="W56" s="1009"/>
      <c r="X56" s="1009"/>
      <c r="Y56" s="1009"/>
      <c r="Z56" s="1009"/>
      <c r="AA56" s="1009"/>
      <c r="AB56" s="1009"/>
      <c r="AC56" s="1009"/>
      <c r="AD56" s="1009"/>
      <c r="AE56" s="1018"/>
      <c r="AF56" s="1019"/>
      <c r="AG56" s="1020"/>
      <c r="AH56" s="1020"/>
      <c r="AI56" s="1020"/>
      <c r="AJ56" s="1021"/>
      <c r="AK56" s="1008"/>
      <c r="AL56" s="1009"/>
      <c r="AM56" s="1009"/>
      <c r="AN56" s="1009"/>
      <c r="AO56" s="1009"/>
      <c r="AP56" s="1009"/>
      <c r="AQ56" s="1009"/>
      <c r="AR56" s="1009"/>
      <c r="AS56" s="1009"/>
      <c r="AT56" s="1009"/>
      <c r="AU56" s="1009"/>
      <c r="AV56" s="1009"/>
      <c r="AW56" s="1009"/>
      <c r="AX56" s="1009"/>
      <c r="AY56" s="1009"/>
      <c r="AZ56" s="1010"/>
      <c r="BA56" s="1010"/>
      <c r="BB56" s="1010"/>
      <c r="BC56" s="1010"/>
      <c r="BD56" s="1010"/>
      <c r="BE56" s="959"/>
      <c r="BF56" s="959"/>
      <c r="BG56" s="959"/>
      <c r="BH56" s="959"/>
      <c r="BI56" s="960"/>
      <c r="BJ56" s="214"/>
      <c r="BK56" s="214"/>
      <c r="BL56" s="214"/>
      <c r="BM56" s="214"/>
      <c r="BN56" s="214"/>
      <c r="BO56" s="223"/>
      <c r="BP56" s="223"/>
      <c r="BQ56" s="220">
        <v>50</v>
      </c>
      <c r="BR56" s="221"/>
      <c r="BS56" s="976"/>
      <c r="BT56" s="977"/>
      <c r="BU56" s="977"/>
      <c r="BV56" s="977"/>
      <c r="BW56" s="977"/>
      <c r="BX56" s="977"/>
      <c r="BY56" s="977"/>
      <c r="BZ56" s="977"/>
      <c r="CA56" s="977"/>
      <c r="CB56" s="977"/>
      <c r="CC56" s="977"/>
      <c r="CD56" s="977"/>
      <c r="CE56" s="977"/>
      <c r="CF56" s="977"/>
      <c r="CG56" s="998"/>
      <c r="CH56" s="973"/>
      <c r="CI56" s="974"/>
      <c r="CJ56" s="974"/>
      <c r="CK56" s="974"/>
      <c r="CL56" s="975"/>
      <c r="CM56" s="973"/>
      <c r="CN56" s="974"/>
      <c r="CO56" s="974"/>
      <c r="CP56" s="974"/>
      <c r="CQ56" s="975"/>
      <c r="CR56" s="973"/>
      <c r="CS56" s="974"/>
      <c r="CT56" s="974"/>
      <c r="CU56" s="974"/>
      <c r="CV56" s="975"/>
      <c r="CW56" s="973"/>
      <c r="CX56" s="974"/>
      <c r="CY56" s="974"/>
      <c r="CZ56" s="974"/>
      <c r="DA56" s="975"/>
      <c r="DB56" s="973"/>
      <c r="DC56" s="974"/>
      <c r="DD56" s="974"/>
      <c r="DE56" s="974"/>
      <c r="DF56" s="975"/>
      <c r="DG56" s="973"/>
      <c r="DH56" s="974"/>
      <c r="DI56" s="974"/>
      <c r="DJ56" s="974"/>
      <c r="DK56" s="975"/>
      <c r="DL56" s="973"/>
      <c r="DM56" s="974"/>
      <c r="DN56" s="974"/>
      <c r="DO56" s="974"/>
      <c r="DP56" s="975"/>
      <c r="DQ56" s="973"/>
      <c r="DR56" s="974"/>
      <c r="DS56" s="974"/>
      <c r="DT56" s="974"/>
      <c r="DU56" s="975"/>
      <c r="DV56" s="976"/>
      <c r="DW56" s="977"/>
      <c r="DX56" s="977"/>
      <c r="DY56" s="977"/>
      <c r="DZ56" s="978"/>
      <c r="EA56" s="212"/>
    </row>
    <row r="57" spans="1:131" ht="26.25" customHeight="1" x14ac:dyDescent="0.15">
      <c r="A57" s="220">
        <v>30</v>
      </c>
      <c r="B57" s="1014"/>
      <c r="C57" s="1015"/>
      <c r="D57" s="1015"/>
      <c r="E57" s="1015"/>
      <c r="F57" s="1015"/>
      <c r="G57" s="1015"/>
      <c r="H57" s="1015"/>
      <c r="I57" s="1015"/>
      <c r="J57" s="1015"/>
      <c r="K57" s="1015"/>
      <c r="L57" s="1015"/>
      <c r="M57" s="1015"/>
      <c r="N57" s="1015"/>
      <c r="O57" s="1015"/>
      <c r="P57" s="1016"/>
      <c r="Q57" s="1017"/>
      <c r="R57" s="1009"/>
      <c r="S57" s="1009"/>
      <c r="T57" s="1009"/>
      <c r="U57" s="1009"/>
      <c r="V57" s="1009"/>
      <c r="W57" s="1009"/>
      <c r="X57" s="1009"/>
      <c r="Y57" s="1009"/>
      <c r="Z57" s="1009"/>
      <c r="AA57" s="1009"/>
      <c r="AB57" s="1009"/>
      <c r="AC57" s="1009"/>
      <c r="AD57" s="1009"/>
      <c r="AE57" s="1018"/>
      <c r="AF57" s="1019"/>
      <c r="AG57" s="1020"/>
      <c r="AH57" s="1020"/>
      <c r="AI57" s="1020"/>
      <c r="AJ57" s="1021"/>
      <c r="AK57" s="1008"/>
      <c r="AL57" s="1009"/>
      <c r="AM57" s="1009"/>
      <c r="AN57" s="1009"/>
      <c r="AO57" s="1009"/>
      <c r="AP57" s="1009"/>
      <c r="AQ57" s="1009"/>
      <c r="AR57" s="1009"/>
      <c r="AS57" s="1009"/>
      <c r="AT57" s="1009"/>
      <c r="AU57" s="1009"/>
      <c r="AV57" s="1009"/>
      <c r="AW57" s="1009"/>
      <c r="AX57" s="1009"/>
      <c r="AY57" s="1009"/>
      <c r="AZ57" s="1010"/>
      <c r="BA57" s="1010"/>
      <c r="BB57" s="1010"/>
      <c r="BC57" s="1010"/>
      <c r="BD57" s="1010"/>
      <c r="BE57" s="959"/>
      <c r="BF57" s="959"/>
      <c r="BG57" s="959"/>
      <c r="BH57" s="959"/>
      <c r="BI57" s="960"/>
      <c r="BJ57" s="214"/>
      <c r="BK57" s="214"/>
      <c r="BL57" s="214"/>
      <c r="BM57" s="214"/>
      <c r="BN57" s="214"/>
      <c r="BO57" s="223"/>
      <c r="BP57" s="223"/>
      <c r="BQ57" s="220">
        <v>51</v>
      </c>
      <c r="BR57" s="221"/>
      <c r="BS57" s="976"/>
      <c r="BT57" s="977"/>
      <c r="BU57" s="977"/>
      <c r="BV57" s="977"/>
      <c r="BW57" s="977"/>
      <c r="BX57" s="977"/>
      <c r="BY57" s="977"/>
      <c r="BZ57" s="977"/>
      <c r="CA57" s="977"/>
      <c r="CB57" s="977"/>
      <c r="CC57" s="977"/>
      <c r="CD57" s="977"/>
      <c r="CE57" s="977"/>
      <c r="CF57" s="977"/>
      <c r="CG57" s="998"/>
      <c r="CH57" s="973"/>
      <c r="CI57" s="974"/>
      <c r="CJ57" s="974"/>
      <c r="CK57" s="974"/>
      <c r="CL57" s="975"/>
      <c r="CM57" s="973"/>
      <c r="CN57" s="974"/>
      <c r="CO57" s="974"/>
      <c r="CP57" s="974"/>
      <c r="CQ57" s="975"/>
      <c r="CR57" s="973"/>
      <c r="CS57" s="974"/>
      <c r="CT57" s="974"/>
      <c r="CU57" s="974"/>
      <c r="CV57" s="975"/>
      <c r="CW57" s="973"/>
      <c r="CX57" s="974"/>
      <c r="CY57" s="974"/>
      <c r="CZ57" s="974"/>
      <c r="DA57" s="975"/>
      <c r="DB57" s="973"/>
      <c r="DC57" s="974"/>
      <c r="DD57" s="974"/>
      <c r="DE57" s="974"/>
      <c r="DF57" s="975"/>
      <c r="DG57" s="973"/>
      <c r="DH57" s="974"/>
      <c r="DI57" s="974"/>
      <c r="DJ57" s="974"/>
      <c r="DK57" s="975"/>
      <c r="DL57" s="973"/>
      <c r="DM57" s="974"/>
      <c r="DN57" s="974"/>
      <c r="DO57" s="974"/>
      <c r="DP57" s="975"/>
      <c r="DQ57" s="973"/>
      <c r="DR57" s="974"/>
      <c r="DS57" s="974"/>
      <c r="DT57" s="974"/>
      <c r="DU57" s="975"/>
      <c r="DV57" s="976"/>
      <c r="DW57" s="977"/>
      <c r="DX57" s="977"/>
      <c r="DY57" s="977"/>
      <c r="DZ57" s="978"/>
      <c r="EA57" s="212"/>
    </row>
    <row r="58" spans="1:131" ht="26.25" customHeight="1" x14ac:dyDescent="0.15">
      <c r="A58" s="220">
        <v>31</v>
      </c>
      <c r="B58" s="1014"/>
      <c r="C58" s="1015"/>
      <c r="D58" s="1015"/>
      <c r="E58" s="1015"/>
      <c r="F58" s="1015"/>
      <c r="G58" s="1015"/>
      <c r="H58" s="1015"/>
      <c r="I58" s="1015"/>
      <c r="J58" s="1015"/>
      <c r="K58" s="1015"/>
      <c r="L58" s="1015"/>
      <c r="M58" s="1015"/>
      <c r="N58" s="1015"/>
      <c r="O58" s="1015"/>
      <c r="P58" s="1016"/>
      <c r="Q58" s="1017"/>
      <c r="R58" s="1009"/>
      <c r="S58" s="1009"/>
      <c r="T58" s="1009"/>
      <c r="U58" s="1009"/>
      <c r="V58" s="1009"/>
      <c r="W58" s="1009"/>
      <c r="X58" s="1009"/>
      <c r="Y58" s="1009"/>
      <c r="Z58" s="1009"/>
      <c r="AA58" s="1009"/>
      <c r="AB58" s="1009"/>
      <c r="AC58" s="1009"/>
      <c r="AD58" s="1009"/>
      <c r="AE58" s="1018"/>
      <c r="AF58" s="1019"/>
      <c r="AG58" s="1020"/>
      <c r="AH58" s="1020"/>
      <c r="AI58" s="1020"/>
      <c r="AJ58" s="1021"/>
      <c r="AK58" s="1008"/>
      <c r="AL58" s="1009"/>
      <c r="AM58" s="1009"/>
      <c r="AN58" s="1009"/>
      <c r="AO58" s="1009"/>
      <c r="AP58" s="1009"/>
      <c r="AQ58" s="1009"/>
      <c r="AR58" s="1009"/>
      <c r="AS58" s="1009"/>
      <c r="AT58" s="1009"/>
      <c r="AU58" s="1009"/>
      <c r="AV58" s="1009"/>
      <c r="AW58" s="1009"/>
      <c r="AX58" s="1009"/>
      <c r="AY58" s="1009"/>
      <c r="AZ58" s="1010"/>
      <c r="BA58" s="1010"/>
      <c r="BB58" s="1010"/>
      <c r="BC58" s="1010"/>
      <c r="BD58" s="1010"/>
      <c r="BE58" s="959"/>
      <c r="BF58" s="959"/>
      <c r="BG58" s="959"/>
      <c r="BH58" s="959"/>
      <c r="BI58" s="960"/>
      <c r="BJ58" s="214"/>
      <c r="BK58" s="214"/>
      <c r="BL58" s="214"/>
      <c r="BM58" s="214"/>
      <c r="BN58" s="214"/>
      <c r="BO58" s="223"/>
      <c r="BP58" s="223"/>
      <c r="BQ58" s="220">
        <v>52</v>
      </c>
      <c r="BR58" s="221"/>
      <c r="BS58" s="976"/>
      <c r="BT58" s="977"/>
      <c r="BU58" s="977"/>
      <c r="BV58" s="977"/>
      <c r="BW58" s="977"/>
      <c r="BX58" s="977"/>
      <c r="BY58" s="977"/>
      <c r="BZ58" s="977"/>
      <c r="CA58" s="977"/>
      <c r="CB58" s="977"/>
      <c r="CC58" s="977"/>
      <c r="CD58" s="977"/>
      <c r="CE58" s="977"/>
      <c r="CF58" s="977"/>
      <c r="CG58" s="998"/>
      <c r="CH58" s="973"/>
      <c r="CI58" s="974"/>
      <c r="CJ58" s="974"/>
      <c r="CK58" s="974"/>
      <c r="CL58" s="975"/>
      <c r="CM58" s="973"/>
      <c r="CN58" s="974"/>
      <c r="CO58" s="974"/>
      <c r="CP58" s="974"/>
      <c r="CQ58" s="975"/>
      <c r="CR58" s="973"/>
      <c r="CS58" s="974"/>
      <c r="CT58" s="974"/>
      <c r="CU58" s="974"/>
      <c r="CV58" s="975"/>
      <c r="CW58" s="973"/>
      <c r="CX58" s="974"/>
      <c r="CY58" s="974"/>
      <c r="CZ58" s="974"/>
      <c r="DA58" s="975"/>
      <c r="DB58" s="973"/>
      <c r="DC58" s="974"/>
      <c r="DD58" s="974"/>
      <c r="DE58" s="974"/>
      <c r="DF58" s="975"/>
      <c r="DG58" s="973"/>
      <c r="DH58" s="974"/>
      <c r="DI58" s="974"/>
      <c r="DJ58" s="974"/>
      <c r="DK58" s="975"/>
      <c r="DL58" s="973"/>
      <c r="DM58" s="974"/>
      <c r="DN58" s="974"/>
      <c r="DO58" s="974"/>
      <c r="DP58" s="975"/>
      <c r="DQ58" s="973"/>
      <c r="DR58" s="974"/>
      <c r="DS58" s="974"/>
      <c r="DT58" s="974"/>
      <c r="DU58" s="975"/>
      <c r="DV58" s="976"/>
      <c r="DW58" s="977"/>
      <c r="DX58" s="977"/>
      <c r="DY58" s="977"/>
      <c r="DZ58" s="978"/>
      <c r="EA58" s="212"/>
    </row>
    <row r="59" spans="1:131" ht="26.25" customHeight="1" x14ac:dyDescent="0.15">
      <c r="A59" s="220">
        <v>32</v>
      </c>
      <c r="B59" s="1014"/>
      <c r="C59" s="1015"/>
      <c r="D59" s="1015"/>
      <c r="E59" s="1015"/>
      <c r="F59" s="1015"/>
      <c r="G59" s="1015"/>
      <c r="H59" s="1015"/>
      <c r="I59" s="1015"/>
      <c r="J59" s="1015"/>
      <c r="K59" s="1015"/>
      <c r="L59" s="1015"/>
      <c r="M59" s="1015"/>
      <c r="N59" s="1015"/>
      <c r="O59" s="1015"/>
      <c r="P59" s="1016"/>
      <c r="Q59" s="1017"/>
      <c r="R59" s="1009"/>
      <c r="S59" s="1009"/>
      <c r="T59" s="1009"/>
      <c r="U59" s="1009"/>
      <c r="V59" s="1009"/>
      <c r="W59" s="1009"/>
      <c r="X59" s="1009"/>
      <c r="Y59" s="1009"/>
      <c r="Z59" s="1009"/>
      <c r="AA59" s="1009"/>
      <c r="AB59" s="1009"/>
      <c r="AC59" s="1009"/>
      <c r="AD59" s="1009"/>
      <c r="AE59" s="1018"/>
      <c r="AF59" s="1019"/>
      <c r="AG59" s="1020"/>
      <c r="AH59" s="1020"/>
      <c r="AI59" s="1020"/>
      <c r="AJ59" s="1021"/>
      <c r="AK59" s="1008"/>
      <c r="AL59" s="1009"/>
      <c r="AM59" s="1009"/>
      <c r="AN59" s="1009"/>
      <c r="AO59" s="1009"/>
      <c r="AP59" s="1009"/>
      <c r="AQ59" s="1009"/>
      <c r="AR59" s="1009"/>
      <c r="AS59" s="1009"/>
      <c r="AT59" s="1009"/>
      <c r="AU59" s="1009"/>
      <c r="AV59" s="1009"/>
      <c r="AW59" s="1009"/>
      <c r="AX59" s="1009"/>
      <c r="AY59" s="1009"/>
      <c r="AZ59" s="1010"/>
      <c r="BA59" s="1010"/>
      <c r="BB59" s="1010"/>
      <c r="BC59" s="1010"/>
      <c r="BD59" s="1010"/>
      <c r="BE59" s="959"/>
      <c r="BF59" s="959"/>
      <c r="BG59" s="959"/>
      <c r="BH59" s="959"/>
      <c r="BI59" s="960"/>
      <c r="BJ59" s="214"/>
      <c r="BK59" s="214"/>
      <c r="BL59" s="214"/>
      <c r="BM59" s="214"/>
      <c r="BN59" s="214"/>
      <c r="BO59" s="223"/>
      <c r="BP59" s="223"/>
      <c r="BQ59" s="220">
        <v>53</v>
      </c>
      <c r="BR59" s="221"/>
      <c r="BS59" s="976"/>
      <c r="BT59" s="977"/>
      <c r="BU59" s="977"/>
      <c r="BV59" s="977"/>
      <c r="BW59" s="977"/>
      <c r="BX59" s="977"/>
      <c r="BY59" s="977"/>
      <c r="BZ59" s="977"/>
      <c r="CA59" s="977"/>
      <c r="CB59" s="977"/>
      <c r="CC59" s="977"/>
      <c r="CD59" s="977"/>
      <c r="CE59" s="977"/>
      <c r="CF59" s="977"/>
      <c r="CG59" s="998"/>
      <c r="CH59" s="973"/>
      <c r="CI59" s="974"/>
      <c r="CJ59" s="974"/>
      <c r="CK59" s="974"/>
      <c r="CL59" s="975"/>
      <c r="CM59" s="973"/>
      <c r="CN59" s="974"/>
      <c r="CO59" s="974"/>
      <c r="CP59" s="974"/>
      <c r="CQ59" s="975"/>
      <c r="CR59" s="973"/>
      <c r="CS59" s="974"/>
      <c r="CT59" s="974"/>
      <c r="CU59" s="974"/>
      <c r="CV59" s="975"/>
      <c r="CW59" s="973"/>
      <c r="CX59" s="974"/>
      <c r="CY59" s="974"/>
      <c r="CZ59" s="974"/>
      <c r="DA59" s="975"/>
      <c r="DB59" s="973"/>
      <c r="DC59" s="974"/>
      <c r="DD59" s="974"/>
      <c r="DE59" s="974"/>
      <c r="DF59" s="975"/>
      <c r="DG59" s="973"/>
      <c r="DH59" s="974"/>
      <c r="DI59" s="974"/>
      <c r="DJ59" s="974"/>
      <c r="DK59" s="975"/>
      <c r="DL59" s="973"/>
      <c r="DM59" s="974"/>
      <c r="DN59" s="974"/>
      <c r="DO59" s="974"/>
      <c r="DP59" s="975"/>
      <c r="DQ59" s="973"/>
      <c r="DR59" s="974"/>
      <c r="DS59" s="974"/>
      <c r="DT59" s="974"/>
      <c r="DU59" s="975"/>
      <c r="DV59" s="976"/>
      <c r="DW59" s="977"/>
      <c r="DX59" s="977"/>
      <c r="DY59" s="977"/>
      <c r="DZ59" s="978"/>
      <c r="EA59" s="212"/>
    </row>
    <row r="60" spans="1:131" ht="26.25" customHeight="1" x14ac:dyDescent="0.15">
      <c r="A60" s="220">
        <v>33</v>
      </c>
      <c r="B60" s="1014"/>
      <c r="C60" s="1015"/>
      <c r="D60" s="1015"/>
      <c r="E60" s="1015"/>
      <c r="F60" s="1015"/>
      <c r="G60" s="1015"/>
      <c r="H60" s="1015"/>
      <c r="I60" s="1015"/>
      <c r="J60" s="1015"/>
      <c r="K60" s="1015"/>
      <c r="L60" s="1015"/>
      <c r="M60" s="1015"/>
      <c r="N60" s="1015"/>
      <c r="O60" s="1015"/>
      <c r="P60" s="1016"/>
      <c r="Q60" s="1017"/>
      <c r="R60" s="1009"/>
      <c r="S60" s="1009"/>
      <c r="T60" s="1009"/>
      <c r="U60" s="1009"/>
      <c r="V60" s="1009"/>
      <c r="W60" s="1009"/>
      <c r="X60" s="1009"/>
      <c r="Y60" s="1009"/>
      <c r="Z60" s="1009"/>
      <c r="AA60" s="1009"/>
      <c r="AB60" s="1009"/>
      <c r="AC60" s="1009"/>
      <c r="AD60" s="1009"/>
      <c r="AE60" s="1018"/>
      <c r="AF60" s="1019"/>
      <c r="AG60" s="1020"/>
      <c r="AH60" s="1020"/>
      <c r="AI60" s="1020"/>
      <c r="AJ60" s="1021"/>
      <c r="AK60" s="1008"/>
      <c r="AL60" s="1009"/>
      <c r="AM60" s="1009"/>
      <c r="AN60" s="1009"/>
      <c r="AO60" s="1009"/>
      <c r="AP60" s="1009"/>
      <c r="AQ60" s="1009"/>
      <c r="AR60" s="1009"/>
      <c r="AS60" s="1009"/>
      <c r="AT60" s="1009"/>
      <c r="AU60" s="1009"/>
      <c r="AV60" s="1009"/>
      <c r="AW60" s="1009"/>
      <c r="AX60" s="1009"/>
      <c r="AY60" s="1009"/>
      <c r="AZ60" s="1010"/>
      <c r="BA60" s="1010"/>
      <c r="BB60" s="1010"/>
      <c r="BC60" s="1010"/>
      <c r="BD60" s="1010"/>
      <c r="BE60" s="959"/>
      <c r="BF60" s="959"/>
      <c r="BG60" s="959"/>
      <c r="BH60" s="959"/>
      <c r="BI60" s="960"/>
      <c r="BJ60" s="214"/>
      <c r="BK60" s="214"/>
      <c r="BL60" s="214"/>
      <c r="BM60" s="214"/>
      <c r="BN60" s="214"/>
      <c r="BO60" s="223"/>
      <c r="BP60" s="223"/>
      <c r="BQ60" s="220">
        <v>54</v>
      </c>
      <c r="BR60" s="221"/>
      <c r="BS60" s="976"/>
      <c r="BT60" s="977"/>
      <c r="BU60" s="977"/>
      <c r="BV60" s="977"/>
      <c r="BW60" s="977"/>
      <c r="BX60" s="977"/>
      <c r="BY60" s="977"/>
      <c r="BZ60" s="977"/>
      <c r="CA60" s="977"/>
      <c r="CB60" s="977"/>
      <c r="CC60" s="977"/>
      <c r="CD60" s="977"/>
      <c r="CE60" s="977"/>
      <c r="CF60" s="977"/>
      <c r="CG60" s="998"/>
      <c r="CH60" s="973"/>
      <c r="CI60" s="974"/>
      <c r="CJ60" s="974"/>
      <c r="CK60" s="974"/>
      <c r="CL60" s="975"/>
      <c r="CM60" s="973"/>
      <c r="CN60" s="974"/>
      <c r="CO60" s="974"/>
      <c r="CP60" s="974"/>
      <c r="CQ60" s="975"/>
      <c r="CR60" s="973"/>
      <c r="CS60" s="974"/>
      <c r="CT60" s="974"/>
      <c r="CU60" s="974"/>
      <c r="CV60" s="975"/>
      <c r="CW60" s="973"/>
      <c r="CX60" s="974"/>
      <c r="CY60" s="974"/>
      <c r="CZ60" s="974"/>
      <c r="DA60" s="975"/>
      <c r="DB60" s="973"/>
      <c r="DC60" s="974"/>
      <c r="DD60" s="974"/>
      <c r="DE60" s="974"/>
      <c r="DF60" s="975"/>
      <c r="DG60" s="973"/>
      <c r="DH60" s="974"/>
      <c r="DI60" s="974"/>
      <c r="DJ60" s="974"/>
      <c r="DK60" s="975"/>
      <c r="DL60" s="973"/>
      <c r="DM60" s="974"/>
      <c r="DN60" s="974"/>
      <c r="DO60" s="974"/>
      <c r="DP60" s="975"/>
      <c r="DQ60" s="973"/>
      <c r="DR60" s="974"/>
      <c r="DS60" s="974"/>
      <c r="DT60" s="974"/>
      <c r="DU60" s="975"/>
      <c r="DV60" s="976"/>
      <c r="DW60" s="977"/>
      <c r="DX60" s="977"/>
      <c r="DY60" s="977"/>
      <c r="DZ60" s="978"/>
      <c r="EA60" s="212"/>
    </row>
    <row r="61" spans="1:131" ht="26.25" customHeight="1" thickBot="1" x14ac:dyDescent="0.2">
      <c r="A61" s="220">
        <v>34</v>
      </c>
      <c r="B61" s="1014"/>
      <c r="C61" s="1015"/>
      <c r="D61" s="1015"/>
      <c r="E61" s="1015"/>
      <c r="F61" s="1015"/>
      <c r="G61" s="1015"/>
      <c r="H61" s="1015"/>
      <c r="I61" s="1015"/>
      <c r="J61" s="1015"/>
      <c r="K61" s="1015"/>
      <c r="L61" s="1015"/>
      <c r="M61" s="1015"/>
      <c r="N61" s="1015"/>
      <c r="O61" s="1015"/>
      <c r="P61" s="1016"/>
      <c r="Q61" s="1017"/>
      <c r="R61" s="1009"/>
      <c r="S61" s="1009"/>
      <c r="T61" s="1009"/>
      <c r="U61" s="1009"/>
      <c r="V61" s="1009"/>
      <c r="W61" s="1009"/>
      <c r="X61" s="1009"/>
      <c r="Y61" s="1009"/>
      <c r="Z61" s="1009"/>
      <c r="AA61" s="1009"/>
      <c r="AB61" s="1009"/>
      <c r="AC61" s="1009"/>
      <c r="AD61" s="1009"/>
      <c r="AE61" s="1018"/>
      <c r="AF61" s="1019"/>
      <c r="AG61" s="1020"/>
      <c r="AH61" s="1020"/>
      <c r="AI61" s="1020"/>
      <c r="AJ61" s="1021"/>
      <c r="AK61" s="1008"/>
      <c r="AL61" s="1009"/>
      <c r="AM61" s="1009"/>
      <c r="AN61" s="1009"/>
      <c r="AO61" s="1009"/>
      <c r="AP61" s="1009"/>
      <c r="AQ61" s="1009"/>
      <c r="AR61" s="1009"/>
      <c r="AS61" s="1009"/>
      <c r="AT61" s="1009"/>
      <c r="AU61" s="1009"/>
      <c r="AV61" s="1009"/>
      <c r="AW61" s="1009"/>
      <c r="AX61" s="1009"/>
      <c r="AY61" s="1009"/>
      <c r="AZ61" s="1010"/>
      <c r="BA61" s="1010"/>
      <c r="BB61" s="1010"/>
      <c r="BC61" s="1010"/>
      <c r="BD61" s="1010"/>
      <c r="BE61" s="959"/>
      <c r="BF61" s="959"/>
      <c r="BG61" s="959"/>
      <c r="BH61" s="959"/>
      <c r="BI61" s="960"/>
      <c r="BJ61" s="214"/>
      <c r="BK61" s="214"/>
      <c r="BL61" s="214"/>
      <c r="BM61" s="214"/>
      <c r="BN61" s="214"/>
      <c r="BO61" s="223"/>
      <c r="BP61" s="223"/>
      <c r="BQ61" s="220">
        <v>55</v>
      </c>
      <c r="BR61" s="221"/>
      <c r="BS61" s="976"/>
      <c r="BT61" s="977"/>
      <c r="BU61" s="977"/>
      <c r="BV61" s="977"/>
      <c r="BW61" s="977"/>
      <c r="BX61" s="977"/>
      <c r="BY61" s="977"/>
      <c r="BZ61" s="977"/>
      <c r="CA61" s="977"/>
      <c r="CB61" s="977"/>
      <c r="CC61" s="977"/>
      <c r="CD61" s="977"/>
      <c r="CE61" s="977"/>
      <c r="CF61" s="977"/>
      <c r="CG61" s="998"/>
      <c r="CH61" s="973"/>
      <c r="CI61" s="974"/>
      <c r="CJ61" s="974"/>
      <c r="CK61" s="974"/>
      <c r="CL61" s="975"/>
      <c r="CM61" s="973"/>
      <c r="CN61" s="974"/>
      <c r="CO61" s="974"/>
      <c r="CP61" s="974"/>
      <c r="CQ61" s="975"/>
      <c r="CR61" s="973"/>
      <c r="CS61" s="974"/>
      <c r="CT61" s="974"/>
      <c r="CU61" s="974"/>
      <c r="CV61" s="975"/>
      <c r="CW61" s="973"/>
      <c r="CX61" s="974"/>
      <c r="CY61" s="974"/>
      <c r="CZ61" s="974"/>
      <c r="DA61" s="975"/>
      <c r="DB61" s="973"/>
      <c r="DC61" s="974"/>
      <c r="DD61" s="974"/>
      <c r="DE61" s="974"/>
      <c r="DF61" s="975"/>
      <c r="DG61" s="973"/>
      <c r="DH61" s="974"/>
      <c r="DI61" s="974"/>
      <c r="DJ61" s="974"/>
      <c r="DK61" s="975"/>
      <c r="DL61" s="973"/>
      <c r="DM61" s="974"/>
      <c r="DN61" s="974"/>
      <c r="DO61" s="974"/>
      <c r="DP61" s="975"/>
      <c r="DQ61" s="973"/>
      <c r="DR61" s="974"/>
      <c r="DS61" s="974"/>
      <c r="DT61" s="974"/>
      <c r="DU61" s="975"/>
      <c r="DV61" s="976"/>
      <c r="DW61" s="977"/>
      <c r="DX61" s="977"/>
      <c r="DY61" s="977"/>
      <c r="DZ61" s="978"/>
      <c r="EA61" s="212"/>
    </row>
    <row r="62" spans="1:131" ht="26.25" customHeight="1" x14ac:dyDescent="0.15">
      <c r="A62" s="220">
        <v>35</v>
      </c>
      <c r="B62" s="1014"/>
      <c r="C62" s="1015"/>
      <c r="D62" s="1015"/>
      <c r="E62" s="1015"/>
      <c r="F62" s="1015"/>
      <c r="G62" s="1015"/>
      <c r="H62" s="1015"/>
      <c r="I62" s="1015"/>
      <c r="J62" s="1015"/>
      <c r="K62" s="1015"/>
      <c r="L62" s="1015"/>
      <c r="M62" s="1015"/>
      <c r="N62" s="1015"/>
      <c r="O62" s="1015"/>
      <c r="P62" s="1016"/>
      <c r="Q62" s="1017"/>
      <c r="R62" s="1009"/>
      <c r="S62" s="1009"/>
      <c r="T62" s="1009"/>
      <c r="U62" s="1009"/>
      <c r="V62" s="1009"/>
      <c r="W62" s="1009"/>
      <c r="X62" s="1009"/>
      <c r="Y62" s="1009"/>
      <c r="Z62" s="1009"/>
      <c r="AA62" s="1009"/>
      <c r="AB62" s="1009"/>
      <c r="AC62" s="1009"/>
      <c r="AD62" s="1009"/>
      <c r="AE62" s="1018"/>
      <c r="AF62" s="1019"/>
      <c r="AG62" s="1020"/>
      <c r="AH62" s="1020"/>
      <c r="AI62" s="1020"/>
      <c r="AJ62" s="1021"/>
      <c r="AK62" s="1008"/>
      <c r="AL62" s="1009"/>
      <c r="AM62" s="1009"/>
      <c r="AN62" s="1009"/>
      <c r="AO62" s="1009"/>
      <c r="AP62" s="1009"/>
      <c r="AQ62" s="1009"/>
      <c r="AR62" s="1009"/>
      <c r="AS62" s="1009"/>
      <c r="AT62" s="1009"/>
      <c r="AU62" s="1009"/>
      <c r="AV62" s="1009"/>
      <c r="AW62" s="1009"/>
      <c r="AX62" s="1009"/>
      <c r="AY62" s="1009"/>
      <c r="AZ62" s="1010"/>
      <c r="BA62" s="1010"/>
      <c r="BB62" s="1010"/>
      <c r="BC62" s="1010"/>
      <c r="BD62" s="1010"/>
      <c r="BE62" s="959"/>
      <c r="BF62" s="959"/>
      <c r="BG62" s="959"/>
      <c r="BH62" s="959"/>
      <c r="BI62" s="960"/>
      <c r="BJ62" s="1011" t="s">
        <v>401</v>
      </c>
      <c r="BK62" s="1012"/>
      <c r="BL62" s="1012"/>
      <c r="BM62" s="1012"/>
      <c r="BN62" s="1013"/>
      <c r="BO62" s="223"/>
      <c r="BP62" s="223"/>
      <c r="BQ62" s="220">
        <v>56</v>
      </c>
      <c r="BR62" s="221"/>
      <c r="BS62" s="976"/>
      <c r="BT62" s="977"/>
      <c r="BU62" s="977"/>
      <c r="BV62" s="977"/>
      <c r="BW62" s="977"/>
      <c r="BX62" s="977"/>
      <c r="BY62" s="977"/>
      <c r="BZ62" s="977"/>
      <c r="CA62" s="977"/>
      <c r="CB62" s="977"/>
      <c r="CC62" s="977"/>
      <c r="CD62" s="977"/>
      <c r="CE62" s="977"/>
      <c r="CF62" s="977"/>
      <c r="CG62" s="998"/>
      <c r="CH62" s="973"/>
      <c r="CI62" s="974"/>
      <c r="CJ62" s="974"/>
      <c r="CK62" s="974"/>
      <c r="CL62" s="975"/>
      <c r="CM62" s="973"/>
      <c r="CN62" s="974"/>
      <c r="CO62" s="974"/>
      <c r="CP62" s="974"/>
      <c r="CQ62" s="975"/>
      <c r="CR62" s="973"/>
      <c r="CS62" s="974"/>
      <c r="CT62" s="974"/>
      <c r="CU62" s="974"/>
      <c r="CV62" s="975"/>
      <c r="CW62" s="973"/>
      <c r="CX62" s="974"/>
      <c r="CY62" s="974"/>
      <c r="CZ62" s="974"/>
      <c r="DA62" s="975"/>
      <c r="DB62" s="973"/>
      <c r="DC62" s="974"/>
      <c r="DD62" s="974"/>
      <c r="DE62" s="974"/>
      <c r="DF62" s="975"/>
      <c r="DG62" s="973"/>
      <c r="DH62" s="974"/>
      <c r="DI62" s="974"/>
      <c r="DJ62" s="974"/>
      <c r="DK62" s="975"/>
      <c r="DL62" s="973"/>
      <c r="DM62" s="974"/>
      <c r="DN62" s="974"/>
      <c r="DO62" s="974"/>
      <c r="DP62" s="975"/>
      <c r="DQ62" s="973"/>
      <c r="DR62" s="974"/>
      <c r="DS62" s="974"/>
      <c r="DT62" s="974"/>
      <c r="DU62" s="975"/>
      <c r="DV62" s="976"/>
      <c r="DW62" s="977"/>
      <c r="DX62" s="977"/>
      <c r="DY62" s="977"/>
      <c r="DZ62" s="978"/>
      <c r="EA62" s="212"/>
    </row>
    <row r="63" spans="1:131" ht="26.25" customHeight="1" thickBot="1" x14ac:dyDescent="0.2">
      <c r="A63" s="222" t="s">
        <v>379</v>
      </c>
      <c r="B63" s="924" t="s">
        <v>402</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4"/>
      <c r="AF63" s="1005">
        <v>896</v>
      </c>
      <c r="AG63" s="946"/>
      <c r="AH63" s="946"/>
      <c r="AI63" s="946"/>
      <c r="AJ63" s="1006"/>
      <c r="AK63" s="1007"/>
      <c r="AL63" s="950"/>
      <c r="AM63" s="950"/>
      <c r="AN63" s="950"/>
      <c r="AO63" s="950"/>
      <c r="AP63" s="946">
        <v>6784</v>
      </c>
      <c r="AQ63" s="946"/>
      <c r="AR63" s="946"/>
      <c r="AS63" s="946"/>
      <c r="AT63" s="946"/>
      <c r="AU63" s="946">
        <v>2039</v>
      </c>
      <c r="AV63" s="946"/>
      <c r="AW63" s="946"/>
      <c r="AX63" s="946"/>
      <c r="AY63" s="946"/>
      <c r="AZ63" s="1001"/>
      <c r="BA63" s="1001"/>
      <c r="BB63" s="1001"/>
      <c r="BC63" s="1001"/>
      <c r="BD63" s="1001"/>
      <c r="BE63" s="947"/>
      <c r="BF63" s="947"/>
      <c r="BG63" s="947"/>
      <c r="BH63" s="947"/>
      <c r="BI63" s="948"/>
      <c r="BJ63" s="1002" t="s">
        <v>122</v>
      </c>
      <c r="BK63" s="940"/>
      <c r="BL63" s="940"/>
      <c r="BM63" s="940"/>
      <c r="BN63" s="1003"/>
      <c r="BO63" s="223"/>
      <c r="BP63" s="223"/>
      <c r="BQ63" s="220">
        <v>57</v>
      </c>
      <c r="BR63" s="221"/>
      <c r="BS63" s="976"/>
      <c r="BT63" s="977"/>
      <c r="BU63" s="977"/>
      <c r="BV63" s="977"/>
      <c r="BW63" s="977"/>
      <c r="BX63" s="977"/>
      <c r="BY63" s="977"/>
      <c r="BZ63" s="977"/>
      <c r="CA63" s="977"/>
      <c r="CB63" s="977"/>
      <c r="CC63" s="977"/>
      <c r="CD63" s="977"/>
      <c r="CE63" s="977"/>
      <c r="CF63" s="977"/>
      <c r="CG63" s="998"/>
      <c r="CH63" s="973"/>
      <c r="CI63" s="974"/>
      <c r="CJ63" s="974"/>
      <c r="CK63" s="974"/>
      <c r="CL63" s="975"/>
      <c r="CM63" s="973"/>
      <c r="CN63" s="974"/>
      <c r="CO63" s="974"/>
      <c r="CP63" s="974"/>
      <c r="CQ63" s="975"/>
      <c r="CR63" s="973"/>
      <c r="CS63" s="974"/>
      <c r="CT63" s="974"/>
      <c r="CU63" s="974"/>
      <c r="CV63" s="975"/>
      <c r="CW63" s="973"/>
      <c r="CX63" s="974"/>
      <c r="CY63" s="974"/>
      <c r="CZ63" s="974"/>
      <c r="DA63" s="975"/>
      <c r="DB63" s="973"/>
      <c r="DC63" s="974"/>
      <c r="DD63" s="974"/>
      <c r="DE63" s="974"/>
      <c r="DF63" s="975"/>
      <c r="DG63" s="973"/>
      <c r="DH63" s="974"/>
      <c r="DI63" s="974"/>
      <c r="DJ63" s="974"/>
      <c r="DK63" s="975"/>
      <c r="DL63" s="973"/>
      <c r="DM63" s="974"/>
      <c r="DN63" s="974"/>
      <c r="DO63" s="974"/>
      <c r="DP63" s="975"/>
      <c r="DQ63" s="973"/>
      <c r="DR63" s="974"/>
      <c r="DS63" s="974"/>
      <c r="DT63" s="974"/>
      <c r="DU63" s="975"/>
      <c r="DV63" s="976"/>
      <c r="DW63" s="977"/>
      <c r="DX63" s="977"/>
      <c r="DY63" s="977"/>
      <c r="DZ63" s="978"/>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6"/>
      <c r="BT64" s="977"/>
      <c r="BU64" s="977"/>
      <c r="BV64" s="977"/>
      <c r="BW64" s="977"/>
      <c r="BX64" s="977"/>
      <c r="BY64" s="977"/>
      <c r="BZ64" s="977"/>
      <c r="CA64" s="977"/>
      <c r="CB64" s="977"/>
      <c r="CC64" s="977"/>
      <c r="CD64" s="977"/>
      <c r="CE64" s="977"/>
      <c r="CF64" s="977"/>
      <c r="CG64" s="998"/>
      <c r="CH64" s="973"/>
      <c r="CI64" s="974"/>
      <c r="CJ64" s="974"/>
      <c r="CK64" s="974"/>
      <c r="CL64" s="975"/>
      <c r="CM64" s="973"/>
      <c r="CN64" s="974"/>
      <c r="CO64" s="974"/>
      <c r="CP64" s="974"/>
      <c r="CQ64" s="975"/>
      <c r="CR64" s="973"/>
      <c r="CS64" s="974"/>
      <c r="CT64" s="974"/>
      <c r="CU64" s="974"/>
      <c r="CV64" s="975"/>
      <c r="CW64" s="973"/>
      <c r="CX64" s="974"/>
      <c r="CY64" s="974"/>
      <c r="CZ64" s="974"/>
      <c r="DA64" s="975"/>
      <c r="DB64" s="973"/>
      <c r="DC64" s="974"/>
      <c r="DD64" s="974"/>
      <c r="DE64" s="974"/>
      <c r="DF64" s="975"/>
      <c r="DG64" s="973"/>
      <c r="DH64" s="974"/>
      <c r="DI64" s="974"/>
      <c r="DJ64" s="974"/>
      <c r="DK64" s="975"/>
      <c r="DL64" s="973"/>
      <c r="DM64" s="974"/>
      <c r="DN64" s="974"/>
      <c r="DO64" s="974"/>
      <c r="DP64" s="975"/>
      <c r="DQ64" s="973"/>
      <c r="DR64" s="974"/>
      <c r="DS64" s="974"/>
      <c r="DT64" s="974"/>
      <c r="DU64" s="975"/>
      <c r="DV64" s="976"/>
      <c r="DW64" s="977"/>
      <c r="DX64" s="977"/>
      <c r="DY64" s="977"/>
      <c r="DZ64" s="978"/>
      <c r="EA64" s="212"/>
    </row>
    <row r="65" spans="1:131" ht="26.25" customHeight="1" thickBot="1" x14ac:dyDescent="0.2">
      <c r="A65" s="214" t="s">
        <v>403</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6"/>
      <c r="BT65" s="977"/>
      <c r="BU65" s="977"/>
      <c r="BV65" s="977"/>
      <c r="BW65" s="977"/>
      <c r="BX65" s="977"/>
      <c r="BY65" s="977"/>
      <c r="BZ65" s="977"/>
      <c r="CA65" s="977"/>
      <c r="CB65" s="977"/>
      <c r="CC65" s="977"/>
      <c r="CD65" s="977"/>
      <c r="CE65" s="977"/>
      <c r="CF65" s="977"/>
      <c r="CG65" s="998"/>
      <c r="CH65" s="973"/>
      <c r="CI65" s="974"/>
      <c r="CJ65" s="974"/>
      <c r="CK65" s="974"/>
      <c r="CL65" s="975"/>
      <c r="CM65" s="973"/>
      <c r="CN65" s="974"/>
      <c r="CO65" s="974"/>
      <c r="CP65" s="974"/>
      <c r="CQ65" s="975"/>
      <c r="CR65" s="973"/>
      <c r="CS65" s="974"/>
      <c r="CT65" s="974"/>
      <c r="CU65" s="974"/>
      <c r="CV65" s="975"/>
      <c r="CW65" s="973"/>
      <c r="CX65" s="974"/>
      <c r="CY65" s="974"/>
      <c r="CZ65" s="974"/>
      <c r="DA65" s="975"/>
      <c r="DB65" s="973"/>
      <c r="DC65" s="974"/>
      <c r="DD65" s="974"/>
      <c r="DE65" s="974"/>
      <c r="DF65" s="975"/>
      <c r="DG65" s="973"/>
      <c r="DH65" s="974"/>
      <c r="DI65" s="974"/>
      <c r="DJ65" s="974"/>
      <c r="DK65" s="975"/>
      <c r="DL65" s="973"/>
      <c r="DM65" s="974"/>
      <c r="DN65" s="974"/>
      <c r="DO65" s="974"/>
      <c r="DP65" s="975"/>
      <c r="DQ65" s="973"/>
      <c r="DR65" s="974"/>
      <c r="DS65" s="974"/>
      <c r="DT65" s="974"/>
      <c r="DU65" s="975"/>
      <c r="DV65" s="976"/>
      <c r="DW65" s="977"/>
      <c r="DX65" s="977"/>
      <c r="DY65" s="977"/>
      <c r="DZ65" s="978"/>
      <c r="EA65" s="212"/>
    </row>
    <row r="66" spans="1:131" ht="26.25" customHeight="1" x14ac:dyDescent="0.15">
      <c r="A66" s="979" t="s">
        <v>404</v>
      </c>
      <c r="B66" s="980"/>
      <c r="C66" s="980"/>
      <c r="D66" s="980"/>
      <c r="E66" s="980"/>
      <c r="F66" s="980"/>
      <c r="G66" s="980"/>
      <c r="H66" s="980"/>
      <c r="I66" s="980"/>
      <c r="J66" s="980"/>
      <c r="K66" s="980"/>
      <c r="L66" s="980"/>
      <c r="M66" s="980"/>
      <c r="N66" s="980"/>
      <c r="O66" s="980"/>
      <c r="P66" s="981"/>
      <c r="Q66" s="985" t="s">
        <v>383</v>
      </c>
      <c r="R66" s="986"/>
      <c r="S66" s="986"/>
      <c r="T66" s="986"/>
      <c r="U66" s="987"/>
      <c r="V66" s="985" t="s">
        <v>384</v>
      </c>
      <c r="W66" s="986"/>
      <c r="X66" s="986"/>
      <c r="Y66" s="986"/>
      <c r="Z66" s="987"/>
      <c r="AA66" s="985" t="s">
        <v>385</v>
      </c>
      <c r="AB66" s="986"/>
      <c r="AC66" s="986"/>
      <c r="AD66" s="986"/>
      <c r="AE66" s="987"/>
      <c r="AF66" s="991" t="s">
        <v>386</v>
      </c>
      <c r="AG66" s="992"/>
      <c r="AH66" s="992"/>
      <c r="AI66" s="992"/>
      <c r="AJ66" s="993"/>
      <c r="AK66" s="985" t="s">
        <v>387</v>
      </c>
      <c r="AL66" s="980"/>
      <c r="AM66" s="980"/>
      <c r="AN66" s="980"/>
      <c r="AO66" s="981"/>
      <c r="AP66" s="985" t="s">
        <v>388</v>
      </c>
      <c r="AQ66" s="986"/>
      <c r="AR66" s="986"/>
      <c r="AS66" s="986"/>
      <c r="AT66" s="987"/>
      <c r="AU66" s="985" t="s">
        <v>405</v>
      </c>
      <c r="AV66" s="986"/>
      <c r="AW66" s="986"/>
      <c r="AX66" s="986"/>
      <c r="AY66" s="987"/>
      <c r="AZ66" s="985" t="s">
        <v>365</v>
      </c>
      <c r="BA66" s="986"/>
      <c r="BB66" s="986"/>
      <c r="BC66" s="986"/>
      <c r="BD66" s="999"/>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2"/>
      <c r="B67" s="983"/>
      <c r="C67" s="983"/>
      <c r="D67" s="983"/>
      <c r="E67" s="983"/>
      <c r="F67" s="983"/>
      <c r="G67" s="983"/>
      <c r="H67" s="983"/>
      <c r="I67" s="983"/>
      <c r="J67" s="983"/>
      <c r="K67" s="983"/>
      <c r="L67" s="983"/>
      <c r="M67" s="983"/>
      <c r="N67" s="983"/>
      <c r="O67" s="983"/>
      <c r="P67" s="984"/>
      <c r="Q67" s="988"/>
      <c r="R67" s="989"/>
      <c r="S67" s="989"/>
      <c r="T67" s="989"/>
      <c r="U67" s="990"/>
      <c r="V67" s="988"/>
      <c r="W67" s="989"/>
      <c r="X67" s="989"/>
      <c r="Y67" s="989"/>
      <c r="Z67" s="990"/>
      <c r="AA67" s="988"/>
      <c r="AB67" s="989"/>
      <c r="AC67" s="989"/>
      <c r="AD67" s="989"/>
      <c r="AE67" s="990"/>
      <c r="AF67" s="994"/>
      <c r="AG67" s="995"/>
      <c r="AH67" s="995"/>
      <c r="AI67" s="995"/>
      <c r="AJ67" s="996"/>
      <c r="AK67" s="997"/>
      <c r="AL67" s="983"/>
      <c r="AM67" s="983"/>
      <c r="AN67" s="983"/>
      <c r="AO67" s="984"/>
      <c r="AP67" s="988"/>
      <c r="AQ67" s="989"/>
      <c r="AR67" s="989"/>
      <c r="AS67" s="989"/>
      <c r="AT67" s="990"/>
      <c r="AU67" s="988"/>
      <c r="AV67" s="989"/>
      <c r="AW67" s="989"/>
      <c r="AX67" s="989"/>
      <c r="AY67" s="990"/>
      <c r="AZ67" s="988"/>
      <c r="BA67" s="989"/>
      <c r="BB67" s="989"/>
      <c r="BC67" s="989"/>
      <c r="BD67" s="1000"/>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1091" t="s">
        <v>555</v>
      </c>
      <c r="C68" s="1092"/>
      <c r="D68" s="1092"/>
      <c r="E68" s="1092"/>
      <c r="F68" s="1092"/>
      <c r="G68" s="1092"/>
      <c r="H68" s="1092"/>
      <c r="I68" s="1092"/>
      <c r="J68" s="1092"/>
      <c r="K68" s="1092"/>
      <c r="L68" s="1092"/>
      <c r="M68" s="1092"/>
      <c r="N68" s="1092"/>
      <c r="O68" s="1092"/>
      <c r="P68" s="1093"/>
      <c r="Q68" s="972">
        <v>5093</v>
      </c>
      <c r="R68" s="969"/>
      <c r="S68" s="969"/>
      <c r="T68" s="969"/>
      <c r="U68" s="969"/>
      <c r="V68" s="969">
        <v>5037</v>
      </c>
      <c r="W68" s="969"/>
      <c r="X68" s="969"/>
      <c r="Y68" s="969"/>
      <c r="Z68" s="969"/>
      <c r="AA68" s="969">
        <v>56</v>
      </c>
      <c r="AB68" s="969"/>
      <c r="AC68" s="969"/>
      <c r="AD68" s="969"/>
      <c r="AE68" s="969"/>
      <c r="AF68" s="969">
        <v>56</v>
      </c>
      <c r="AG68" s="969"/>
      <c r="AH68" s="969"/>
      <c r="AI68" s="969"/>
      <c r="AJ68" s="969"/>
      <c r="AK68" s="969">
        <v>1632</v>
      </c>
      <c r="AL68" s="969"/>
      <c r="AM68" s="969"/>
      <c r="AN68" s="969"/>
      <c r="AO68" s="969"/>
      <c r="AP68" s="969">
        <v>0</v>
      </c>
      <c r="AQ68" s="969"/>
      <c r="AR68" s="969"/>
      <c r="AS68" s="969"/>
      <c r="AT68" s="969"/>
      <c r="AU68" s="969"/>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556</v>
      </c>
      <c r="C69" s="962"/>
      <c r="D69" s="962"/>
      <c r="E69" s="962"/>
      <c r="F69" s="962"/>
      <c r="G69" s="962"/>
      <c r="H69" s="962"/>
      <c r="I69" s="962"/>
      <c r="J69" s="962"/>
      <c r="K69" s="962"/>
      <c r="L69" s="962"/>
      <c r="M69" s="962"/>
      <c r="N69" s="962"/>
      <c r="O69" s="962"/>
      <c r="P69" s="963"/>
      <c r="Q69" s="964">
        <v>152</v>
      </c>
      <c r="R69" s="958"/>
      <c r="S69" s="958"/>
      <c r="T69" s="958"/>
      <c r="U69" s="958"/>
      <c r="V69" s="958">
        <v>148</v>
      </c>
      <c r="W69" s="958"/>
      <c r="X69" s="958"/>
      <c r="Y69" s="958"/>
      <c r="Z69" s="958"/>
      <c r="AA69" s="958">
        <v>4</v>
      </c>
      <c r="AB69" s="958"/>
      <c r="AC69" s="958"/>
      <c r="AD69" s="958"/>
      <c r="AE69" s="958"/>
      <c r="AF69" s="958">
        <v>4</v>
      </c>
      <c r="AG69" s="958"/>
      <c r="AH69" s="958"/>
      <c r="AI69" s="958"/>
      <c r="AJ69" s="958"/>
      <c r="AK69" s="958">
        <v>3</v>
      </c>
      <c r="AL69" s="958"/>
      <c r="AM69" s="958"/>
      <c r="AN69" s="958"/>
      <c r="AO69" s="958"/>
      <c r="AP69" s="958">
        <v>0</v>
      </c>
      <c r="AQ69" s="958"/>
      <c r="AR69" s="958"/>
      <c r="AS69" s="958"/>
      <c r="AT69" s="958"/>
      <c r="AU69" s="958"/>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557</v>
      </c>
      <c r="C70" s="962"/>
      <c r="D70" s="962"/>
      <c r="E70" s="962"/>
      <c r="F70" s="962"/>
      <c r="G70" s="962"/>
      <c r="H70" s="962"/>
      <c r="I70" s="962"/>
      <c r="J70" s="962"/>
      <c r="K70" s="962"/>
      <c r="L70" s="962"/>
      <c r="M70" s="962"/>
      <c r="N70" s="962"/>
      <c r="O70" s="962"/>
      <c r="P70" s="963"/>
      <c r="Q70" s="964">
        <v>127</v>
      </c>
      <c r="R70" s="958"/>
      <c r="S70" s="958"/>
      <c r="T70" s="958"/>
      <c r="U70" s="958"/>
      <c r="V70" s="958">
        <v>121</v>
      </c>
      <c r="W70" s="958"/>
      <c r="X70" s="958"/>
      <c r="Y70" s="958"/>
      <c r="Z70" s="958"/>
      <c r="AA70" s="958">
        <v>6</v>
      </c>
      <c r="AB70" s="958"/>
      <c r="AC70" s="958"/>
      <c r="AD70" s="958"/>
      <c r="AE70" s="958"/>
      <c r="AF70" s="958">
        <v>6</v>
      </c>
      <c r="AG70" s="958"/>
      <c r="AH70" s="958"/>
      <c r="AI70" s="958"/>
      <c r="AJ70" s="958"/>
      <c r="AK70" s="958">
        <v>0</v>
      </c>
      <c r="AL70" s="958"/>
      <c r="AM70" s="958"/>
      <c r="AN70" s="958"/>
      <c r="AO70" s="958"/>
      <c r="AP70" s="958">
        <v>0</v>
      </c>
      <c r="AQ70" s="958"/>
      <c r="AR70" s="958"/>
      <c r="AS70" s="958"/>
      <c r="AT70" s="958"/>
      <c r="AU70" s="958"/>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558</v>
      </c>
      <c r="C71" s="962"/>
      <c r="D71" s="962"/>
      <c r="E71" s="962"/>
      <c r="F71" s="962"/>
      <c r="G71" s="962"/>
      <c r="H71" s="962"/>
      <c r="I71" s="962"/>
      <c r="J71" s="962"/>
      <c r="K71" s="962"/>
      <c r="L71" s="962"/>
      <c r="M71" s="962"/>
      <c r="N71" s="962"/>
      <c r="O71" s="962"/>
      <c r="P71" s="963"/>
      <c r="Q71" s="964">
        <v>380</v>
      </c>
      <c r="R71" s="958"/>
      <c r="S71" s="958"/>
      <c r="T71" s="958"/>
      <c r="U71" s="958"/>
      <c r="V71" s="958">
        <v>373</v>
      </c>
      <c r="W71" s="958"/>
      <c r="X71" s="958"/>
      <c r="Y71" s="958"/>
      <c r="Z71" s="958"/>
      <c r="AA71" s="958">
        <v>5</v>
      </c>
      <c r="AB71" s="958"/>
      <c r="AC71" s="958"/>
      <c r="AD71" s="958"/>
      <c r="AE71" s="958"/>
      <c r="AF71" s="958">
        <v>4</v>
      </c>
      <c r="AG71" s="958"/>
      <c r="AH71" s="958"/>
      <c r="AI71" s="958"/>
      <c r="AJ71" s="958"/>
      <c r="AK71" s="958">
        <v>0</v>
      </c>
      <c r="AL71" s="958"/>
      <c r="AM71" s="958"/>
      <c r="AN71" s="958"/>
      <c r="AO71" s="958"/>
      <c r="AP71" s="958">
        <v>496</v>
      </c>
      <c r="AQ71" s="958"/>
      <c r="AR71" s="958"/>
      <c r="AS71" s="958"/>
      <c r="AT71" s="958"/>
      <c r="AU71" s="958"/>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559</v>
      </c>
      <c r="C72" s="962"/>
      <c r="D72" s="962"/>
      <c r="E72" s="962"/>
      <c r="F72" s="962"/>
      <c r="G72" s="962"/>
      <c r="H72" s="962"/>
      <c r="I72" s="962"/>
      <c r="J72" s="962"/>
      <c r="K72" s="962"/>
      <c r="L72" s="962"/>
      <c r="M72" s="962"/>
      <c r="N72" s="962"/>
      <c r="O72" s="962"/>
      <c r="P72" s="963"/>
      <c r="Q72" s="964">
        <v>111</v>
      </c>
      <c r="R72" s="958"/>
      <c r="S72" s="958"/>
      <c r="T72" s="958"/>
      <c r="U72" s="958"/>
      <c r="V72" s="958">
        <v>111</v>
      </c>
      <c r="W72" s="958"/>
      <c r="X72" s="958"/>
      <c r="Y72" s="958"/>
      <c r="Z72" s="958"/>
      <c r="AA72" s="958">
        <v>0</v>
      </c>
      <c r="AB72" s="958"/>
      <c r="AC72" s="958"/>
      <c r="AD72" s="958"/>
      <c r="AE72" s="958"/>
      <c r="AF72" s="958">
        <v>0</v>
      </c>
      <c r="AG72" s="958"/>
      <c r="AH72" s="958"/>
      <c r="AI72" s="958"/>
      <c r="AJ72" s="958"/>
      <c r="AK72" s="958">
        <v>0</v>
      </c>
      <c r="AL72" s="958"/>
      <c r="AM72" s="958"/>
      <c r="AN72" s="958"/>
      <c r="AO72" s="958"/>
      <c r="AP72" s="958">
        <v>0</v>
      </c>
      <c r="AQ72" s="958"/>
      <c r="AR72" s="958"/>
      <c r="AS72" s="958"/>
      <c r="AT72" s="958"/>
      <c r="AU72" s="958"/>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560</v>
      </c>
      <c r="C73" s="962"/>
      <c r="D73" s="962"/>
      <c r="E73" s="962"/>
      <c r="F73" s="962"/>
      <c r="G73" s="962"/>
      <c r="H73" s="962"/>
      <c r="I73" s="962"/>
      <c r="J73" s="962"/>
      <c r="K73" s="962"/>
      <c r="L73" s="962"/>
      <c r="M73" s="962"/>
      <c r="N73" s="962"/>
      <c r="O73" s="962"/>
      <c r="P73" s="963"/>
      <c r="Q73" s="964">
        <v>7</v>
      </c>
      <c r="R73" s="958"/>
      <c r="S73" s="958"/>
      <c r="T73" s="958"/>
      <c r="U73" s="958"/>
      <c r="V73" s="958">
        <v>7</v>
      </c>
      <c r="W73" s="958"/>
      <c r="X73" s="958"/>
      <c r="Y73" s="958"/>
      <c r="Z73" s="958"/>
      <c r="AA73" s="958">
        <v>0</v>
      </c>
      <c r="AB73" s="958"/>
      <c r="AC73" s="958"/>
      <c r="AD73" s="958"/>
      <c r="AE73" s="958"/>
      <c r="AF73" s="958">
        <v>0</v>
      </c>
      <c r="AG73" s="958"/>
      <c r="AH73" s="958"/>
      <c r="AI73" s="958"/>
      <c r="AJ73" s="958"/>
      <c r="AK73" s="958">
        <v>0</v>
      </c>
      <c r="AL73" s="958"/>
      <c r="AM73" s="958"/>
      <c r="AN73" s="958"/>
      <c r="AO73" s="958"/>
      <c r="AP73" s="958">
        <v>0</v>
      </c>
      <c r="AQ73" s="958"/>
      <c r="AR73" s="958"/>
      <c r="AS73" s="958"/>
      <c r="AT73" s="958"/>
      <c r="AU73" s="958"/>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561</v>
      </c>
      <c r="C74" s="962"/>
      <c r="D74" s="962"/>
      <c r="E74" s="962"/>
      <c r="F74" s="962"/>
      <c r="G74" s="962"/>
      <c r="H74" s="962"/>
      <c r="I74" s="962"/>
      <c r="J74" s="962"/>
      <c r="K74" s="962"/>
      <c r="L74" s="962"/>
      <c r="M74" s="962"/>
      <c r="N74" s="962"/>
      <c r="O74" s="962"/>
      <c r="P74" s="963"/>
      <c r="Q74" s="964">
        <v>55</v>
      </c>
      <c r="R74" s="958"/>
      <c r="S74" s="958"/>
      <c r="T74" s="958"/>
      <c r="U74" s="958"/>
      <c r="V74" s="958">
        <v>58</v>
      </c>
      <c r="W74" s="958"/>
      <c r="X74" s="958"/>
      <c r="Y74" s="958"/>
      <c r="Z74" s="958"/>
      <c r="AA74" s="958">
        <v>2</v>
      </c>
      <c r="AB74" s="958"/>
      <c r="AC74" s="958"/>
      <c r="AD74" s="958"/>
      <c r="AE74" s="958"/>
      <c r="AF74" s="958">
        <v>2</v>
      </c>
      <c r="AG74" s="958"/>
      <c r="AH74" s="958"/>
      <c r="AI74" s="958"/>
      <c r="AJ74" s="958"/>
      <c r="AK74" s="958">
        <v>0</v>
      </c>
      <c r="AL74" s="958"/>
      <c r="AM74" s="958"/>
      <c r="AN74" s="958"/>
      <c r="AO74" s="958"/>
      <c r="AP74" s="958">
        <v>0</v>
      </c>
      <c r="AQ74" s="958"/>
      <c r="AR74" s="958"/>
      <c r="AS74" s="958"/>
      <c r="AT74" s="958"/>
      <c r="AU74" s="958"/>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t="s">
        <v>562</v>
      </c>
      <c r="C75" s="962"/>
      <c r="D75" s="962"/>
      <c r="E75" s="962"/>
      <c r="F75" s="962"/>
      <c r="G75" s="962"/>
      <c r="H75" s="962"/>
      <c r="I75" s="962"/>
      <c r="J75" s="962"/>
      <c r="K75" s="962"/>
      <c r="L75" s="962"/>
      <c r="M75" s="962"/>
      <c r="N75" s="962"/>
      <c r="O75" s="962"/>
      <c r="P75" s="963"/>
      <c r="Q75" s="965">
        <v>124</v>
      </c>
      <c r="R75" s="966"/>
      <c r="S75" s="966"/>
      <c r="T75" s="966"/>
      <c r="U75" s="967"/>
      <c r="V75" s="968">
        <v>124</v>
      </c>
      <c r="W75" s="966"/>
      <c r="X75" s="966"/>
      <c r="Y75" s="966"/>
      <c r="Z75" s="967"/>
      <c r="AA75" s="968">
        <v>1</v>
      </c>
      <c r="AB75" s="966"/>
      <c r="AC75" s="966"/>
      <c r="AD75" s="966"/>
      <c r="AE75" s="967"/>
      <c r="AF75" s="968">
        <v>1</v>
      </c>
      <c r="AG75" s="966"/>
      <c r="AH75" s="966"/>
      <c r="AI75" s="966"/>
      <c r="AJ75" s="967"/>
      <c r="AK75" s="968">
        <v>14</v>
      </c>
      <c r="AL75" s="966"/>
      <c r="AM75" s="966"/>
      <c r="AN75" s="966"/>
      <c r="AO75" s="967"/>
      <c r="AP75" s="968">
        <v>0</v>
      </c>
      <c r="AQ75" s="966"/>
      <c r="AR75" s="966"/>
      <c r="AS75" s="966"/>
      <c r="AT75" s="967"/>
      <c r="AU75" s="968"/>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t="s">
        <v>563</v>
      </c>
      <c r="C76" s="962"/>
      <c r="D76" s="962"/>
      <c r="E76" s="962"/>
      <c r="F76" s="962"/>
      <c r="G76" s="962"/>
      <c r="H76" s="962"/>
      <c r="I76" s="962"/>
      <c r="J76" s="962"/>
      <c r="K76" s="962"/>
      <c r="L76" s="962"/>
      <c r="M76" s="962"/>
      <c r="N76" s="962"/>
      <c r="O76" s="962"/>
      <c r="P76" s="963"/>
      <c r="Q76" s="965">
        <v>133</v>
      </c>
      <c r="R76" s="966"/>
      <c r="S76" s="966"/>
      <c r="T76" s="966"/>
      <c r="U76" s="967"/>
      <c r="V76" s="968">
        <v>120</v>
      </c>
      <c r="W76" s="966"/>
      <c r="X76" s="966"/>
      <c r="Y76" s="966"/>
      <c r="Z76" s="967"/>
      <c r="AA76" s="968">
        <v>13</v>
      </c>
      <c r="AB76" s="966"/>
      <c r="AC76" s="966"/>
      <c r="AD76" s="966"/>
      <c r="AE76" s="967"/>
      <c r="AF76" s="968">
        <v>13</v>
      </c>
      <c r="AG76" s="966"/>
      <c r="AH76" s="966"/>
      <c r="AI76" s="966"/>
      <c r="AJ76" s="967"/>
      <c r="AK76" s="968">
        <v>27</v>
      </c>
      <c r="AL76" s="966"/>
      <c r="AM76" s="966"/>
      <c r="AN76" s="966"/>
      <c r="AO76" s="967"/>
      <c r="AP76" s="968">
        <v>0</v>
      </c>
      <c r="AQ76" s="966"/>
      <c r="AR76" s="966"/>
      <c r="AS76" s="966"/>
      <c r="AT76" s="967"/>
      <c r="AU76" s="968"/>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t="s">
        <v>564</v>
      </c>
      <c r="C77" s="962"/>
      <c r="D77" s="962"/>
      <c r="E77" s="962"/>
      <c r="F77" s="962"/>
      <c r="G77" s="962"/>
      <c r="H77" s="962"/>
      <c r="I77" s="962"/>
      <c r="J77" s="962"/>
      <c r="K77" s="962"/>
      <c r="L77" s="962"/>
      <c r="M77" s="962"/>
      <c r="N77" s="962"/>
      <c r="O77" s="962"/>
      <c r="P77" s="963"/>
      <c r="Q77" s="965">
        <v>167564</v>
      </c>
      <c r="R77" s="966"/>
      <c r="S77" s="966"/>
      <c r="T77" s="966"/>
      <c r="U77" s="967"/>
      <c r="V77" s="968">
        <v>164371</v>
      </c>
      <c r="W77" s="966"/>
      <c r="X77" s="966"/>
      <c r="Y77" s="966"/>
      <c r="Z77" s="967"/>
      <c r="AA77" s="968">
        <v>3193</v>
      </c>
      <c r="AB77" s="966"/>
      <c r="AC77" s="966"/>
      <c r="AD77" s="966"/>
      <c r="AE77" s="967"/>
      <c r="AF77" s="968">
        <v>3193</v>
      </c>
      <c r="AG77" s="966"/>
      <c r="AH77" s="966"/>
      <c r="AI77" s="966"/>
      <c r="AJ77" s="967"/>
      <c r="AK77" s="968">
        <v>0</v>
      </c>
      <c r="AL77" s="966"/>
      <c r="AM77" s="966"/>
      <c r="AN77" s="966"/>
      <c r="AO77" s="967"/>
      <c r="AP77" s="968">
        <v>0</v>
      </c>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t="s">
        <v>565</v>
      </c>
      <c r="C78" s="962"/>
      <c r="D78" s="962"/>
      <c r="E78" s="962"/>
      <c r="F78" s="962"/>
      <c r="G78" s="962"/>
      <c r="H78" s="962"/>
      <c r="I78" s="962"/>
      <c r="J78" s="962"/>
      <c r="K78" s="962"/>
      <c r="L78" s="962"/>
      <c r="M78" s="962"/>
      <c r="N78" s="962"/>
      <c r="O78" s="962"/>
      <c r="P78" s="963"/>
      <c r="Q78" s="964">
        <v>140</v>
      </c>
      <c r="R78" s="958"/>
      <c r="S78" s="958"/>
      <c r="T78" s="958"/>
      <c r="U78" s="958"/>
      <c r="V78" s="958">
        <v>132</v>
      </c>
      <c r="W78" s="958"/>
      <c r="X78" s="958"/>
      <c r="Y78" s="958"/>
      <c r="Z78" s="958"/>
      <c r="AA78" s="958">
        <v>9</v>
      </c>
      <c r="AB78" s="958"/>
      <c r="AC78" s="958"/>
      <c r="AD78" s="958"/>
      <c r="AE78" s="958"/>
      <c r="AF78" s="958">
        <v>9</v>
      </c>
      <c r="AG78" s="958"/>
      <c r="AH78" s="958"/>
      <c r="AI78" s="958"/>
      <c r="AJ78" s="958"/>
      <c r="AK78" s="968">
        <v>0</v>
      </c>
      <c r="AL78" s="966"/>
      <c r="AM78" s="966"/>
      <c r="AN78" s="966"/>
      <c r="AO78" s="967"/>
      <c r="AP78" s="968">
        <v>0</v>
      </c>
      <c r="AQ78" s="966"/>
      <c r="AR78" s="966"/>
      <c r="AS78" s="966"/>
      <c r="AT78" s="967"/>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379</v>
      </c>
      <c r="B88" s="924" t="s">
        <v>406</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3288</v>
      </c>
      <c r="AG88" s="946"/>
      <c r="AH88" s="946"/>
      <c r="AI88" s="946"/>
      <c r="AJ88" s="946"/>
      <c r="AK88" s="950"/>
      <c r="AL88" s="950"/>
      <c r="AM88" s="950"/>
      <c r="AN88" s="950"/>
      <c r="AO88" s="950"/>
      <c r="AP88" s="946">
        <v>496</v>
      </c>
      <c r="AQ88" s="946"/>
      <c r="AR88" s="946"/>
      <c r="AS88" s="946"/>
      <c r="AT88" s="946"/>
      <c r="AU88" s="946"/>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379</v>
      </c>
      <c r="BR102" s="924" t="s">
        <v>407</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52</v>
      </c>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408</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409</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410</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411</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412</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413</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415</v>
      </c>
      <c r="AB109" s="883"/>
      <c r="AC109" s="883"/>
      <c r="AD109" s="883"/>
      <c r="AE109" s="884"/>
      <c r="AF109" s="885" t="s">
        <v>416</v>
      </c>
      <c r="AG109" s="883"/>
      <c r="AH109" s="883"/>
      <c r="AI109" s="883"/>
      <c r="AJ109" s="884"/>
      <c r="AK109" s="885" t="s">
        <v>295</v>
      </c>
      <c r="AL109" s="883"/>
      <c r="AM109" s="883"/>
      <c r="AN109" s="883"/>
      <c r="AO109" s="884"/>
      <c r="AP109" s="885" t="s">
        <v>417</v>
      </c>
      <c r="AQ109" s="883"/>
      <c r="AR109" s="883"/>
      <c r="AS109" s="883"/>
      <c r="AT109" s="916"/>
      <c r="AU109" s="882" t="s">
        <v>414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415</v>
      </c>
      <c r="BR109" s="883"/>
      <c r="BS109" s="883"/>
      <c r="BT109" s="883"/>
      <c r="BU109" s="884"/>
      <c r="BV109" s="885" t="s">
        <v>416</v>
      </c>
      <c r="BW109" s="883"/>
      <c r="BX109" s="883"/>
      <c r="BY109" s="883"/>
      <c r="BZ109" s="884"/>
      <c r="CA109" s="885" t="s">
        <v>295</v>
      </c>
      <c r="CB109" s="883"/>
      <c r="CC109" s="883"/>
      <c r="CD109" s="883"/>
      <c r="CE109" s="884"/>
      <c r="CF109" s="923" t="s">
        <v>417</v>
      </c>
      <c r="CG109" s="923"/>
      <c r="CH109" s="923"/>
      <c r="CI109" s="923"/>
      <c r="CJ109" s="923"/>
      <c r="CK109" s="885" t="s">
        <v>418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415</v>
      </c>
      <c r="DH109" s="883"/>
      <c r="DI109" s="883"/>
      <c r="DJ109" s="883"/>
      <c r="DK109" s="884"/>
      <c r="DL109" s="885" t="s">
        <v>416</v>
      </c>
      <c r="DM109" s="883"/>
      <c r="DN109" s="883"/>
      <c r="DO109" s="883"/>
      <c r="DP109" s="884"/>
      <c r="DQ109" s="885" t="s">
        <v>295</v>
      </c>
      <c r="DR109" s="883"/>
      <c r="DS109" s="883"/>
      <c r="DT109" s="883"/>
      <c r="DU109" s="884"/>
      <c r="DV109" s="885" t="s">
        <v>417</v>
      </c>
      <c r="DW109" s="883"/>
      <c r="DX109" s="883"/>
      <c r="DY109" s="883"/>
      <c r="DZ109" s="916"/>
    </row>
    <row r="110" spans="1:131" s="212" customFormat="1" ht="26.25" customHeight="1" x14ac:dyDescent="0.15">
      <c r="A110" s="794" t="s">
        <v>419</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1073232</v>
      </c>
      <c r="AB110" s="876"/>
      <c r="AC110" s="876"/>
      <c r="AD110" s="876"/>
      <c r="AE110" s="877"/>
      <c r="AF110" s="878">
        <v>1073677</v>
      </c>
      <c r="AG110" s="876"/>
      <c r="AH110" s="876"/>
      <c r="AI110" s="876"/>
      <c r="AJ110" s="877"/>
      <c r="AK110" s="878">
        <v>1145363</v>
      </c>
      <c r="AL110" s="876"/>
      <c r="AM110" s="876"/>
      <c r="AN110" s="876"/>
      <c r="AO110" s="877"/>
      <c r="AP110" s="879">
        <v>24.3</v>
      </c>
      <c r="AQ110" s="880"/>
      <c r="AR110" s="880"/>
      <c r="AS110" s="880"/>
      <c r="AT110" s="881"/>
      <c r="AU110" s="917" t="s">
        <v>69</v>
      </c>
      <c r="AV110" s="918"/>
      <c r="AW110" s="918"/>
      <c r="AX110" s="918"/>
      <c r="AY110" s="918"/>
      <c r="AZ110" s="847" t="s">
        <v>420</v>
      </c>
      <c r="BA110" s="795"/>
      <c r="BB110" s="795"/>
      <c r="BC110" s="795"/>
      <c r="BD110" s="795"/>
      <c r="BE110" s="795"/>
      <c r="BF110" s="795"/>
      <c r="BG110" s="795"/>
      <c r="BH110" s="795"/>
      <c r="BI110" s="795"/>
      <c r="BJ110" s="795"/>
      <c r="BK110" s="795"/>
      <c r="BL110" s="795"/>
      <c r="BM110" s="795"/>
      <c r="BN110" s="795"/>
      <c r="BO110" s="795"/>
      <c r="BP110" s="796"/>
      <c r="BQ110" s="848">
        <v>13918796</v>
      </c>
      <c r="BR110" s="829"/>
      <c r="BS110" s="829"/>
      <c r="BT110" s="829"/>
      <c r="BU110" s="829"/>
      <c r="BV110" s="829">
        <v>13999557</v>
      </c>
      <c r="BW110" s="829"/>
      <c r="BX110" s="829"/>
      <c r="BY110" s="829"/>
      <c r="BZ110" s="829"/>
      <c r="CA110" s="829">
        <v>14231141</v>
      </c>
      <c r="CB110" s="829"/>
      <c r="CC110" s="829"/>
      <c r="CD110" s="829"/>
      <c r="CE110" s="829"/>
      <c r="CF110" s="853">
        <v>302.3</v>
      </c>
      <c r="CG110" s="854"/>
      <c r="CH110" s="854"/>
      <c r="CI110" s="854"/>
      <c r="CJ110" s="854"/>
      <c r="CK110" s="913" t="s">
        <v>421</v>
      </c>
      <c r="CL110" s="806"/>
      <c r="CM110" s="847" t="s">
        <v>422</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423</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424</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425</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426</v>
      </c>
      <c r="B112" s="900"/>
      <c r="C112" s="739" t="s">
        <v>427</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428</v>
      </c>
      <c r="BA112" s="739"/>
      <c r="BB112" s="739"/>
      <c r="BC112" s="739"/>
      <c r="BD112" s="739"/>
      <c r="BE112" s="739"/>
      <c r="BF112" s="739"/>
      <c r="BG112" s="739"/>
      <c r="BH112" s="739"/>
      <c r="BI112" s="739"/>
      <c r="BJ112" s="739"/>
      <c r="BK112" s="739"/>
      <c r="BL112" s="739"/>
      <c r="BM112" s="739"/>
      <c r="BN112" s="739"/>
      <c r="BO112" s="739"/>
      <c r="BP112" s="740"/>
      <c r="BQ112" s="803">
        <v>1663491</v>
      </c>
      <c r="BR112" s="804"/>
      <c r="BS112" s="804"/>
      <c r="BT112" s="804"/>
      <c r="BU112" s="804"/>
      <c r="BV112" s="804">
        <v>1732418</v>
      </c>
      <c r="BW112" s="804"/>
      <c r="BX112" s="804"/>
      <c r="BY112" s="804"/>
      <c r="BZ112" s="804"/>
      <c r="CA112" s="804">
        <v>2039683</v>
      </c>
      <c r="CB112" s="804"/>
      <c r="CC112" s="804"/>
      <c r="CD112" s="804"/>
      <c r="CE112" s="804"/>
      <c r="CF112" s="862">
        <v>43.3</v>
      </c>
      <c r="CG112" s="863"/>
      <c r="CH112" s="863"/>
      <c r="CI112" s="863"/>
      <c r="CJ112" s="863"/>
      <c r="CK112" s="914"/>
      <c r="CL112" s="808"/>
      <c r="CM112" s="802" t="s">
        <v>429</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430</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189955</v>
      </c>
      <c r="AB113" s="906"/>
      <c r="AC113" s="906"/>
      <c r="AD113" s="906"/>
      <c r="AE113" s="907"/>
      <c r="AF113" s="908">
        <v>187583</v>
      </c>
      <c r="AG113" s="906"/>
      <c r="AH113" s="906"/>
      <c r="AI113" s="906"/>
      <c r="AJ113" s="907"/>
      <c r="AK113" s="908">
        <v>185016</v>
      </c>
      <c r="AL113" s="906"/>
      <c r="AM113" s="906"/>
      <c r="AN113" s="906"/>
      <c r="AO113" s="907"/>
      <c r="AP113" s="909">
        <v>3.9</v>
      </c>
      <c r="AQ113" s="910"/>
      <c r="AR113" s="910"/>
      <c r="AS113" s="910"/>
      <c r="AT113" s="911"/>
      <c r="AU113" s="919"/>
      <c r="AV113" s="920"/>
      <c r="AW113" s="920"/>
      <c r="AX113" s="920"/>
      <c r="AY113" s="920"/>
      <c r="AZ113" s="802" t="s">
        <v>431</v>
      </c>
      <c r="BA113" s="739"/>
      <c r="BB113" s="739"/>
      <c r="BC113" s="739"/>
      <c r="BD113" s="739"/>
      <c r="BE113" s="739"/>
      <c r="BF113" s="739"/>
      <c r="BG113" s="739"/>
      <c r="BH113" s="739"/>
      <c r="BI113" s="739"/>
      <c r="BJ113" s="739"/>
      <c r="BK113" s="739"/>
      <c r="BL113" s="739"/>
      <c r="BM113" s="739"/>
      <c r="BN113" s="739"/>
      <c r="BO113" s="739"/>
      <c r="BP113" s="740"/>
      <c r="BQ113" s="803">
        <v>176487</v>
      </c>
      <c r="BR113" s="804"/>
      <c r="BS113" s="804"/>
      <c r="BT113" s="804"/>
      <c r="BU113" s="804"/>
      <c r="BV113" s="804">
        <v>168491</v>
      </c>
      <c r="BW113" s="804"/>
      <c r="BX113" s="804"/>
      <c r="BY113" s="804"/>
      <c r="BZ113" s="804"/>
      <c r="CA113" s="804">
        <v>160481</v>
      </c>
      <c r="CB113" s="804"/>
      <c r="CC113" s="804"/>
      <c r="CD113" s="804"/>
      <c r="CE113" s="804"/>
      <c r="CF113" s="862">
        <v>3.4</v>
      </c>
      <c r="CG113" s="863"/>
      <c r="CH113" s="863"/>
      <c r="CI113" s="863"/>
      <c r="CJ113" s="863"/>
      <c r="CK113" s="914"/>
      <c r="CL113" s="808"/>
      <c r="CM113" s="802" t="s">
        <v>432</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433</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t="s">
        <v>122</v>
      </c>
      <c r="AB114" s="767"/>
      <c r="AC114" s="767"/>
      <c r="AD114" s="767"/>
      <c r="AE114" s="768"/>
      <c r="AF114" s="769" t="s">
        <v>122</v>
      </c>
      <c r="AG114" s="767"/>
      <c r="AH114" s="767"/>
      <c r="AI114" s="767"/>
      <c r="AJ114" s="768"/>
      <c r="AK114" s="769" t="s">
        <v>122</v>
      </c>
      <c r="AL114" s="767"/>
      <c r="AM114" s="767"/>
      <c r="AN114" s="767"/>
      <c r="AO114" s="768"/>
      <c r="AP114" s="811" t="s">
        <v>122</v>
      </c>
      <c r="AQ114" s="812"/>
      <c r="AR114" s="812"/>
      <c r="AS114" s="812"/>
      <c r="AT114" s="813"/>
      <c r="AU114" s="919"/>
      <c r="AV114" s="920"/>
      <c r="AW114" s="920"/>
      <c r="AX114" s="920"/>
      <c r="AY114" s="920"/>
      <c r="AZ114" s="802" t="s">
        <v>434</v>
      </c>
      <c r="BA114" s="739"/>
      <c r="BB114" s="739"/>
      <c r="BC114" s="739"/>
      <c r="BD114" s="739"/>
      <c r="BE114" s="739"/>
      <c r="BF114" s="739"/>
      <c r="BG114" s="739"/>
      <c r="BH114" s="739"/>
      <c r="BI114" s="739"/>
      <c r="BJ114" s="739"/>
      <c r="BK114" s="739"/>
      <c r="BL114" s="739"/>
      <c r="BM114" s="739"/>
      <c r="BN114" s="739"/>
      <c r="BO114" s="739"/>
      <c r="BP114" s="740"/>
      <c r="BQ114" s="803">
        <v>1137541</v>
      </c>
      <c r="BR114" s="804"/>
      <c r="BS114" s="804"/>
      <c r="BT114" s="804"/>
      <c r="BU114" s="804"/>
      <c r="BV114" s="804">
        <v>1181274</v>
      </c>
      <c r="BW114" s="804"/>
      <c r="BX114" s="804"/>
      <c r="BY114" s="804"/>
      <c r="BZ114" s="804"/>
      <c r="CA114" s="804">
        <v>1291688</v>
      </c>
      <c r="CB114" s="804"/>
      <c r="CC114" s="804"/>
      <c r="CD114" s="804"/>
      <c r="CE114" s="804"/>
      <c r="CF114" s="862">
        <v>27.4</v>
      </c>
      <c r="CG114" s="863"/>
      <c r="CH114" s="863"/>
      <c r="CI114" s="863"/>
      <c r="CJ114" s="863"/>
      <c r="CK114" s="914"/>
      <c r="CL114" s="808"/>
      <c r="CM114" s="802" t="s">
        <v>435</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436</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122</v>
      </c>
      <c r="AB115" s="906"/>
      <c r="AC115" s="906"/>
      <c r="AD115" s="906"/>
      <c r="AE115" s="907"/>
      <c r="AF115" s="908" t="s">
        <v>122</v>
      </c>
      <c r="AG115" s="906"/>
      <c r="AH115" s="906"/>
      <c r="AI115" s="906"/>
      <c r="AJ115" s="907"/>
      <c r="AK115" s="908" t="s">
        <v>122</v>
      </c>
      <c r="AL115" s="906"/>
      <c r="AM115" s="906"/>
      <c r="AN115" s="906"/>
      <c r="AO115" s="907"/>
      <c r="AP115" s="909" t="s">
        <v>122</v>
      </c>
      <c r="AQ115" s="910"/>
      <c r="AR115" s="910"/>
      <c r="AS115" s="910"/>
      <c r="AT115" s="911"/>
      <c r="AU115" s="919"/>
      <c r="AV115" s="920"/>
      <c r="AW115" s="920"/>
      <c r="AX115" s="920"/>
      <c r="AY115" s="920"/>
      <c r="AZ115" s="802" t="s">
        <v>437</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438</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439</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440</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441</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442</v>
      </c>
      <c r="Z117" s="884"/>
      <c r="AA117" s="889">
        <v>1263187</v>
      </c>
      <c r="AB117" s="890"/>
      <c r="AC117" s="890"/>
      <c r="AD117" s="890"/>
      <c r="AE117" s="891"/>
      <c r="AF117" s="892">
        <v>1261260</v>
      </c>
      <c r="AG117" s="890"/>
      <c r="AH117" s="890"/>
      <c r="AI117" s="890"/>
      <c r="AJ117" s="891"/>
      <c r="AK117" s="892">
        <v>1330379</v>
      </c>
      <c r="AL117" s="890"/>
      <c r="AM117" s="890"/>
      <c r="AN117" s="890"/>
      <c r="AO117" s="891"/>
      <c r="AP117" s="893"/>
      <c r="AQ117" s="894"/>
      <c r="AR117" s="894"/>
      <c r="AS117" s="894"/>
      <c r="AT117" s="895"/>
      <c r="AU117" s="919"/>
      <c r="AV117" s="920"/>
      <c r="AW117" s="920"/>
      <c r="AX117" s="920"/>
      <c r="AY117" s="920"/>
      <c r="AZ117" s="850" t="s">
        <v>443</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444</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415</v>
      </c>
      <c r="AB118" s="883"/>
      <c r="AC118" s="883"/>
      <c r="AD118" s="883"/>
      <c r="AE118" s="884"/>
      <c r="AF118" s="885" t="s">
        <v>416</v>
      </c>
      <c r="AG118" s="883"/>
      <c r="AH118" s="883"/>
      <c r="AI118" s="883"/>
      <c r="AJ118" s="884"/>
      <c r="AK118" s="885" t="s">
        <v>295</v>
      </c>
      <c r="AL118" s="883"/>
      <c r="AM118" s="883"/>
      <c r="AN118" s="883"/>
      <c r="AO118" s="884"/>
      <c r="AP118" s="886" t="s">
        <v>417</v>
      </c>
      <c r="AQ118" s="887"/>
      <c r="AR118" s="887"/>
      <c r="AS118" s="887"/>
      <c r="AT118" s="888"/>
      <c r="AU118" s="919"/>
      <c r="AV118" s="920"/>
      <c r="AW118" s="920"/>
      <c r="AX118" s="920"/>
      <c r="AY118" s="920"/>
      <c r="AZ118" s="825" t="s">
        <v>445</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446</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421</v>
      </c>
      <c r="B119" s="806"/>
      <c r="C119" s="847" t="s">
        <v>422</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178</v>
      </c>
      <c r="BA119" s="233"/>
      <c r="BB119" s="233"/>
      <c r="BC119" s="233"/>
      <c r="BD119" s="233"/>
      <c r="BE119" s="233"/>
      <c r="BF119" s="233"/>
      <c r="BG119" s="233"/>
      <c r="BH119" s="233"/>
      <c r="BI119" s="233"/>
      <c r="BJ119" s="233"/>
      <c r="BK119" s="233"/>
      <c r="BL119" s="233"/>
      <c r="BM119" s="233"/>
      <c r="BN119" s="233"/>
      <c r="BO119" s="864" t="s">
        <v>447</v>
      </c>
      <c r="BP119" s="865"/>
      <c r="BQ119" s="866">
        <v>16896315</v>
      </c>
      <c r="BR119" s="832"/>
      <c r="BS119" s="832"/>
      <c r="BT119" s="832"/>
      <c r="BU119" s="832"/>
      <c r="BV119" s="832">
        <v>17081740</v>
      </c>
      <c r="BW119" s="832"/>
      <c r="BX119" s="832"/>
      <c r="BY119" s="832"/>
      <c r="BZ119" s="832"/>
      <c r="CA119" s="832">
        <v>17722993</v>
      </c>
      <c r="CB119" s="832"/>
      <c r="CC119" s="832"/>
      <c r="CD119" s="832"/>
      <c r="CE119" s="832"/>
      <c r="CF119" s="735"/>
      <c r="CG119" s="736"/>
      <c r="CH119" s="736"/>
      <c r="CI119" s="736"/>
      <c r="CJ119" s="821"/>
      <c r="CK119" s="915"/>
      <c r="CL119" s="810"/>
      <c r="CM119" s="825" t="s">
        <v>448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425</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449</v>
      </c>
      <c r="AV120" s="868"/>
      <c r="AW120" s="868"/>
      <c r="AX120" s="868"/>
      <c r="AY120" s="869"/>
      <c r="AZ120" s="847" t="s">
        <v>450</v>
      </c>
      <c r="BA120" s="795"/>
      <c r="BB120" s="795"/>
      <c r="BC120" s="795"/>
      <c r="BD120" s="795"/>
      <c r="BE120" s="795"/>
      <c r="BF120" s="795"/>
      <c r="BG120" s="795"/>
      <c r="BH120" s="795"/>
      <c r="BI120" s="795"/>
      <c r="BJ120" s="795"/>
      <c r="BK120" s="795"/>
      <c r="BL120" s="795"/>
      <c r="BM120" s="795"/>
      <c r="BN120" s="795"/>
      <c r="BO120" s="795"/>
      <c r="BP120" s="796"/>
      <c r="BQ120" s="848">
        <v>5311121</v>
      </c>
      <c r="BR120" s="829"/>
      <c r="BS120" s="829"/>
      <c r="BT120" s="829"/>
      <c r="BU120" s="829"/>
      <c r="BV120" s="829">
        <v>5792337</v>
      </c>
      <c r="BW120" s="829"/>
      <c r="BX120" s="829"/>
      <c r="BY120" s="829"/>
      <c r="BZ120" s="829"/>
      <c r="CA120" s="829">
        <v>6202835</v>
      </c>
      <c r="CB120" s="829"/>
      <c r="CC120" s="829"/>
      <c r="CD120" s="829"/>
      <c r="CE120" s="829"/>
      <c r="CF120" s="853">
        <v>131.80000000000001</v>
      </c>
      <c r="CG120" s="854"/>
      <c r="CH120" s="854"/>
      <c r="CI120" s="854"/>
      <c r="CJ120" s="854"/>
      <c r="CK120" s="855" t="s">
        <v>451</v>
      </c>
      <c r="CL120" s="839"/>
      <c r="CM120" s="839"/>
      <c r="CN120" s="839"/>
      <c r="CO120" s="840"/>
      <c r="CP120" s="859" t="s">
        <v>397</v>
      </c>
      <c r="CQ120" s="860"/>
      <c r="CR120" s="860"/>
      <c r="CS120" s="860"/>
      <c r="CT120" s="860"/>
      <c r="CU120" s="860"/>
      <c r="CV120" s="860"/>
      <c r="CW120" s="860"/>
      <c r="CX120" s="860"/>
      <c r="CY120" s="860"/>
      <c r="CZ120" s="860"/>
      <c r="DA120" s="860"/>
      <c r="DB120" s="860"/>
      <c r="DC120" s="860"/>
      <c r="DD120" s="860"/>
      <c r="DE120" s="860"/>
      <c r="DF120" s="861"/>
      <c r="DG120" s="848">
        <v>887716</v>
      </c>
      <c r="DH120" s="829"/>
      <c r="DI120" s="829"/>
      <c r="DJ120" s="829"/>
      <c r="DK120" s="829"/>
      <c r="DL120" s="829">
        <v>946929</v>
      </c>
      <c r="DM120" s="829"/>
      <c r="DN120" s="829"/>
      <c r="DO120" s="829"/>
      <c r="DP120" s="829"/>
      <c r="DQ120" s="829">
        <v>1210146</v>
      </c>
      <c r="DR120" s="829"/>
      <c r="DS120" s="829"/>
      <c r="DT120" s="829"/>
      <c r="DU120" s="829"/>
      <c r="DV120" s="830">
        <v>25.7</v>
      </c>
      <c r="DW120" s="830"/>
      <c r="DX120" s="830"/>
      <c r="DY120" s="830"/>
      <c r="DZ120" s="831"/>
    </row>
    <row r="121" spans="1:130" s="212" customFormat="1" ht="26.25" customHeight="1" x14ac:dyDescent="0.15">
      <c r="A121" s="807"/>
      <c r="B121" s="808"/>
      <c r="C121" s="850" t="s">
        <v>452</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453</v>
      </c>
      <c r="BA121" s="739"/>
      <c r="BB121" s="739"/>
      <c r="BC121" s="739"/>
      <c r="BD121" s="739"/>
      <c r="BE121" s="739"/>
      <c r="BF121" s="739"/>
      <c r="BG121" s="739"/>
      <c r="BH121" s="739"/>
      <c r="BI121" s="739"/>
      <c r="BJ121" s="739"/>
      <c r="BK121" s="739"/>
      <c r="BL121" s="739"/>
      <c r="BM121" s="739"/>
      <c r="BN121" s="739"/>
      <c r="BO121" s="739"/>
      <c r="BP121" s="740"/>
      <c r="BQ121" s="803" t="s">
        <v>122</v>
      </c>
      <c r="BR121" s="804"/>
      <c r="BS121" s="804"/>
      <c r="BT121" s="804"/>
      <c r="BU121" s="804"/>
      <c r="BV121" s="804" t="s">
        <v>122</v>
      </c>
      <c r="BW121" s="804"/>
      <c r="BX121" s="804"/>
      <c r="BY121" s="804"/>
      <c r="BZ121" s="804"/>
      <c r="CA121" s="804" t="s">
        <v>122</v>
      </c>
      <c r="CB121" s="804"/>
      <c r="CC121" s="804"/>
      <c r="CD121" s="804"/>
      <c r="CE121" s="804"/>
      <c r="CF121" s="862" t="s">
        <v>122</v>
      </c>
      <c r="CG121" s="863"/>
      <c r="CH121" s="863"/>
      <c r="CI121" s="863"/>
      <c r="CJ121" s="863"/>
      <c r="CK121" s="856"/>
      <c r="CL121" s="842"/>
      <c r="CM121" s="842"/>
      <c r="CN121" s="842"/>
      <c r="CO121" s="843"/>
      <c r="CP121" s="822" t="s">
        <v>395</v>
      </c>
      <c r="CQ121" s="823"/>
      <c r="CR121" s="823"/>
      <c r="CS121" s="823"/>
      <c r="CT121" s="823"/>
      <c r="CU121" s="823"/>
      <c r="CV121" s="823"/>
      <c r="CW121" s="823"/>
      <c r="CX121" s="823"/>
      <c r="CY121" s="823"/>
      <c r="CZ121" s="823"/>
      <c r="DA121" s="823"/>
      <c r="DB121" s="823"/>
      <c r="DC121" s="823"/>
      <c r="DD121" s="823"/>
      <c r="DE121" s="823"/>
      <c r="DF121" s="824"/>
      <c r="DG121" s="803">
        <v>717849</v>
      </c>
      <c r="DH121" s="804"/>
      <c r="DI121" s="804"/>
      <c r="DJ121" s="804"/>
      <c r="DK121" s="804"/>
      <c r="DL121" s="804">
        <v>742344</v>
      </c>
      <c r="DM121" s="804"/>
      <c r="DN121" s="804"/>
      <c r="DO121" s="804"/>
      <c r="DP121" s="804"/>
      <c r="DQ121" s="804">
        <v>802317</v>
      </c>
      <c r="DR121" s="804"/>
      <c r="DS121" s="804"/>
      <c r="DT121" s="804"/>
      <c r="DU121" s="804"/>
      <c r="DV121" s="781">
        <v>17</v>
      </c>
      <c r="DW121" s="781"/>
      <c r="DX121" s="781"/>
      <c r="DY121" s="781"/>
      <c r="DZ121" s="782"/>
    </row>
    <row r="122" spans="1:130" s="212" customFormat="1" ht="26.25" customHeight="1" x14ac:dyDescent="0.15">
      <c r="A122" s="807"/>
      <c r="B122" s="808"/>
      <c r="C122" s="802" t="s">
        <v>435</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454</v>
      </c>
      <c r="BA122" s="826"/>
      <c r="BB122" s="826"/>
      <c r="BC122" s="826"/>
      <c r="BD122" s="826"/>
      <c r="BE122" s="826"/>
      <c r="BF122" s="826"/>
      <c r="BG122" s="826"/>
      <c r="BH122" s="826"/>
      <c r="BI122" s="826"/>
      <c r="BJ122" s="826"/>
      <c r="BK122" s="826"/>
      <c r="BL122" s="826"/>
      <c r="BM122" s="826"/>
      <c r="BN122" s="826"/>
      <c r="BO122" s="826"/>
      <c r="BP122" s="827"/>
      <c r="BQ122" s="866">
        <v>10616007</v>
      </c>
      <c r="BR122" s="832"/>
      <c r="BS122" s="832"/>
      <c r="BT122" s="832"/>
      <c r="BU122" s="832"/>
      <c r="BV122" s="832">
        <v>10667252</v>
      </c>
      <c r="BW122" s="832"/>
      <c r="BX122" s="832"/>
      <c r="BY122" s="832"/>
      <c r="BZ122" s="832"/>
      <c r="CA122" s="832">
        <v>10892100</v>
      </c>
      <c r="CB122" s="832"/>
      <c r="CC122" s="832"/>
      <c r="CD122" s="832"/>
      <c r="CE122" s="832"/>
      <c r="CF122" s="833">
        <v>231.4</v>
      </c>
      <c r="CG122" s="834"/>
      <c r="CH122" s="834"/>
      <c r="CI122" s="834"/>
      <c r="CJ122" s="834"/>
      <c r="CK122" s="856"/>
      <c r="CL122" s="842"/>
      <c r="CM122" s="842"/>
      <c r="CN122" s="842"/>
      <c r="CO122" s="843"/>
      <c r="CP122" s="822" t="s">
        <v>398</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v>27220</v>
      </c>
      <c r="DR122" s="804"/>
      <c r="DS122" s="804"/>
      <c r="DT122" s="804"/>
      <c r="DU122" s="804"/>
      <c r="DV122" s="781">
        <v>0.6</v>
      </c>
      <c r="DW122" s="781"/>
      <c r="DX122" s="781"/>
      <c r="DY122" s="781"/>
      <c r="DZ122" s="782"/>
    </row>
    <row r="123" spans="1:130" s="212" customFormat="1" ht="26.25" customHeight="1" x14ac:dyDescent="0.15">
      <c r="A123" s="807"/>
      <c r="B123" s="808"/>
      <c r="C123" s="802" t="s">
        <v>441</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178</v>
      </c>
      <c r="BA123" s="233"/>
      <c r="BB123" s="233"/>
      <c r="BC123" s="233"/>
      <c r="BD123" s="233"/>
      <c r="BE123" s="233"/>
      <c r="BF123" s="233"/>
      <c r="BG123" s="233"/>
      <c r="BH123" s="233"/>
      <c r="BI123" s="233"/>
      <c r="BJ123" s="233"/>
      <c r="BK123" s="233"/>
      <c r="BL123" s="233"/>
      <c r="BM123" s="233"/>
      <c r="BN123" s="233"/>
      <c r="BO123" s="864" t="s">
        <v>455</v>
      </c>
      <c r="BP123" s="865"/>
      <c r="BQ123" s="819">
        <v>15927128</v>
      </c>
      <c r="BR123" s="820"/>
      <c r="BS123" s="820"/>
      <c r="BT123" s="820"/>
      <c r="BU123" s="820"/>
      <c r="BV123" s="820">
        <v>16459589</v>
      </c>
      <c r="BW123" s="820"/>
      <c r="BX123" s="820"/>
      <c r="BY123" s="820"/>
      <c r="BZ123" s="820"/>
      <c r="CA123" s="820">
        <v>17094935</v>
      </c>
      <c r="CB123" s="820"/>
      <c r="CC123" s="820"/>
      <c r="CD123" s="820"/>
      <c r="CE123" s="820"/>
      <c r="CF123" s="735"/>
      <c r="CG123" s="736"/>
      <c r="CH123" s="736"/>
      <c r="CI123" s="736"/>
      <c r="CJ123" s="821"/>
      <c r="CK123" s="856"/>
      <c r="CL123" s="842"/>
      <c r="CM123" s="842"/>
      <c r="CN123" s="842"/>
      <c r="CO123" s="843"/>
      <c r="CP123" s="822" t="s">
        <v>394</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12" customFormat="1" ht="26.25" customHeight="1" thickBot="1" x14ac:dyDescent="0.2">
      <c r="A124" s="807"/>
      <c r="B124" s="808"/>
      <c r="C124" s="802" t="s">
        <v>444</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456</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21.1</v>
      </c>
      <c r="BR124" s="818"/>
      <c r="BS124" s="818"/>
      <c r="BT124" s="818"/>
      <c r="BU124" s="818"/>
      <c r="BV124" s="818">
        <v>13.5</v>
      </c>
      <c r="BW124" s="818"/>
      <c r="BX124" s="818"/>
      <c r="BY124" s="818"/>
      <c r="BZ124" s="818"/>
      <c r="CA124" s="818">
        <v>13.3</v>
      </c>
      <c r="CB124" s="818"/>
      <c r="CC124" s="818"/>
      <c r="CD124" s="818"/>
      <c r="CE124" s="818"/>
      <c r="CF124" s="713"/>
      <c r="CG124" s="714"/>
      <c r="CH124" s="714"/>
      <c r="CI124" s="714"/>
      <c r="CJ124" s="849"/>
      <c r="CK124" s="857"/>
      <c r="CL124" s="857"/>
      <c r="CM124" s="857"/>
      <c r="CN124" s="857"/>
      <c r="CO124" s="858"/>
      <c r="CP124" s="822" t="s">
        <v>457</v>
      </c>
      <c r="CQ124" s="823"/>
      <c r="CR124" s="823"/>
      <c r="CS124" s="823"/>
      <c r="CT124" s="823"/>
      <c r="CU124" s="823"/>
      <c r="CV124" s="823"/>
      <c r="CW124" s="823"/>
      <c r="CX124" s="823"/>
      <c r="CY124" s="823"/>
      <c r="CZ124" s="823"/>
      <c r="DA124" s="823"/>
      <c r="DB124" s="823"/>
      <c r="DC124" s="823"/>
      <c r="DD124" s="823"/>
      <c r="DE124" s="823"/>
      <c r="DF124" s="824"/>
      <c r="DG124" s="750">
        <v>57926</v>
      </c>
      <c r="DH124" s="751"/>
      <c r="DI124" s="751"/>
      <c r="DJ124" s="751"/>
      <c r="DK124" s="752"/>
      <c r="DL124" s="753">
        <v>43145</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446</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458</v>
      </c>
      <c r="CL125" s="839"/>
      <c r="CM125" s="839"/>
      <c r="CN125" s="839"/>
      <c r="CO125" s="840"/>
      <c r="CP125" s="847" t="s">
        <v>459</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448</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460</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461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462</v>
      </c>
      <c r="AY127" s="799"/>
      <c r="AZ127" s="799"/>
      <c r="BA127" s="799"/>
      <c r="BB127" s="799"/>
      <c r="BC127" s="799"/>
      <c r="BD127" s="799"/>
      <c r="BE127" s="800"/>
      <c r="BF127" s="798" t="s">
        <v>463</v>
      </c>
      <c r="BG127" s="799"/>
      <c r="BH127" s="799"/>
      <c r="BI127" s="799"/>
      <c r="BJ127" s="799"/>
      <c r="BK127" s="799"/>
      <c r="BL127" s="800"/>
      <c r="BM127" s="798" t="s">
        <v>464</v>
      </c>
      <c r="BN127" s="799"/>
      <c r="BO127" s="799"/>
      <c r="BP127" s="799"/>
      <c r="BQ127" s="799"/>
      <c r="BR127" s="799"/>
      <c r="BS127" s="800"/>
      <c r="BT127" s="798" t="s">
        <v>465</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466</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467</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468</v>
      </c>
      <c r="X128" s="785"/>
      <c r="Y128" s="785"/>
      <c r="Z128" s="786"/>
      <c r="AA128" s="787">
        <v>315</v>
      </c>
      <c r="AB128" s="788"/>
      <c r="AC128" s="788"/>
      <c r="AD128" s="788"/>
      <c r="AE128" s="789"/>
      <c r="AF128" s="790">
        <v>159</v>
      </c>
      <c r="AG128" s="788"/>
      <c r="AH128" s="788"/>
      <c r="AI128" s="788"/>
      <c r="AJ128" s="789"/>
      <c r="AK128" s="790">
        <v>159</v>
      </c>
      <c r="AL128" s="788"/>
      <c r="AM128" s="788"/>
      <c r="AN128" s="788"/>
      <c r="AO128" s="789"/>
      <c r="AP128" s="791"/>
      <c r="AQ128" s="792"/>
      <c r="AR128" s="792"/>
      <c r="AS128" s="792"/>
      <c r="AT128" s="793"/>
      <c r="AU128" s="214"/>
      <c r="AV128" s="214"/>
      <c r="AW128" s="214"/>
      <c r="AX128" s="794" t="s">
        <v>469</v>
      </c>
      <c r="AY128" s="795"/>
      <c r="AZ128" s="795"/>
      <c r="BA128" s="795"/>
      <c r="BB128" s="795"/>
      <c r="BC128" s="795"/>
      <c r="BD128" s="795"/>
      <c r="BE128" s="796"/>
      <c r="BF128" s="773" t="s">
        <v>122</v>
      </c>
      <c r="BG128" s="774"/>
      <c r="BH128" s="774"/>
      <c r="BI128" s="774"/>
      <c r="BJ128" s="774"/>
      <c r="BK128" s="774"/>
      <c r="BL128" s="797"/>
      <c r="BM128" s="773">
        <v>14.6</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470</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471</v>
      </c>
      <c r="X129" s="764"/>
      <c r="Y129" s="764"/>
      <c r="Z129" s="765"/>
      <c r="AA129" s="766">
        <v>5457966</v>
      </c>
      <c r="AB129" s="767"/>
      <c r="AC129" s="767"/>
      <c r="AD129" s="767"/>
      <c r="AE129" s="768"/>
      <c r="AF129" s="769">
        <v>5507054</v>
      </c>
      <c r="AG129" s="767"/>
      <c r="AH129" s="767"/>
      <c r="AI129" s="767"/>
      <c r="AJ129" s="768"/>
      <c r="AK129" s="769">
        <v>5672227</v>
      </c>
      <c r="AL129" s="767"/>
      <c r="AM129" s="767"/>
      <c r="AN129" s="767"/>
      <c r="AO129" s="768"/>
      <c r="AP129" s="770"/>
      <c r="AQ129" s="771"/>
      <c r="AR129" s="771"/>
      <c r="AS129" s="771"/>
      <c r="AT129" s="772"/>
      <c r="AU129" s="215"/>
      <c r="AV129" s="215"/>
      <c r="AW129" s="215"/>
      <c r="AX129" s="738" t="s">
        <v>472</v>
      </c>
      <c r="AY129" s="739"/>
      <c r="AZ129" s="739"/>
      <c r="BA129" s="739"/>
      <c r="BB129" s="739"/>
      <c r="BC129" s="739"/>
      <c r="BD129" s="739"/>
      <c r="BE129" s="740"/>
      <c r="BF129" s="757" t="s">
        <v>122</v>
      </c>
      <c r="BG129" s="758"/>
      <c r="BH129" s="758"/>
      <c r="BI129" s="758"/>
      <c r="BJ129" s="758"/>
      <c r="BK129" s="758"/>
      <c r="BL129" s="759"/>
      <c r="BM129" s="757">
        <v>19.600000000000001</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473</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474</v>
      </c>
      <c r="X130" s="764"/>
      <c r="Y130" s="764"/>
      <c r="Z130" s="765"/>
      <c r="AA130" s="766">
        <v>876502</v>
      </c>
      <c r="AB130" s="767"/>
      <c r="AC130" s="767"/>
      <c r="AD130" s="767"/>
      <c r="AE130" s="768"/>
      <c r="AF130" s="769">
        <v>899926</v>
      </c>
      <c r="AG130" s="767"/>
      <c r="AH130" s="767"/>
      <c r="AI130" s="767"/>
      <c r="AJ130" s="768"/>
      <c r="AK130" s="769">
        <v>964888</v>
      </c>
      <c r="AL130" s="767"/>
      <c r="AM130" s="767"/>
      <c r="AN130" s="767"/>
      <c r="AO130" s="768"/>
      <c r="AP130" s="770"/>
      <c r="AQ130" s="771"/>
      <c r="AR130" s="771"/>
      <c r="AS130" s="771"/>
      <c r="AT130" s="772"/>
      <c r="AU130" s="215"/>
      <c r="AV130" s="215"/>
      <c r="AW130" s="215"/>
      <c r="AX130" s="738" t="s">
        <v>475</v>
      </c>
      <c r="AY130" s="739"/>
      <c r="AZ130" s="739"/>
      <c r="BA130" s="739"/>
      <c r="BB130" s="739"/>
      <c r="BC130" s="739"/>
      <c r="BD130" s="739"/>
      <c r="BE130" s="740"/>
      <c r="BF130" s="741">
        <v>8</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476</v>
      </c>
      <c r="X131" s="748"/>
      <c r="Y131" s="748"/>
      <c r="Z131" s="749"/>
      <c r="AA131" s="750">
        <v>4581464</v>
      </c>
      <c r="AB131" s="751"/>
      <c r="AC131" s="751"/>
      <c r="AD131" s="751"/>
      <c r="AE131" s="752"/>
      <c r="AF131" s="753">
        <v>4607128</v>
      </c>
      <c r="AG131" s="751"/>
      <c r="AH131" s="751"/>
      <c r="AI131" s="751"/>
      <c r="AJ131" s="752"/>
      <c r="AK131" s="753">
        <v>4707339</v>
      </c>
      <c r="AL131" s="751"/>
      <c r="AM131" s="751"/>
      <c r="AN131" s="751"/>
      <c r="AO131" s="752"/>
      <c r="AP131" s="754"/>
      <c r="AQ131" s="755"/>
      <c r="AR131" s="755"/>
      <c r="AS131" s="755"/>
      <c r="AT131" s="756"/>
      <c r="AU131" s="215"/>
      <c r="AV131" s="215"/>
      <c r="AW131" s="215"/>
      <c r="AX131" s="716" t="s">
        <v>477</v>
      </c>
      <c r="AY131" s="717"/>
      <c r="AZ131" s="717"/>
      <c r="BA131" s="717"/>
      <c r="BB131" s="717"/>
      <c r="BC131" s="717"/>
      <c r="BD131" s="717"/>
      <c r="BE131" s="718"/>
      <c r="BF131" s="719">
        <v>13.3</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478</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479</v>
      </c>
      <c r="W132" s="729"/>
      <c r="X132" s="729"/>
      <c r="Y132" s="729"/>
      <c r="Z132" s="730"/>
      <c r="AA132" s="731">
        <v>8.4333304810000005</v>
      </c>
      <c r="AB132" s="732"/>
      <c r="AC132" s="732"/>
      <c r="AD132" s="732"/>
      <c r="AE132" s="733"/>
      <c r="AF132" s="734">
        <v>7.8394826450000004</v>
      </c>
      <c r="AG132" s="732"/>
      <c r="AH132" s="732"/>
      <c r="AI132" s="732"/>
      <c r="AJ132" s="733"/>
      <c r="AK132" s="734">
        <v>7.7609027099999999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480</v>
      </c>
      <c r="W133" s="708"/>
      <c r="X133" s="708"/>
      <c r="Y133" s="708"/>
      <c r="Z133" s="709"/>
      <c r="AA133" s="710">
        <v>8</v>
      </c>
      <c r="AB133" s="711"/>
      <c r="AC133" s="711"/>
      <c r="AD133" s="711"/>
      <c r="AE133" s="712"/>
      <c r="AF133" s="710">
        <v>7.9</v>
      </c>
      <c r="AG133" s="711"/>
      <c r="AH133" s="711"/>
      <c r="AI133" s="711"/>
      <c r="AJ133" s="712"/>
      <c r="AK133" s="710">
        <v>8</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RJMGJPeX0aNJppjgKOMP/MGjQNkOFgWg7F1TJyLiTcH3JYTiVEf6q2n3WJ9SlK8aheldwLxwv7Y7V7mHPnqF+g==" saltValue="GViAx225QflgMV4I+G4mPg==" spinCount="100000" sheet="1" objects="1" scenarios="1" formatRows="0"/>
  <mergeCells count="2035">
    <mergeCell ref="AZ34:BD34"/>
    <mergeCell ref="AZ33:BD33"/>
    <mergeCell ref="AZ32:BD32"/>
    <mergeCell ref="AZ31:BD31"/>
    <mergeCell ref="AZ28:BD28"/>
    <mergeCell ref="AZ30:BD30"/>
    <mergeCell ref="AZ29:BD29"/>
    <mergeCell ref="B78:P78"/>
    <mergeCell ref="B77:P77"/>
    <mergeCell ref="B76:P76"/>
    <mergeCell ref="B75:P75"/>
    <mergeCell ref="B74:P74"/>
    <mergeCell ref="B73:P73"/>
    <mergeCell ref="B72:P72"/>
    <mergeCell ref="B71:P71"/>
    <mergeCell ref="B70:P70"/>
    <mergeCell ref="B69:P69"/>
    <mergeCell ref="B68:P68"/>
    <mergeCell ref="AP78:AT78"/>
    <mergeCell ref="AK78:AO78"/>
    <mergeCell ref="B29:P29"/>
    <mergeCell ref="Q29:U29"/>
    <mergeCell ref="V29:Z29"/>
    <mergeCell ref="AA29:AE29"/>
    <mergeCell ref="AF29:AJ29"/>
    <mergeCell ref="B28:P28"/>
    <mergeCell ref="Q28:U28"/>
    <mergeCell ref="V28:Z28"/>
    <mergeCell ref="AA28:AE28"/>
    <mergeCell ref="AF28:AJ28"/>
    <mergeCell ref="AK28:AO28"/>
    <mergeCell ref="AU30:AY30"/>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AK8:AO8"/>
    <mergeCell ref="AK7:AO7"/>
    <mergeCell ref="DL7:DP7"/>
    <mergeCell ref="DQ7:DU7"/>
    <mergeCell ref="DV7:DZ7"/>
    <mergeCell ref="B8:P8"/>
    <mergeCell ref="Q8:U8"/>
    <mergeCell ref="V8:Z8"/>
    <mergeCell ref="AA8:AE8"/>
    <mergeCell ref="AF8:AJ8"/>
    <mergeCell ref="AP8:AT8"/>
    <mergeCell ref="CH7:CL7"/>
    <mergeCell ref="CM7:CQ7"/>
    <mergeCell ref="CR7:CV7"/>
    <mergeCell ref="CW7:DA7"/>
    <mergeCell ref="DB7:DF7"/>
    <mergeCell ref="DG7:DK7"/>
    <mergeCell ref="DV5:DZ6"/>
    <mergeCell ref="B7:P7"/>
    <mergeCell ref="Q7:U7"/>
    <mergeCell ref="V7:Z7"/>
    <mergeCell ref="AA7:AE7"/>
    <mergeCell ref="AF7:AJ7"/>
    <mergeCell ref="AP7:AT7"/>
    <mergeCell ref="AU7:AY7"/>
    <mergeCell ref="BS7:CG7"/>
    <mergeCell ref="CR5:CV6"/>
    <mergeCell ref="CW5:DA6"/>
    <mergeCell ref="DB5:DF6"/>
    <mergeCell ref="DG5:DK6"/>
    <mergeCell ref="DL5:DP6"/>
    <mergeCell ref="DQ5:DU6"/>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AK9:AO9"/>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E28:BI28"/>
    <mergeCell ref="BS28:CG28"/>
    <mergeCell ref="CH28:CL28"/>
    <mergeCell ref="CM28:CQ28"/>
    <mergeCell ref="CR28:CV28"/>
    <mergeCell ref="CW28:DA28"/>
    <mergeCell ref="DV27:DZ27"/>
    <mergeCell ref="AU28:AY28"/>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CH29:CL29"/>
    <mergeCell ref="CM29:CQ29"/>
    <mergeCell ref="CR29:CV29"/>
    <mergeCell ref="CW29:DA29"/>
    <mergeCell ref="DB29:DF29"/>
    <mergeCell ref="DG29:DK29"/>
    <mergeCell ref="AK29:AO29"/>
    <mergeCell ref="AU29:AY29"/>
    <mergeCell ref="BE29:BI29"/>
    <mergeCell ref="BS29:CG29"/>
    <mergeCell ref="DQ30:DU30"/>
    <mergeCell ref="AP28:AT28"/>
    <mergeCell ref="AP30:AT30"/>
    <mergeCell ref="AP29:AT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U31:AY31"/>
    <mergeCell ref="CR30:CV30"/>
    <mergeCell ref="CW30:DA30"/>
    <mergeCell ref="DB30:DF30"/>
    <mergeCell ref="DG30:DK30"/>
    <mergeCell ref="DL30:DP30"/>
    <mergeCell ref="AP31:AT31"/>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CR33:CV33"/>
    <mergeCell ref="CW33:DA33"/>
    <mergeCell ref="DB33:DF33"/>
    <mergeCell ref="DG33:DK33"/>
    <mergeCell ref="DL33:DP33"/>
    <mergeCell ref="DQ33:DU33"/>
    <mergeCell ref="AU33:AY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BE35:BI35"/>
    <mergeCell ref="BS35:CG35"/>
    <mergeCell ref="AZ35:BD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DV76:DZ76"/>
    <mergeCell ref="CR76:CV76"/>
    <mergeCell ref="CW76:DA76"/>
    <mergeCell ref="DB76:DF76"/>
    <mergeCell ref="DG76:DK76"/>
    <mergeCell ref="DL76:DP76"/>
    <mergeCell ref="DQ76:DU76"/>
    <mergeCell ref="DV78:DZ78"/>
    <mergeCell ref="AP76:AT76"/>
    <mergeCell ref="AU76:AY76"/>
    <mergeCell ref="AZ76:BD76"/>
    <mergeCell ref="BS76:CG76"/>
    <mergeCell ref="CH76:CL76"/>
    <mergeCell ref="CM76:CQ76"/>
    <mergeCell ref="CR78:CV78"/>
    <mergeCell ref="CW78:DA78"/>
    <mergeCell ref="DB78:DF78"/>
    <mergeCell ref="DG78:DK78"/>
    <mergeCell ref="DL78:DP78"/>
    <mergeCell ref="DQ78:DU78"/>
    <mergeCell ref="AU78:AY78"/>
    <mergeCell ref="AZ78:BD78"/>
    <mergeCell ref="BS78:CG78"/>
    <mergeCell ref="CH78:CL78"/>
    <mergeCell ref="CM78:CQ78"/>
    <mergeCell ref="DG77:DK77"/>
    <mergeCell ref="DL77:DP77"/>
    <mergeCell ref="DQ77:DU77"/>
    <mergeCell ref="DV77:DZ77"/>
    <mergeCell ref="Q78:U78"/>
    <mergeCell ref="V78:Z78"/>
    <mergeCell ref="AA78:AE78"/>
    <mergeCell ref="AF78:AJ78"/>
    <mergeCell ref="BS77:CG77"/>
    <mergeCell ref="CH77:CL77"/>
    <mergeCell ref="CM77:CQ77"/>
    <mergeCell ref="CR77:CV77"/>
    <mergeCell ref="CW77:DA77"/>
    <mergeCell ref="DB77:DF77"/>
    <mergeCell ref="AP80:AT80"/>
    <mergeCell ref="AU80:AY80"/>
    <mergeCell ref="AZ80:BD80"/>
    <mergeCell ref="BS80:CG80"/>
    <mergeCell ref="CH80:CL80"/>
    <mergeCell ref="CM80:CQ80"/>
    <mergeCell ref="DG79:DK79"/>
    <mergeCell ref="DL79:DP79"/>
    <mergeCell ref="DQ79:DU79"/>
    <mergeCell ref="DV79:DZ79"/>
    <mergeCell ref="Q77:U77"/>
    <mergeCell ref="V77:Z77"/>
    <mergeCell ref="AA77:AE77"/>
    <mergeCell ref="AF77:AJ77"/>
    <mergeCell ref="AK77:AO77"/>
    <mergeCell ref="AP77:AT77"/>
    <mergeCell ref="AU77:AY77"/>
    <mergeCell ref="AZ77:BD77"/>
    <mergeCell ref="B80:P80"/>
    <mergeCell ref="Q80:U80"/>
    <mergeCell ref="V80:Z80"/>
    <mergeCell ref="AA80:AE80"/>
    <mergeCell ref="AF80:AJ80"/>
    <mergeCell ref="AK80:AO80"/>
    <mergeCell ref="BS79:CG79"/>
    <mergeCell ref="CH79:CL79"/>
    <mergeCell ref="CM79:CQ79"/>
    <mergeCell ref="CR79:CV79"/>
    <mergeCell ref="CW79:DA79"/>
    <mergeCell ref="DB79:DF79"/>
    <mergeCell ref="B79:P79"/>
    <mergeCell ref="Q79:U79"/>
    <mergeCell ref="V79:Z79"/>
    <mergeCell ref="AA79:AE79"/>
    <mergeCell ref="AF79:AJ79"/>
    <mergeCell ref="AK79:AO79"/>
    <mergeCell ref="AP79:AT79"/>
    <mergeCell ref="AU79:AY79"/>
    <mergeCell ref="AZ79:BD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481</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b3L3J3Xu8ssOx+1Bj9nksOozSaR4oAFiQFGGaR7/iP/f/m+TP+k/U1UwD1yykROStiWikjlQTwr8oqUB3xvV/A==" saltValue="MPEAM6kAt4NwycMZNtXzEQ=="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rwvoxxizNdrXxjIwiLz1zpr1L/Izq/N43f9EA5zkNINLYfklVh/Xo4cwkCOPp2fn/IJEcoQDKxnaoJ3nGpPrA==" saltValue="BP7uILSOw/+gx00bY8Ja3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482</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483</v>
      </c>
      <c r="AL6" s="248"/>
      <c r="AM6" s="248"/>
      <c r="AN6" s="248"/>
    </row>
    <row r="7" spans="1:46" ht="13.5" customHeight="1" x14ac:dyDescent="0.15">
      <c r="A7" s="247"/>
      <c r="AK7" s="250"/>
      <c r="AL7" s="251"/>
      <c r="AM7" s="251"/>
      <c r="AN7" s="252"/>
      <c r="AO7" s="1105" t="s">
        <v>484</v>
      </c>
      <c r="AP7" s="253"/>
      <c r="AQ7" s="254" t="s">
        <v>485</v>
      </c>
      <c r="AR7" s="255"/>
    </row>
    <row r="8" spans="1:46" x14ac:dyDescent="0.15">
      <c r="A8" s="247"/>
      <c r="AK8" s="256"/>
      <c r="AL8" s="257"/>
      <c r="AM8" s="257"/>
      <c r="AN8" s="258"/>
      <c r="AO8" s="1106"/>
      <c r="AP8" s="259" t="s">
        <v>486</v>
      </c>
      <c r="AQ8" s="260" t="s">
        <v>487</v>
      </c>
      <c r="AR8" s="261" t="s">
        <v>488</v>
      </c>
    </row>
    <row r="9" spans="1:46" x14ac:dyDescent="0.15">
      <c r="A9" s="247"/>
      <c r="AK9" s="1117" t="s">
        <v>489</v>
      </c>
      <c r="AL9" s="1118"/>
      <c r="AM9" s="1118"/>
      <c r="AN9" s="1119"/>
      <c r="AO9" s="262">
        <v>1929391</v>
      </c>
      <c r="AP9" s="262">
        <v>143257</v>
      </c>
      <c r="AQ9" s="263">
        <v>120794</v>
      </c>
      <c r="AR9" s="264">
        <v>18.600000000000001</v>
      </c>
    </row>
    <row r="10" spans="1:46" ht="13.5" customHeight="1" x14ac:dyDescent="0.15">
      <c r="A10" s="247"/>
      <c r="AK10" s="1117" t="s">
        <v>490</v>
      </c>
      <c r="AL10" s="1118"/>
      <c r="AM10" s="1118"/>
      <c r="AN10" s="1119"/>
      <c r="AO10" s="265">
        <v>53310</v>
      </c>
      <c r="AP10" s="265">
        <v>3958</v>
      </c>
      <c r="AQ10" s="266">
        <v>16294</v>
      </c>
      <c r="AR10" s="267">
        <v>-75.7</v>
      </c>
    </row>
    <row r="11" spans="1:46" ht="13.5" customHeight="1" x14ac:dyDescent="0.15">
      <c r="A11" s="247"/>
      <c r="AK11" s="1117" t="s">
        <v>491</v>
      </c>
      <c r="AL11" s="1118"/>
      <c r="AM11" s="1118"/>
      <c r="AN11" s="1119"/>
      <c r="AO11" s="265">
        <v>115538</v>
      </c>
      <c r="AP11" s="265">
        <v>8579</v>
      </c>
      <c r="AQ11" s="266">
        <v>1928</v>
      </c>
      <c r="AR11" s="267">
        <v>345</v>
      </c>
    </row>
    <row r="12" spans="1:46" ht="13.5" customHeight="1" x14ac:dyDescent="0.15">
      <c r="A12" s="247"/>
      <c r="AK12" s="1117" t="s">
        <v>492</v>
      </c>
      <c r="AL12" s="1118"/>
      <c r="AM12" s="1118"/>
      <c r="AN12" s="1119"/>
      <c r="AO12" s="265" t="s">
        <v>493</v>
      </c>
      <c r="AP12" s="265" t="s">
        <v>493</v>
      </c>
      <c r="AQ12" s="266">
        <v>20</v>
      </c>
      <c r="AR12" s="267" t="s">
        <v>493</v>
      </c>
    </row>
    <row r="13" spans="1:46" ht="13.5" customHeight="1" x14ac:dyDescent="0.15">
      <c r="A13" s="247"/>
      <c r="AK13" s="1117" t="s">
        <v>494</v>
      </c>
      <c r="AL13" s="1118"/>
      <c r="AM13" s="1118"/>
      <c r="AN13" s="1119"/>
      <c r="AO13" s="265">
        <v>83546</v>
      </c>
      <c r="AP13" s="265">
        <v>6203</v>
      </c>
      <c r="AQ13" s="266">
        <v>4630</v>
      </c>
      <c r="AR13" s="267">
        <v>34</v>
      </c>
    </row>
    <row r="14" spans="1:46" ht="13.5" customHeight="1" x14ac:dyDescent="0.15">
      <c r="A14" s="247"/>
      <c r="AK14" s="1117" t="s">
        <v>495</v>
      </c>
      <c r="AL14" s="1118"/>
      <c r="AM14" s="1118"/>
      <c r="AN14" s="1119"/>
      <c r="AO14" s="265">
        <v>37535</v>
      </c>
      <c r="AP14" s="265">
        <v>2787</v>
      </c>
      <c r="AQ14" s="266">
        <v>2459</v>
      </c>
      <c r="AR14" s="267">
        <v>13.3</v>
      </c>
    </row>
    <row r="15" spans="1:46" ht="13.5" customHeight="1" x14ac:dyDescent="0.15">
      <c r="A15" s="247"/>
      <c r="AK15" s="1120" t="s">
        <v>496</v>
      </c>
      <c r="AL15" s="1121"/>
      <c r="AM15" s="1121"/>
      <c r="AN15" s="1122"/>
      <c r="AO15" s="265">
        <v>-60256</v>
      </c>
      <c r="AP15" s="265">
        <v>-4474</v>
      </c>
      <c r="AQ15" s="266">
        <v>-7108</v>
      </c>
      <c r="AR15" s="267">
        <v>-37.1</v>
      </c>
    </row>
    <row r="16" spans="1:46" x14ac:dyDescent="0.15">
      <c r="A16" s="247"/>
      <c r="AK16" s="1120" t="s">
        <v>178</v>
      </c>
      <c r="AL16" s="1121"/>
      <c r="AM16" s="1121"/>
      <c r="AN16" s="1122"/>
      <c r="AO16" s="265">
        <v>2159064</v>
      </c>
      <c r="AP16" s="265">
        <v>160311</v>
      </c>
      <c r="AQ16" s="266">
        <v>139017</v>
      </c>
      <c r="AR16" s="267">
        <v>15.3</v>
      </c>
    </row>
    <row r="17" spans="1:46" x14ac:dyDescent="0.15">
      <c r="A17" s="247"/>
    </row>
    <row r="18" spans="1:46" x14ac:dyDescent="0.15">
      <c r="A18" s="247"/>
      <c r="AQ18" s="268"/>
      <c r="AR18" s="268"/>
    </row>
    <row r="19" spans="1:46" x14ac:dyDescent="0.15">
      <c r="A19" s="247"/>
      <c r="AK19" s="243" t="s">
        <v>497</v>
      </c>
    </row>
    <row r="20" spans="1:46" x14ac:dyDescent="0.15">
      <c r="A20" s="247"/>
      <c r="AK20" s="269"/>
      <c r="AL20" s="270"/>
      <c r="AM20" s="270"/>
      <c r="AN20" s="271"/>
      <c r="AO20" s="272" t="s">
        <v>498</v>
      </c>
      <c r="AP20" s="273" t="s">
        <v>499</v>
      </c>
      <c r="AQ20" s="274" t="s">
        <v>500</v>
      </c>
      <c r="AR20" s="275"/>
    </row>
    <row r="21" spans="1:46" s="248" customFormat="1" x14ac:dyDescent="0.15">
      <c r="A21" s="276"/>
      <c r="AK21" s="1123" t="s">
        <v>501</v>
      </c>
      <c r="AL21" s="1124"/>
      <c r="AM21" s="1124"/>
      <c r="AN21" s="1125"/>
      <c r="AO21" s="277">
        <v>14.33</v>
      </c>
      <c r="AP21" s="278">
        <v>11.1</v>
      </c>
      <c r="AQ21" s="279">
        <v>3.23</v>
      </c>
      <c r="AS21" s="280"/>
      <c r="AT21" s="276"/>
    </row>
    <row r="22" spans="1:46" s="248" customFormat="1" x14ac:dyDescent="0.15">
      <c r="A22" s="276"/>
      <c r="AK22" s="1123" t="s">
        <v>502</v>
      </c>
      <c r="AL22" s="1124"/>
      <c r="AM22" s="1124"/>
      <c r="AN22" s="1125"/>
      <c r="AO22" s="281">
        <v>97.2</v>
      </c>
      <c r="AP22" s="282">
        <v>96.5</v>
      </c>
      <c r="AQ22" s="283">
        <v>0.7</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503</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505</v>
      </c>
      <c r="AL29" s="248"/>
      <c r="AM29" s="248"/>
      <c r="AN29" s="248"/>
      <c r="AS29" s="290"/>
    </row>
    <row r="30" spans="1:46" ht="13.5" customHeight="1" x14ac:dyDescent="0.15">
      <c r="A30" s="247"/>
      <c r="AK30" s="250"/>
      <c r="AL30" s="251"/>
      <c r="AM30" s="251"/>
      <c r="AN30" s="252"/>
      <c r="AO30" s="1105" t="s">
        <v>484</v>
      </c>
      <c r="AP30" s="253"/>
      <c r="AQ30" s="254" t="s">
        <v>485</v>
      </c>
      <c r="AR30" s="255"/>
    </row>
    <row r="31" spans="1:46" x14ac:dyDescent="0.15">
      <c r="A31" s="247"/>
      <c r="AK31" s="256"/>
      <c r="AL31" s="257"/>
      <c r="AM31" s="257"/>
      <c r="AN31" s="258"/>
      <c r="AO31" s="1106"/>
      <c r="AP31" s="259" t="s">
        <v>486</v>
      </c>
      <c r="AQ31" s="260" t="s">
        <v>487</v>
      </c>
      <c r="AR31" s="261" t="s">
        <v>488</v>
      </c>
    </row>
    <row r="32" spans="1:46" ht="27" customHeight="1" x14ac:dyDescent="0.15">
      <c r="A32" s="247"/>
      <c r="AK32" s="1107" t="s">
        <v>506</v>
      </c>
      <c r="AL32" s="1108"/>
      <c r="AM32" s="1108"/>
      <c r="AN32" s="1109"/>
      <c r="AO32" s="291">
        <v>1145363</v>
      </c>
      <c r="AP32" s="291">
        <v>85043</v>
      </c>
      <c r="AQ32" s="292">
        <v>62408</v>
      </c>
      <c r="AR32" s="293">
        <v>36.299999999999997</v>
      </c>
    </row>
    <row r="33" spans="1:46" ht="13.5" customHeight="1" x14ac:dyDescent="0.15">
      <c r="A33" s="247"/>
      <c r="AK33" s="1107" t="s">
        <v>507</v>
      </c>
      <c r="AL33" s="1108"/>
      <c r="AM33" s="1108"/>
      <c r="AN33" s="1109"/>
      <c r="AO33" s="291" t="s">
        <v>493</v>
      </c>
      <c r="AP33" s="291" t="s">
        <v>493</v>
      </c>
      <c r="AQ33" s="292" t="s">
        <v>493</v>
      </c>
      <c r="AR33" s="293" t="s">
        <v>493</v>
      </c>
    </row>
    <row r="34" spans="1:46" ht="27" customHeight="1" x14ac:dyDescent="0.15">
      <c r="A34" s="247"/>
      <c r="AK34" s="1107" t="s">
        <v>508</v>
      </c>
      <c r="AL34" s="1108"/>
      <c r="AM34" s="1108"/>
      <c r="AN34" s="1109"/>
      <c r="AO34" s="291" t="s">
        <v>493</v>
      </c>
      <c r="AP34" s="291" t="s">
        <v>493</v>
      </c>
      <c r="AQ34" s="292">
        <v>4</v>
      </c>
      <c r="AR34" s="293" t="s">
        <v>493</v>
      </c>
    </row>
    <row r="35" spans="1:46" ht="27" customHeight="1" x14ac:dyDescent="0.15">
      <c r="A35" s="247"/>
      <c r="AK35" s="1107" t="s">
        <v>509</v>
      </c>
      <c r="AL35" s="1108"/>
      <c r="AM35" s="1108"/>
      <c r="AN35" s="1109"/>
      <c r="AO35" s="291">
        <v>185016</v>
      </c>
      <c r="AP35" s="291">
        <v>13737</v>
      </c>
      <c r="AQ35" s="292">
        <v>14219</v>
      </c>
      <c r="AR35" s="293">
        <v>-3.4</v>
      </c>
    </row>
    <row r="36" spans="1:46" ht="27" customHeight="1" x14ac:dyDescent="0.15">
      <c r="A36" s="247"/>
      <c r="AK36" s="1107" t="s">
        <v>510</v>
      </c>
      <c r="AL36" s="1108"/>
      <c r="AM36" s="1108"/>
      <c r="AN36" s="1109"/>
      <c r="AO36" s="291" t="s">
        <v>493</v>
      </c>
      <c r="AP36" s="291" t="s">
        <v>493</v>
      </c>
      <c r="AQ36" s="292">
        <v>4004</v>
      </c>
      <c r="AR36" s="293" t="s">
        <v>493</v>
      </c>
    </row>
    <row r="37" spans="1:46" ht="13.5" customHeight="1" x14ac:dyDescent="0.15">
      <c r="A37" s="247"/>
      <c r="AK37" s="1107" t="s">
        <v>511</v>
      </c>
      <c r="AL37" s="1108"/>
      <c r="AM37" s="1108"/>
      <c r="AN37" s="1109"/>
      <c r="AO37" s="291" t="s">
        <v>493</v>
      </c>
      <c r="AP37" s="291" t="s">
        <v>493</v>
      </c>
      <c r="AQ37" s="292">
        <v>309</v>
      </c>
      <c r="AR37" s="293" t="s">
        <v>493</v>
      </c>
    </row>
    <row r="38" spans="1:46" ht="27" customHeight="1" x14ac:dyDescent="0.15">
      <c r="A38" s="247"/>
      <c r="AK38" s="1110" t="s">
        <v>512</v>
      </c>
      <c r="AL38" s="1111"/>
      <c r="AM38" s="1111"/>
      <c r="AN38" s="1112"/>
      <c r="AO38" s="294" t="s">
        <v>493</v>
      </c>
      <c r="AP38" s="294" t="s">
        <v>493</v>
      </c>
      <c r="AQ38" s="295">
        <v>4</v>
      </c>
      <c r="AR38" s="283" t="s">
        <v>493</v>
      </c>
      <c r="AS38" s="290"/>
    </row>
    <row r="39" spans="1:46" x14ac:dyDescent="0.15">
      <c r="A39" s="247"/>
      <c r="AK39" s="1110" t="s">
        <v>513</v>
      </c>
      <c r="AL39" s="1111"/>
      <c r="AM39" s="1111"/>
      <c r="AN39" s="1112"/>
      <c r="AO39" s="291">
        <v>-159</v>
      </c>
      <c r="AP39" s="291">
        <v>-12</v>
      </c>
      <c r="AQ39" s="292">
        <v>-2554</v>
      </c>
      <c r="AR39" s="293">
        <v>-99.5</v>
      </c>
      <c r="AS39" s="290"/>
    </row>
    <row r="40" spans="1:46" ht="27" customHeight="1" x14ac:dyDescent="0.15">
      <c r="A40" s="247"/>
      <c r="AK40" s="1107" t="s">
        <v>514</v>
      </c>
      <c r="AL40" s="1108"/>
      <c r="AM40" s="1108"/>
      <c r="AN40" s="1109"/>
      <c r="AO40" s="291">
        <v>-964888</v>
      </c>
      <c r="AP40" s="291">
        <v>-71643</v>
      </c>
      <c r="AQ40" s="292">
        <v>-52280</v>
      </c>
      <c r="AR40" s="293">
        <v>37</v>
      </c>
      <c r="AS40" s="290"/>
    </row>
    <row r="41" spans="1:46" x14ac:dyDescent="0.15">
      <c r="A41" s="247"/>
      <c r="AK41" s="1113" t="s">
        <v>288</v>
      </c>
      <c r="AL41" s="1114"/>
      <c r="AM41" s="1114"/>
      <c r="AN41" s="1115"/>
      <c r="AO41" s="291">
        <v>365332</v>
      </c>
      <c r="AP41" s="291">
        <v>27126</v>
      </c>
      <c r="AQ41" s="292">
        <v>26115</v>
      </c>
      <c r="AR41" s="293">
        <v>3.9</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515</v>
      </c>
    </row>
    <row r="48" spans="1:46" x14ac:dyDescent="0.15">
      <c r="A48" s="247"/>
      <c r="AK48" s="301" t="s">
        <v>516</v>
      </c>
      <c r="AL48" s="301"/>
      <c r="AM48" s="301"/>
      <c r="AN48" s="301"/>
      <c r="AO48" s="301"/>
      <c r="AP48" s="301"/>
      <c r="AQ48" s="302"/>
      <c r="AR48" s="301"/>
    </row>
    <row r="49" spans="1:44" ht="13.5" customHeight="1" x14ac:dyDescent="0.15">
      <c r="A49" s="247"/>
      <c r="AK49" s="303"/>
      <c r="AL49" s="304"/>
      <c r="AM49" s="1100" t="s">
        <v>484</v>
      </c>
      <c r="AN49" s="1102" t="s">
        <v>517</v>
      </c>
      <c r="AO49" s="1103"/>
      <c r="AP49" s="1103"/>
      <c r="AQ49" s="1103"/>
      <c r="AR49" s="1104"/>
    </row>
    <row r="50" spans="1:44" x14ac:dyDescent="0.15">
      <c r="A50" s="247"/>
      <c r="AK50" s="305"/>
      <c r="AL50" s="306"/>
      <c r="AM50" s="1101"/>
      <c r="AN50" s="307" t="s">
        <v>518</v>
      </c>
      <c r="AO50" s="308" t="s">
        <v>519</v>
      </c>
      <c r="AP50" s="309" t="s">
        <v>520</v>
      </c>
      <c r="AQ50" s="310" t="s">
        <v>521</v>
      </c>
      <c r="AR50" s="311" t="s">
        <v>522</v>
      </c>
    </row>
    <row r="51" spans="1:44" x14ac:dyDescent="0.15">
      <c r="A51" s="247"/>
      <c r="AK51" s="303" t="s">
        <v>523</v>
      </c>
      <c r="AL51" s="304"/>
      <c r="AM51" s="312">
        <v>1806143</v>
      </c>
      <c r="AN51" s="313">
        <v>123649</v>
      </c>
      <c r="AO51" s="314">
        <v>114.6</v>
      </c>
      <c r="AP51" s="315">
        <v>117234</v>
      </c>
      <c r="AQ51" s="316">
        <v>34</v>
      </c>
      <c r="AR51" s="317">
        <v>80.599999999999994</v>
      </c>
    </row>
    <row r="52" spans="1:44" x14ac:dyDescent="0.15">
      <c r="A52" s="247"/>
      <c r="AK52" s="318"/>
      <c r="AL52" s="319" t="s">
        <v>524</v>
      </c>
      <c r="AM52" s="320">
        <v>1569248</v>
      </c>
      <c r="AN52" s="321">
        <v>107431</v>
      </c>
      <c r="AO52" s="322">
        <v>115.4</v>
      </c>
      <c r="AP52" s="323">
        <v>59796</v>
      </c>
      <c r="AQ52" s="324">
        <v>25.9</v>
      </c>
      <c r="AR52" s="325">
        <v>89.5</v>
      </c>
    </row>
    <row r="53" spans="1:44" x14ac:dyDescent="0.15">
      <c r="A53" s="247"/>
      <c r="AK53" s="303" t="s">
        <v>525</v>
      </c>
      <c r="AL53" s="304"/>
      <c r="AM53" s="312">
        <v>1580527</v>
      </c>
      <c r="AN53" s="313">
        <v>109866</v>
      </c>
      <c r="AO53" s="314">
        <v>-11.1</v>
      </c>
      <c r="AP53" s="315">
        <v>97758</v>
      </c>
      <c r="AQ53" s="316">
        <v>-16.600000000000001</v>
      </c>
      <c r="AR53" s="317">
        <v>5.5</v>
      </c>
    </row>
    <row r="54" spans="1:44" x14ac:dyDescent="0.15">
      <c r="A54" s="247"/>
      <c r="AK54" s="318"/>
      <c r="AL54" s="319" t="s">
        <v>524</v>
      </c>
      <c r="AM54" s="320">
        <v>1264226</v>
      </c>
      <c r="AN54" s="321">
        <v>87879</v>
      </c>
      <c r="AO54" s="322">
        <v>-18.2</v>
      </c>
      <c r="AP54" s="323">
        <v>45946</v>
      </c>
      <c r="AQ54" s="324">
        <v>-23.2</v>
      </c>
      <c r="AR54" s="325">
        <v>5</v>
      </c>
    </row>
    <row r="55" spans="1:44" x14ac:dyDescent="0.15">
      <c r="A55" s="247"/>
      <c r="AK55" s="303" t="s">
        <v>526</v>
      </c>
      <c r="AL55" s="304"/>
      <c r="AM55" s="312">
        <v>1569713</v>
      </c>
      <c r="AN55" s="313">
        <v>111835</v>
      </c>
      <c r="AO55" s="314">
        <v>1.8</v>
      </c>
      <c r="AP55" s="315">
        <v>91338</v>
      </c>
      <c r="AQ55" s="316">
        <v>-6.6</v>
      </c>
      <c r="AR55" s="317">
        <v>8.4</v>
      </c>
    </row>
    <row r="56" spans="1:44" x14ac:dyDescent="0.15">
      <c r="A56" s="247"/>
      <c r="AK56" s="318"/>
      <c r="AL56" s="319" t="s">
        <v>524</v>
      </c>
      <c r="AM56" s="320">
        <v>262260</v>
      </c>
      <c r="AN56" s="321">
        <v>18685</v>
      </c>
      <c r="AO56" s="322">
        <v>-78.7</v>
      </c>
      <c r="AP56" s="323">
        <v>43989</v>
      </c>
      <c r="AQ56" s="324">
        <v>-4.3</v>
      </c>
      <c r="AR56" s="325">
        <v>-74.400000000000006</v>
      </c>
    </row>
    <row r="57" spans="1:44" x14ac:dyDescent="0.15">
      <c r="A57" s="247"/>
      <c r="AK57" s="303" t="s">
        <v>527</v>
      </c>
      <c r="AL57" s="304"/>
      <c r="AM57" s="312">
        <v>1559992</v>
      </c>
      <c r="AN57" s="313">
        <v>113223</v>
      </c>
      <c r="AO57" s="314">
        <v>1.2</v>
      </c>
      <c r="AP57" s="315">
        <v>103975</v>
      </c>
      <c r="AQ57" s="316">
        <v>13.8</v>
      </c>
      <c r="AR57" s="317">
        <v>-12.6</v>
      </c>
    </row>
    <row r="58" spans="1:44" x14ac:dyDescent="0.15">
      <c r="A58" s="247"/>
      <c r="AK58" s="318"/>
      <c r="AL58" s="319" t="s">
        <v>524</v>
      </c>
      <c r="AM58" s="320">
        <v>236486</v>
      </c>
      <c r="AN58" s="321">
        <v>17164</v>
      </c>
      <c r="AO58" s="322">
        <v>-8.1</v>
      </c>
      <c r="AP58" s="323">
        <v>52698</v>
      </c>
      <c r="AQ58" s="324">
        <v>19.8</v>
      </c>
      <c r="AR58" s="325">
        <v>-27.9</v>
      </c>
    </row>
    <row r="59" spans="1:44" x14ac:dyDescent="0.15">
      <c r="A59" s="247"/>
      <c r="AK59" s="303" t="s">
        <v>528</v>
      </c>
      <c r="AL59" s="304"/>
      <c r="AM59" s="312">
        <v>2631744</v>
      </c>
      <c r="AN59" s="313">
        <v>195407</v>
      </c>
      <c r="AO59" s="314">
        <v>72.599999999999994</v>
      </c>
      <c r="AP59" s="315">
        <v>112678</v>
      </c>
      <c r="AQ59" s="316">
        <v>8.4</v>
      </c>
      <c r="AR59" s="317">
        <v>64.2</v>
      </c>
    </row>
    <row r="60" spans="1:44" x14ac:dyDescent="0.15">
      <c r="A60" s="247"/>
      <c r="AK60" s="318"/>
      <c r="AL60" s="319" t="s">
        <v>524</v>
      </c>
      <c r="AM60" s="320">
        <v>497876</v>
      </c>
      <c r="AN60" s="321">
        <v>36967</v>
      </c>
      <c r="AO60" s="322">
        <v>115.4</v>
      </c>
      <c r="AP60" s="323">
        <v>55165</v>
      </c>
      <c r="AQ60" s="324">
        <v>4.7</v>
      </c>
      <c r="AR60" s="325">
        <v>110.7</v>
      </c>
    </row>
    <row r="61" spans="1:44" x14ac:dyDescent="0.15">
      <c r="A61" s="247"/>
      <c r="AK61" s="303" t="s">
        <v>529</v>
      </c>
      <c r="AL61" s="326"/>
      <c r="AM61" s="312">
        <v>1829624</v>
      </c>
      <c r="AN61" s="313">
        <v>130796</v>
      </c>
      <c r="AO61" s="314">
        <v>35.799999999999997</v>
      </c>
      <c r="AP61" s="315">
        <v>104597</v>
      </c>
      <c r="AQ61" s="327">
        <v>6.6</v>
      </c>
      <c r="AR61" s="317">
        <v>29.2</v>
      </c>
    </row>
    <row r="62" spans="1:44" x14ac:dyDescent="0.15">
      <c r="A62" s="247"/>
      <c r="AK62" s="318"/>
      <c r="AL62" s="319" t="s">
        <v>524</v>
      </c>
      <c r="AM62" s="320">
        <v>766019</v>
      </c>
      <c r="AN62" s="321">
        <v>53625</v>
      </c>
      <c r="AO62" s="322">
        <v>25.2</v>
      </c>
      <c r="AP62" s="323">
        <v>51519</v>
      </c>
      <c r="AQ62" s="324">
        <v>4.5999999999999996</v>
      </c>
      <c r="AR62" s="325">
        <v>20.6</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RhfCOK5Mc+ualz0Sf3wYXaJ4mDddZyXBIAmSUL3S+Xp1nlivzwD+Jgc1/2T3tzi0Xg8sKf8Sz7eYq6UdLpX1w==" saltValue="CHGjw8YCvL00VP0uE6rEB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481</v>
      </c>
    </row>
    <row r="121" spans="125:125" ht="13.5" hidden="1" customHeight="1" x14ac:dyDescent="0.15">
      <c r="DU121" s="241"/>
    </row>
  </sheetData>
  <sheetProtection algorithmName="SHA-512" hashValue="wWAT4I9eL6lR615uqxVKLglRdfiL2HZh8jFxoNpT8M7jypRCZ5IUaKn3AiOsL5f4Qn0GAyRsdwqNJDt1gZcolg==" saltValue="5+CBzme4/ifOZO26uAZgV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481</v>
      </c>
    </row>
  </sheetData>
  <sheetProtection algorithmName="SHA-512" hashValue="XdqPlPBGBewnvfUexB18/rmH2J+mZcjj3LggSI6gqst4LTNonpxvJIzun8i8R+YK3MAhx5RbsqI6iua98SemAw==" saltValue="kJVJqR3bU7WD6gx3NMhtt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26" t="s">
        <v>3</v>
      </c>
      <c r="D47" s="1126"/>
      <c r="E47" s="1127"/>
      <c r="F47" s="11">
        <v>17.920000000000002</v>
      </c>
      <c r="G47" s="12">
        <v>18.41</v>
      </c>
      <c r="H47" s="12">
        <v>22.68</v>
      </c>
      <c r="I47" s="12">
        <v>22.48</v>
      </c>
      <c r="J47" s="13">
        <v>21.84</v>
      </c>
    </row>
    <row r="48" spans="2:10" ht="57.75" customHeight="1" x14ac:dyDescent="0.15">
      <c r="B48" s="14"/>
      <c r="C48" s="1128" t="s">
        <v>4</v>
      </c>
      <c r="D48" s="1128"/>
      <c r="E48" s="1129"/>
      <c r="F48" s="15">
        <v>1.26</v>
      </c>
      <c r="G48" s="16">
        <v>3.45</v>
      </c>
      <c r="H48" s="16">
        <v>3.29</v>
      </c>
      <c r="I48" s="16">
        <v>3.1</v>
      </c>
      <c r="J48" s="17">
        <v>2.7</v>
      </c>
    </row>
    <row r="49" spans="2:10" ht="57.75" customHeight="1" thickBot="1" x14ac:dyDescent="0.2">
      <c r="B49" s="18"/>
      <c r="C49" s="1130" t="s">
        <v>5</v>
      </c>
      <c r="D49" s="1130"/>
      <c r="E49" s="1131"/>
      <c r="F49" s="19" t="s">
        <v>536</v>
      </c>
      <c r="G49" s="20">
        <v>4.07</v>
      </c>
      <c r="H49" s="20">
        <v>3.61</v>
      </c>
      <c r="I49" s="20" t="s">
        <v>537</v>
      </c>
      <c r="J49" s="21" t="s">
        <v>538</v>
      </c>
    </row>
    <row r="50" spans="2:10" x14ac:dyDescent="0.15"/>
  </sheetData>
  <sheetProtection algorithmName="SHA-512" hashValue="5url6nt7I2fqSfzwCX5fRGgtFAMo/jzeHtUFfYFJPSej3gKgw/2WuUCGATWHq+e2auoPn/pBsenzZNQoaQHdMg==" saltValue="SoMjl0QHGB+53c8phBY4u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藤本 奈巳</cp:lastModifiedBy>
  <cp:lastPrinted>2026-03-09T07:27:41Z</cp:lastPrinted>
  <dcterms:created xsi:type="dcterms:W3CDTF">2026-02-23T08:11:07Z</dcterms:created>
  <dcterms:modified xsi:type="dcterms:W3CDTF">2026-03-18T00:59:03Z</dcterms:modified>
  <cp:category/>
</cp:coreProperties>
</file>