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35B8CCF5-5F4D-464F-B0DC-04E6C7D5700B}"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<sst xmlns="http://schemas.openxmlformats.org/spreadsheetml/2006/main" count="1129" uniqueCount="570">
  <si>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</si>
  <si>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</si>
  <si>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</si>
  <si>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</si>
  <si>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</si>
  <si>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</si>
  <si>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</si>
  <si>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</si>
  <si>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</si>
  <si>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</si>
  <si>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</si>
  <si>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</si>
  <si>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</si>
  <si>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</si>
  <si>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</si>
  <si>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</si>
  <si>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</si>
  <si>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</si>
  <si>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</si>
  <si>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</si>
  <si>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</si>
  <si>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</si>
  <si>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</si>
  <si>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</si>
  <si>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</si>
  <si>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</si>
  <si>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</si>
  <si>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</si>
  <si>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</si>
  <si>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</si>
  <si>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</si>
  <si>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</si>
  <si>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</si>
  <si>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</si>
  <si>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</si>
  <si>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</si>
  <si>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</si>
  <si>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</si>
  <si>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</si>
  <si>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</si>
  <si>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</si>
  <si>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</si>
  <si>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</si>
  <si>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</si>
  <si>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</si>
  <si>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</si>
  <si>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</si>
  <si>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</si>
  <si>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</si>
  <si>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</si>
  <si>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</si>
  <si>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</si>
  <si>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</si>
  <si>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</si>
  <si>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</si>
  <si>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</si>
  <si>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</si>
  <si>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</si>
  <si>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</si>
  <si>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</si>
  <si>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</si>
  <si>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</si>
  <si>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</si>
  <si>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</si>
  <si>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</si>
  <si>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</si>
  <si>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</si>
  <si>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</si>
  <si>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</si>
  <si>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</si>
  <si>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</si>
  <si>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</si>
  <si>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</si>
  <si>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</si>
  <si>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</si>
  <si>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</si>
  <si>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</si>
  <si>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</si>
  <si>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</si>
  <si>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</si>
  <si>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</si>
  <si>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</si>
  <si>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</si>
  <si>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</si>
  <si>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</si>
  <si>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</si>
  <si>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</si>
  <si>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</si>
  <si>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</si>
  <si>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</si>
  <si>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</si>
  <si>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</si>
  <si>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</si>
  <si>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</si>
  <si>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上富田町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</si>
  <si>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</si>
  <si>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</si>
  <si>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</si>
  <si>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</si>
  <si>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</si>
  <si>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</si>
  <si>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</si>
  <si>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</si>
  <si>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</si>
  <si>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</si>
  <si>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</si>
  <si>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</si>
  <si>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</si>
  <si>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</si>
  <si>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</si>
  <si>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</si>
  <si>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</si>
  <si>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</si>
  <si>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</si>
  <si>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</si>
  <si>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</si>
  <si>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</si>
  <si>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</si>
  <si>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</si>
  <si>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</si>
  <si>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</si>
  <si>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</si>
  <si>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</si>
  <si>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</si>
  <si>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</si>
  <si>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</si>
  <si>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</si>
  <si>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</si>
  <si>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</si>
  <si>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</si>
  <si>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</si>
  <si>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</si>
  <si>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</si>
  <si>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</si>
  <si>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</si>
  <si>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</si>
  <si>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</si>
  <si>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</si>
  <si>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</si>
  <si>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</si>
  <si>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</si>
  <si>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</si>
  <si>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</si>
  <si>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</si>
  <si>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</si>
  <si>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</si>
  <si>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</si>
  <si>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</si>
  <si>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</si>
  <si>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</si>
  <si>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</si>
  <si>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</si>
  <si>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</si>
  <si>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</si>
  <si>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</si>
  <si>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</si>
  <si>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</si>
  <si>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</si>
  <si>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</si>
  <si>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</si>
  <si>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</si>
  <si>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</si>
  <si>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</si>
  <si>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</si>
  <si>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</si>
  <si>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</si>
  <si>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</si>
  <si>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</si>
  <si>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</si>
  <si>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</si>
  <si>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</si>
  <si>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</si>
  <si>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</si>
  <si>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</si>
  <si>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</si>
  <si>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</si>
  <si>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</si>
  <si>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</si>
  <si>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</si>
  <si>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</si>
  <si>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</si>
  <si>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</si>
  <si>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</si>
  <si>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</si>
  <si>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</si>
  <si>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</si>
  <si>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</si>
  <si>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</si>
  <si>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</si>
  <si>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</si>
  <si>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</si>
  <si>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</si>
  <si>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</si>
  <si>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</si>
  <si>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</si>
  <si>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</si>
  <si>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</si>
  <si>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</si>
  <si>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</si>
  <si>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</si>
  <si>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</si>
  <si>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</si>
  <si>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</si>
  <si>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</si>
  <si>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和歌山県上富田町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</si>
  <si>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</si>
  <si>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</si>
  <si>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</si>
  <si>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</si>
  <si>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</si>
  <si>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</si>
  <si>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</si>
  <si>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</si>
  <si>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</si>
  <si>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</si>
  <si>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</si>
  <si>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</si>
  <si>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</si>
  <si>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</si>
  <si>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</si>
  <si>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</si>
  <si>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</si>
  <si>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</si>
  <si>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</si>
  <si>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</si>
  <si>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</si>
  <si>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</si>
  <si>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</si>
  <si>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</si>
  <si>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</si>
  <si>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</si>
  <si>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</si>
  <si>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</si>
  <si>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</si>
  <si>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</si>
  <si>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</si>
  <si>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</si>
  <si>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</si>
  <si>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</si>
  <si>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</si>
  <si>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</si>
  <si>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</si>
  <si>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</si>
  <si>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</si>
  <si>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</si>
  <si>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</si>
  <si>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</si>
  <si>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</si>
  <si>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</si>
  <si>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</si>
  <si>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</si>
  <si>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</si>
  <si>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</si>
  <si>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</si>
  <si>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</si>
  <si>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</si>
  <si>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</si>
  <si>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</si>
  <si>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</si>
  <si>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</si>
  <si>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</si>
  <si>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</si>
  <si>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</si>
  <si>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</si>
  <si>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</si>
  <si>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</si>
  <si>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</si>
  <si>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</si>
  <si>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</si>
  <si>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</si>
  <si>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</si>
  <si>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</si>
  <si>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</si>
  <si>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</si>
  <si>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</si>
  <si>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</si>
  <si>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</si>
  <si>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</si>
  <si>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</si>
  <si>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</si>
  <si>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</si>
  <si>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</si>
  <si>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</si>
  <si>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</si>
  <si>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</si>
  <si>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</si>
  <si>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</si>
  <si>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</si>
  <si>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</si>
  <si>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</si>
  <si>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</si>
  <si>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</si>
  <si>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</si>
  <si>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</si>
  <si>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</si>
  <si>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</si>
  <si>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</si>
  <si>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</si>
  <si>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</si>
  <si>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</si>
  <si>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</si>
  <si>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</si>
  <si>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</si>
  <si>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</si>
  <si>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</si>
  <si>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</si>
  <si>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</si>
  <si>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</si>
  <si>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</si>
  <si>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</si>
  <si>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</si>
  <si>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</si>
  <si>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</si>
  <si>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</si>
  <si>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</si>
  <si>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</si>
  <si>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</si>
  <si>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</si>
  <si>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</si>
  <si>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</si>
  <si>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</si>
  <si>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</si>
  <si>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</si>
  <si>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</si>
  <si>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</si>
  <si>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</si>
  <si>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</si>
  <si>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</si>
  <si>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</si>
  <si>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</si>
  <si>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</si>
  <si>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</si>
  <si>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</si>
  <si>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</si>
  <si>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</si>
  <si>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</si>
  <si>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</si>
  <si>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</si>
  <si>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</si>
  <si>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</si>
  <si>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</si>
  <si>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</si>
  <si>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</si>
  <si>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</si>
  <si>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</si>
  <si>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</si>
  <si>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</si>
  <si>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</si>
  <si>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</si>
  <si>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</si>
  <si>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</si>
  <si>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</si>
  <si>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</si>
  <si>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</si>
  <si>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</si>
  <si>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和歌山県上富田町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</si>
  <si>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</si>
  <si>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</si>
  <si>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</si>
  <si>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</si>
  <si>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</si>
  <si>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</si>
  <si>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</si>
  <si>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</si>
  <si>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</si>
  <si>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</si>
  <si>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</si>
  <si>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</si>
  <si>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</si>
  <si>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</si>
  <si>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</si>
  <si>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</si>
  <si>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</si>
  <si>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</si>
  <si>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</si>
  <si>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</si>
  <si>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</si>
  <si>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</si>
  <si>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</si>
  <si>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</si>
  <si>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</si>
  <si>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</si>
  <si>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</si>
  <si>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</si>
  <si>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</si>
  <si>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</si>
  <si>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</si>
  <si>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</si>
  <si>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</si>
  <si>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</si>
  <si>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</si>
  <si>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t>
    <phoneticPr fontId="5"/>
  </si>
  <si>
    <t>後期高齢者医療</t>
    <phoneticPr fontId="5"/>
  </si>
  <si>
    <t>水道事業</t>
    <phoneticPr fontId="5"/>
  </si>
  <si>
    <t>法適用企業</t>
    <phoneticPr fontId="5"/>
  </si>
  <si>
    <t>下水道事業</t>
    <phoneticPr fontId="5"/>
  </si>
  <si>
    <t>宅地造成事業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</si>
  <si>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</si>
  <si>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</si>
  <si>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</si>
  <si>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</si>
  <si>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</si>
  <si>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</si>
  <si>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</si>
  <si>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</si>
  <si>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</si>
  <si>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</si>
  <si>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</si>
  <si>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</si>
  <si>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</si>
  <si>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</si>
  <si>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</si>
  <si>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</si>
  <si>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</si>
  <si>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</si>
  <si>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</si>
  <si>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</si>
  <si>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</si>
  <si>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</si>
  <si>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</si>
  <si>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</si>
  <si>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</si>
  <si>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</si>
  <si>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</si>
  <si>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</si>
  <si>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</si>
  <si>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</si>
  <si>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</si>
  <si>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</si>
  <si>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</si>
  <si>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</si>
  <si>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</si>
  <si>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</si>
  <si>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</si>
  <si>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</si>
  <si>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</si>
  <si>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</si>
  <si>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</si>
  <si>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</si>
  <si>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</si>
  <si>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</si>
  <si>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</si>
  <si>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</si>
  <si>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</si>
  <si>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</si>
  <si>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</si>
  <si>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</si>
  <si>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</si>
  <si>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</si>
  <si>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</si>
  <si>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</si>
  <si>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</si>
  <si>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</si>
  <si>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</si>
  <si>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</si>
  <si>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</si>
  <si>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</si>
  <si>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</si>
  <si>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</si>
  <si>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</si>
  <si>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</si>
  <si>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</si>
  <si>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</si>
  <si>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</si>
  <si>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</si>
  <si>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</si>
  <si>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</si>
  <si>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</si>
  <si>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</si>
  <si>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</si>
  <si>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</si>
  <si>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</si>
  <si>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</si>
  <si>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</si>
  <si>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</si>
  <si>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</si>
  <si>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</si>
  <si>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</si>
  <si>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</si>
  <si>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</si>
  <si>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</si>
  <si>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</si>
  <si>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</si>
  <si>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</si>
  <si>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</si>
  <si>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</si>
  <si>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</si>
  <si>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</si>
  <si>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</si>
  <si>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</si>
  <si>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</si>
  <si>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</si>
  <si>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</si>
  <si>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</si>
  <si>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</si>
  <si>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</si>
  <si>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</si>
  <si>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</si>
  <si>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</si>
  <si>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</si>
  <si>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</si>
  <si>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</si>
  <si>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</si>
  <si>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</si>
  <si>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</si>
  <si>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</si>
  <si>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</si>
  <si>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</si>
  <si>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</si>
  <si>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</si>
  <si>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</si>
  <si>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</si>
  <si>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</si>
  <si>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</si>
  <si>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</si>
  <si>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</si>
  <si>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</si>
  <si>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</si>
  <si>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</si>
  <si>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</si>
  <si>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</si>
  <si>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</si>
  <si>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</si>
  <si>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</si>
  <si>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</si>
  <si>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</si>
  <si>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</si>
  <si>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</si>
  <si>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</si>
  <si>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</si>
  <si>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</si>
  <si>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</si>
  <si>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</si>
  <si>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2.26</t>
  </si>
  <si>
    <t>▲ 3.30</t>
  </si>
  <si>
    <t>▲ 3.84</t>
  </si>
  <si>
    <t>水道事業</t>
  </si>
  <si>
    <t>下水道事業</t>
  </si>
  <si>
    <t>宅地造成事業</t>
  </si>
  <si>
    <t>介護保険</t>
  </si>
  <si>
    <t>一般会計</t>
  </si>
  <si>
    <t>後期高齢者医療</t>
  </si>
  <si>
    <t>国民健康保険事業</t>
  </si>
  <si>
    <t>奨学事業</t>
  </si>
  <si>
    <t>その他会計（赤字）</t>
  </si>
  <si>
    <t>▲ 0.26</t>
  </si>
  <si>
    <t>その他会計（黒字）</t>
  </si>
  <si>
    <t>R02</t>
    <phoneticPr fontId="5"/>
  </si>
  <si>
    <t>R03</t>
    <phoneticPr fontId="5"/>
  </si>
  <si>
    <t>R04</t>
    <phoneticPr fontId="5"/>
  </si>
  <si>
    <t>R05</t>
    <phoneticPr fontId="5"/>
  </si>
  <si>
    <t>R06</t>
    <phoneticPr fontId="5"/>
  </si>
  <si>
    <t>公立紀南病院組合</t>
    <phoneticPr fontId="2"/>
  </si>
  <si>
    <t>和歌山県市町村総合事務組合</t>
    <phoneticPr fontId="2"/>
  </si>
  <si>
    <t>和歌山県後期高齢者医療広域組合</t>
    <phoneticPr fontId="2"/>
  </si>
  <si>
    <t>紀南地方児童福祉施設組合</t>
    <phoneticPr fontId="2"/>
  </si>
  <si>
    <t>富田川衛生施設組合</t>
    <phoneticPr fontId="2"/>
  </si>
  <si>
    <t>富田川治水組合</t>
    <phoneticPr fontId="2"/>
  </si>
  <si>
    <t>和歌山県地方税回収機構</t>
    <phoneticPr fontId="2"/>
  </si>
  <si>
    <t>紀南地方老人福祉施設組合</t>
    <phoneticPr fontId="2"/>
  </si>
  <si>
    <t>田辺周辺広域市町村圏組合</t>
  </si>
  <si>
    <t>和歌山県住宅新築等資金貸付金回収管理組合</t>
  </si>
  <si>
    <t>紀南環境広域施設組合</t>
  </si>
  <si>
    <t>-</t>
    <phoneticPr fontId="2"/>
  </si>
  <si>
    <t>紀南地方老人福祉施設組合（公営企業会計）</t>
    <phoneticPr fontId="2"/>
  </si>
  <si>
    <t>さわやか上富田まちづくり基金</t>
    <rPh sb="4" eb="7">
      <t>カミトンダ</t>
    </rPh>
    <rPh sb="12" eb="14">
      <t>キキン</t>
    </rPh>
    <phoneticPr fontId="5"/>
  </si>
  <si>
    <t>事業所等立地促進基金</t>
    <rPh sb="0" eb="3">
      <t>ジギョウショ</t>
    </rPh>
    <rPh sb="3" eb="4">
      <t>トウ</t>
    </rPh>
    <rPh sb="4" eb="6">
      <t>リッチ</t>
    </rPh>
    <rPh sb="6" eb="8">
      <t>ソクシン</t>
    </rPh>
    <rPh sb="8" eb="10">
      <t>キキン</t>
    </rPh>
    <phoneticPr fontId="2"/>
  </si>
  <si>
    <t>定住促進住宅基金</t>
    <rPh sb="0" eb="4">
      <t>テイジュウソクシン</t>
    </rPh>
    <rPh sb="4" eb="6">
      <t>ジュウタク</t>
    </rPh>
    <rPh sb="6" eb="8">
      <t>キキン</t>
    </rPh>
    <phoneticPr fontId="2"/>
  </si>
  <si>
    <t>一般廃棄物中間処理施設整備事業費準備基金</t>
    <phoneticPr fontId="2"/>
  </si>
  <si>
    <t>小集落改良住宅基金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</si>
</sst>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8B96-4ECC-B8B5-72E796182E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35901</c:v>
                </c:pt>
                <c:pt idx="1">
                  <c:v>24741</c:v>
                </c:pt>
                <c:pt idx="2">
                  <c:v>36815</c:v>
                </c:pt>
                <c:pt idx="3">
                  <c:v>33170</c:v>
                </c:pt>
                <c:pt idx="4">
                  <c:v>68816</c:v>
                </c:pt>
              </c:numCache>
            </c:numRef>
          </c:val>
          <c:smooth val="0"/>
          <c:extLst>
            <c:ext xmlns:c16="http://schemas.microsoft.com/office/drawing/2014/chart" uri="{C3380CC4-5D6E-409C-BE32-E72D297353CC}">
              <c16:uniqueId val="{00000001-8B96-4ECC-B8B5-72E796182E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1.68</c:v>
                </c:pt>
                <c:pt idx="1">
                  <c:v>7.49</c:v>
                </c:pt>
                <c:pt idx="2">
                  <c:v>4.3099999999999996</c:v>
                </c:pt>
                <c:pt idx="3">
                  <c:v>5.63</c:v>
                </c:pt>
                <c:pt idx="4">
                  <c:v>1.74</c:v>
                </c:pt>
              </c:numCache>
            </c:numRef>
          </c:val>
          <c:extLst>
            <c:ext xmlns:c16="http://schemas.microsoft.com/office/drawing/2014/chart" uri="{C3380CC4-5D6E-409C-BE32-E72D297353CC}">
              <c16:uniqueId val="{00000000-ACE9-401D-8A6B-8F39DB82B8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27.88</c:v>
                </c:pt>
                <c:pt idx="1">
                  <c:v>27.04</c:v>
                </c:pt>
                <c:pt idx="2">
                  <c:v>33.29</c:v>
                </c:pt>
                <c:pt idx="3">
                  <c:v>34.04</c:v>
                </c:pt>
                <c:pt idx="4">
                  <c:v>37.69</c:v>
                </c:pt>
              </c:numCache>
            </c:numRef>
          </c:val>
          <c:extLst>
            <c:ext xmlns:c16="http://schemas.microsoft.com/office/drawing/2014/chart" uri="{C3380CC4-5D6E-409C-BE32-E72D297353CC}">
              <c16:uniqueId val="{00000001-ACE9-401D-8A6B-8F39DB82B8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-2.2599999999999998</c:v>
                </c:pt>
                <c:pt idx="1">
                  <c:v>7.17</c:v>
                </c:pt>
                <c:pt idx="2">
                  <c:v>-3.3</c:v>
                </c:pt>
                <c:pt idx="3">
                  <c:v>1.52</c:v>
                </c:pt>
                <c:pt idx="4">
                  <c:v>-3.84</c:v>
                </c:pt>
              </c:numCache>
            </c:numRef>
          </c:val>
          <c:smooth val="0"/>
          <c:extLst>
            <c:ext xmlns:c16="http://schemas.microsoft.com/office/drawing/2014/chart" uri="{C3380CC4-5D6E-409C-BE32-E72D297353CC}">
              <c16:uniqueId val="{00000002-ACE9-401D-8A6B-8F39DB82B8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0.19</c:v>
                </c:pt>
                <c:pt idx="2">
                  <c:v>#N/A</c:v>
                </c:pt>
                <c:pt idx="3">
                  <c:v>0.15</c:v>
                </c:pt>
                <c:pt idx="4">
                  <c:v>#N/A</c:v>
                </c:pt>
                <c:pt idx="5">
                  <c:v>0.81</c:v>
                </c:pt>
                <c:pt idx="6">
                  <c:v>0</c:v>
                </c:pt>
                <c:pt idx="7">
                  <c:v>0</c:v>
                </c:pt>
                <c:pt idx="8">
                  <c:v>0</c:v>
                </c:pt>
                <c:pt idx="9">
                  <c:v>0</c:v>
                </c:pt>
              </c:numCache>
            </c:numRef>
          </c:val>
          <c:extLst>
            <c:ext xmlns:c16="http://schemas.microsoft.com/office/drawing/2014/chart" uri="{C3380CC4-5D6E-409C-BE32-E72D297353CC}">
              <c16:uniqueId val="{00000000-9E5B-4B5C-B671-194F301072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0.26</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5B-4B5C-B671-194F3010728A}"/>
            </c:ext>
          </c:extLst>
        </c:ser>
        <c:ser>
          <c:idx val="2"/>
          <c:order val="2"/>
          <c:tx>
            <c:strRef>
              <c:f>データシート!$A$29</c:f>
              <c:strCache>
                <c:ptCount val="1"/>
                <c:pt idx="0">
                  <c:v>奨学事業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E5B-4B5C-B671-194F3010728A}"/>
            </c:ext>
          </c:extLst>
        </c:ser>
        <c:ser>
          <c:idx val="3"/>
          <c:order val="3"/>
          <c:tx>
            <c:strRef>
              <c:f>データシート!$A$30</c:f>
              <c:strCache>
                <c:ptCount val="1"/>
                <c:pt idx="0">
                  <c:v>国民健康保険事業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c:v>
                </c:pt>
                <c:pt idx="4">
                  <c:v>#N/A</c:v>
                </c:pt>
                <c:pt idx="5">
                  <c:v>0.11</c:v>
                </c:pt>
                <c:pt idx="6">
                  <c:v>#N/A</c:v>
                </c:pt>
                <c:pt idx="7">
                  <c:v>0.1</c:v>
                </c:pt>
                <c:pt idx="8">
                  <c:v>#N/A</c:v>
                </c:pt>
                <c:pt idx="9">
                  <c:v>0.09</c:v>
                </c:pt>
              </c:numCache>
            </c:numRef>
          </c:val>
          <c:extLst>
            <c:ext xmlns:c16="http://schemas.microsoft.com/office/drawing/2014/chart" uri="{C3380CC4-5D6E-409C-BE32-E72D297353CC}">
              <c16:uniqueId val="{00000003-9E5B-4B5C-B671-194F3010728A}"/>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0.05</c:v>
                </c:pt>
                <c:pt idx="4">
                  <c:v>#N/A</c:v>
                </c:pt>
                <c:pt idx="5">
                  <c:v>0.09</c:v>
                </c:pt>
                <c:pt idx="6">
                  <c:v>#N/A</c:v>
                </c:pt>
                <c:pt idx="7">
                  <c:v>7.0000000000000007E-2</c:v>
                </c:pt>
                <c:pt idx="8">
                  <c:v>#N/A</c:v>
                </c:pt>
                <c:pt idx="9">
                  <c:v>0.1</c:v>
                </c:pt>
              </c:numCache>
            </c:numRef>
          </c:val>
          <c:extLst>
            <c:ext xmlns:c16="http://schemas.microsoft.com/office/drawing/2014/chart" uri="{C3380CC4-5D6E-409C-BE32-E72D297353CC}">
              <c16:uniqueId val="{00000004-9E5B-4B5C-B671-194F3010728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c:v>
                </c:pt>
                <c:pt idx="2">
                  <c:v>#N/A</c:v>
                </c:pt>
                <c:pt idx="3">
                  <c:v>7.49</c:v>
                </c:pt>
                <c:pt idx="4">
                  <c:v>#N/A</c:v>
                </c:pt>
                <c:pt idx="5">
                  <c:v>4.3</c:v>
                </c:pt>
                <c:pt idx="6">
                  <c:v>#N/A</c:v>
                </c:pt>
                <c:pt idx="7">
                  <c:v>5.62</c:v>
                </c:pt>
                <c:pt idx="8">
                  <c:v>#N/A</c:v>
                </c:pt>
                <c:pt idx="9">
                  <c:v>1.73</c:v>
                </c:pt>
              </c:numCache>
            </c:numRef>
          </c:val>
          <c:extLst>
            <c:ext xmlns:c16="http://schemas.microsoft.com/office/drawing/2014/chart" uri="{C3380CC4-5D6E-409C-BE32-E72D297353CC}">
              <c16:uniqueId val="{00000005-9E5B-4B5C-B671-194F3010728A}"/>
            </c:ext>
          </c:extLst>
        </c:ser>
        <c:ser>
          <c:idx val="6"/>
          <c:order val="6"/>
          <c:tx>
            <c:strRef>
              <c:f>データシート!$A$33</c:f>
              <c:strCache>
                <c:ptCount val="1"/>
                <c:pt idx="0">
                  <c:v>介護保険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1.17</c:v>
                </c:pt>
                <c:pt idx="2">
                  <c:v>#N/A</c:v>
                </c:pt>
                <c:pt idx="3">
                  <c:v>0.86</c:v>
                </c:pt>
                <c:pt idx="4">
                  <c:v>#N/A</c:v>
                </c:pt>
                <c:pt idx="5">
                  <c:v>0.47</c:v>
                </c:pt>
                <c:pt idx="6">
                  <c:v>#N/A</c:v>
                </c:pt>
                <c:pt idx="7">
                  <c:v>0.7</c:v>
                </c:pt>
                <c:pt idx="8">
                  <c:v>#N/A</c:v>
                </c:pt>
                <c:pt idx="9">
                  <c:v>1.76</c:v>
                </c:pt>
              </c:numCache>
            </c:numRef>
          </c:val>
          <c:extLst>
            <c:ext xmlns:c16="http://schemas.microsoft.com/office/drawing/2014/chart" uri="{C3380CC4-5D6E-409C-BE32-E72D297353CC}">
              <c16:uniqueId val="{00000006-9E5B-4B5C-B671-194F3010728A}"/>
            </c:ext>
          </c:extLst>
        </c:ser>
        <c:ser>
          <c:idx val="7"/>
          <c:order val="7"/>
          <c:tx>
            <c:strRef>
              <c:f>データシート!$A$34</c:f>
              <c:strCache>
                <c:ptCount val="1"/>
                <c:pt idx="0">
                  <c:v>宅地造成事業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4.87</c:v>
                </c:pt>
                <c:pt idx="2">
                  <c:v>#N/A</c:v>
                </c:pt>
                <c:pt idx="3">
                  <c:v>3.05</c:v>
                </c:pt>
                <c:pt idx="4">
                  <c:v>#N/A</c:v>
                </c:pt>
                <c:pt idx="5">
                  <c:v>2.6</c:v>
                </c:pt>
                <c:pt idx="6">
                  <c:v>#N/A</c:v>
                </c:pt>
                <c:pt idx="7">
                  <c:v>2.13</c:v>
                </c:pt>
                <c:pt idx="8">
                  <c:v>#N/A</c:v>
                </c:pt>
                <c:pt idx="9">
                  <c:v>4.88</c:v>
                </c:pt>
              </c:numCache>
            </c:numRef>
          </c:val>
          <c:extLst>
            <c:ext xmlns:c16="http://schemas.microsoft.com/office/drawing/2014/chart" uri="{C3380CC4-5D6E-409C-BE32-E72D297353CC}">
              <c16:uniqueId val="{00000007-9E5B-4B5C-B671-194F3010728A}"/>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10.029999999999999</c:v>
                </c:pt>
                <c:pt idx="8">
                  <c:v>#N/A</c:v>
                </c:pt>
                <c:pt idx="9">
                  <c:v>10.52</c:v>
                </c:pt>
              </c:numCache>
            </c:numRef>
          </c:val>
          <c:extLst>
            <c:ext xmlns:c16="http://schemas.microsoft.com/office/drawing/2014/chart" uri="{C3380CC4-5D6E-409C-BE32-E72D297353CC}">
              <c16:uniqueId val="{00000008-9E5B-4B5C-B671-194F3010728A}"/>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18.95</c:v>
                </c:pt>
                <c:pt idx="2">
                  <c:v>#N/A</c:v>
                </c:pt>
                <c:pt idx="3">
                  <c:v>20.61</c:v>
                </c:pt>
                <c:pt idx="4">
                  <c:v>#N/A</c:v>
                </c:pt>
                <c:pt idx="5">
                  <c:v>20.11</c:v>
                </c:pt>
                <c:pt idx="6">
                  <c:v>#N/A</c:v>
                </c:pt>
                <c:pt idx="7">
                  <c:v>20.13</c:v>
                </c:pt>
                <c:pt idx="8">
                  <c:v>#N/A</c:v>
                </c:pt>
                <c:pt idx="9">
                  <c:v>19.78</c:v>
                </c:pt>
              </c:numCache>
            </c:numRef>
          </c:val>
          <c:extLst>
            <c:ext xmlns:c16="http://schemas.microsoft.com/office/drawing/2014/chart" uri="{C3380CC4-5D6E-409C-BE32-E72D297353CC}">
              <c16:uniqueId val="{00000009-9E5B-4B5C-B671-194F301072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494</c:v>
                </c:pt>
                <c:pt idx="5">
                  <c:v>500</c:v>
                </c:pt>
                <c:pt idx="8">
                  <c:v>478</c:v>
                </c:pt>
                <c:pt idx="11">
                  <c:v>456</c:v>
                </c:pt>
                <c:pt idx="14">
                  <c:v>471</c:v>
                </c:pt>
              </c:numCache>
            </c:numRef>
          </c:val>
          <c:extLst>
            <c:ext xmlns:c16="http://schemas.microsoft.com/office/drawing/2014/chart" uri="{C3380CC4-5D6E-409C-BE32-E72D297353CC}">
              <c16:uniqueId val="{00000000-260C-440D-B12B-F0D9332C3D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0C-440D-B12B-F0D9332C3D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0C-440D-B12B-F0D9332C3D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70</c:v>
                </c:pt>
                <c:pt idx="3">
                  <c:v>30</c:v>
                </c:pt>
                <c:pt idx="6">
                  <c:v>30</c:v>
                </c:pt>
                <c:pt idx="9">
                  <c:v>30</c:v>
                </c:pt>
                <c:pt idx="12">
                  <c:v>29</c:v>
                </c:pt>
              </c:numCache>
            </c:numRef>
          </c:val>
          <c:extLst>
            <c:ext xmlns:c16="http://schemas.microsoft.com/office/drawing/2014/chart" uri="{C3380CC4-5D6E-409C-BE32-E72D297353CC}">
              <c16:uniqueId val="{00000003-260C-440D-B12B-F0D9332C3D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243</c:v>
                </c:pt>
                <c:pt idx="3">
                  <c:v>237</c:v>
                </c:pt>
                <c:pt idx="6">
                  <c:v>251</c:v>
                </c:pt>
                <c:pt idx="9">
                  <c:v>182</c:v>
                </c:pt>
                <c:pt idx="12">
                  <c:v>182</c:v>
                </c:pt>
              </c:numCache>
            </c:numRef>
          </c:val>
          <c:extLst>
            <c:ext xmlns:c16="http://schemas.microsoft.com/office/drawing/2014/chart" uri="{C3380CC4-5D6E-409C-BE32-E72D297353CC}">
              <c16:uniqueId val="{00000004-260C-440D-B12B-F0D9332C3D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0C-440D-B12B-F0D9332C3D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0C-440D-B12B-F0D9332C3D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661</c:v>
                </c:pt>
                <c:pt idx="3">
                  <c:v>688</c:v>
                </c:pt>
                <c:pt idx="6">
                  <c:v>669</c:v>
                </c:pt>
                <c:pt idx="9">
                  <c:v>654</c:v>
                </c:pt>
                <c:pt idx="12">
                  <c:v>591</c:v>
                </c:pt>
              </c:numCache>
            </c:numRef>
          </c:val>
          <c:extLst>
            <c:ext xmlns:c16="http://schemas.microsoft.com/office/drawing/2014/chart" uri="{C3380CC4-5D6E-409C-BE32-E72D297353CC}">
              <c16:uniqueId val="{00000007-260C-440D-B12B-F0D9332C3D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480</c:v>
                </c:pt>
                <c:pt idx="2">
                  <c:v>#N/A</c:v>
                </c:pt>
                <c:pt idx="3">
                  <c:v>#N/A</c:v>
                </c:pt>
                <c:pt idx="4">
                  <c:v>455</c:v>
                </c:pt>
                <c:pt idx="5">
                  <c:v>#N/A</c:v>
                </c:pt>
                <c:pt idx="6">
                  <c:v>#N/A</c:v>
                </c:pt>
                <c:pt idx="7">
                  <c:v>472</c:v>
                </c:pt>
                <c:pt idx="8">
                  <c:v>#N/A</c:v>
                </c:pt>
                <c:pt idx="9">
                  <c:v>#N/A</c:v>
                </c:pt>
                <c:pt idx="10">
                  <c:v>410</c:v>
                </c:pt>
                <c:pt idx="11">
                  <c:v>#N/A</c:v>
                </c:pt>
                <c:pt idx="12">
                  <c:v>#N/A</c:v>
                </c:pt>
                <c:pt idx="13">
                  <c:v>331</c:v>
                </c:pt>
                <c:pt idx="14">
                  <c:v>#N/A</c:v>
                </c:pt>
              </c:numCache>
            </c:numRef>
          </c:val>
          <c:smooth val="0"/>
          <c:extLst>
            <c:ext xmlns:c16="http://schemas.microsoft.com/office/drawing/2014/chart" uri="{C3380CC4-5D6E-409C-BE32-E72D297353CC}">
              <c16:uniqueId val="{00000008-260C-440D-B12B-F0D9332C3D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5251</c:v>
                </c:pt>
                <c:pt idx="5">
                  <c:v>5039</c:v>
                </c:pt>
                <c:pt idx="8">
                  <c:v>4739</c:v>
                </c:pt>
                <c:pt idx="11">
                  <c:v>4458</c:v>
                </c:pt>
                <c:pt idx="14">
                  <c:v>4492</c:v>
                </c:pt>
              </c:numCache>
            </c:numRef>
          </c:val>
          <c:extLst>
            <c:ext xmlns:c16="http://schemas.microsoft.com/office/drawing/2014/chart" uri="{C3380CC4-5D6E-409C-BE32-E72D297353CC}">
              <c16:uniqueId val="{00000000-00BD-47A1-BC36-3A3B0195DE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133</c:v>
                </c:pt>
                <c:pt idx="5">
                  <c:v>134</c:v>
                </c:pt>
                <c:pt idx="8">
                  <c:v>83</c:v>
                </c:pt>
                <c:pt idx="11">
                  <c:v>55</c:v>
                </c:pt>
                <c:pt idx="14">
                  <c:v>47</c:v>
                </c:pt>
              </c:numCache>
            </c:numRef>
          </c:val>
          <c:extLst>
            <c:ext xmlns:c16="http://schemas.microsoft.com/office/drawing/2014/chart" uri="{C3380CC4-5D6E-409C-BE32-E72D297353CC}">
              <c16:uniqueId val="{00000001-00BD-47A1-BC36-3A3B0195DE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2781</c:v>
                </c:pt>
                <c:pt idx="5">
                  <c:v>3048</c:v>
                </c:pt>
                <c:pt idx="8">
                  <c:v>3386</c:v>
                </c:pt>
                <c:pt idx="11">
                  <c:v>3800</c:v>
                </c:pt>
                <c:pt idx="14">
                  <c:v>3979</c:v>
                </c:pt>
              </c:numCache>
            </c:numRef>
          </c:val>
          <c:extLst>
            <c:ext xmlns:c16="http://schemas.microsoft.com/office/drawing/2014/chart" uri="{C3380CC4-5D6E-409C-BE32-E72D297353CC}">
              <c16:uniqueId val="{00000002-00BD-47A1-BC36-3A3B0195DE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BD-47A1-BC36-3A3B0195DE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BD-47A1-BC36-3A3B0195DE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BD-47A1-BC36-3A3B0195DE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702</c:v>
                </c:pt>
                <c:pt idx="3">
                  <c:v>677</c:v>
                </c:pt>
                <c:pt idx="6">
                  <c:v>705</c:v>
                </c:pt>
                <c:pt idx="9">
                  <c:v>702</c:v>
                </c:pt>
                <c:pt idx="12">
                  <c:v>723</c:v>
                </c:pt>
              </c:numCache>
            </c:numRef>
          </c:val>
          <c:extLst>
            <c:ext xmlns:c16="http://schemas.microsoft.com/office/drawing/2014/chart" uri="{C3380CC4-5D6E-409C-BE32-E72D297353CC}">
              <c16:uniqueId val="{00000006-00BD-47A1-BC36-3A3B0195DE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420</c:v>
                </c:pt>
                <c:pt idx="3">
                  <c:v>388</c:v>
                </c:pt>
                <c:pt idx="6">
                  <c:v>366</c:v>
                </c:pt>
                <c:pt idx="9">
                  <c:v>348</c:v>
                </c:pt>
                <c:pt idx="12">
                  <c:v>311</c:v>
                </c:pt>
              </c:numCache>
            </c:numRef>
          </c:val>
          <c:extLst>
            <c:ext xmlns:c16="http://schemas.microsoft.com/office/drawing/2014/chart" uri="{C3380CC4-5D6E-409C-BE32-E72D297353CC}">
              <c16:uniqueId val="{00000007-00BD-47A1-BC36-3A3B0195DE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2641</c:v>
                </c:pt>
                <c:pt idx="3">
                  <c:v>1700</c:v>
                </c:pt>
                <c:pt idx="6">
                  <c:v>2360</c:v>
                </c:pt>
                <c:pt idx="9">
                  <c:v>1962</c:v>
                </c:pt>
                <c:pt idx="12">
                  <c:v>1603</c:v>
                </c:pt>
              </c:numCache>
            </c:numRef>
          </c:val>
          <c:extLst>
            <c:ext xmlns:c16="http://schemas.microsoft.com/office/drawing/2014/chart" uri="{C3380CC4-5D6E-409C-BE32-E72D297353CC}">
              <c16:uniqueId val="{00000008-00BD-47A1-BC36-3A3B0195DE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0BD-47A1-BC36-3A3B0195DE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6556</c:v>
                </c:pt>
                <c:pt idx="3">
                  <c:v>6058</c:v>
                </c:pt>
                <c:pt idx="6">
                  <c:v>5636</c:v>
                </c:pt>
                <c:pt idx="9">
                  <c:v>5262</c:v>
                </c:pt>
                <c:pt idx="12">
                  <c:v>5239</c:v>
                </c:pt>
              </c:numCache>
            </c:numRef>
          </c:val>
          <c:extLst>
            <c:ext xmlns:c16="http://schemas.microsoft.com/office/drawing/2014/chart" uri="{C3380CC4-5D6E-409C-BE32-E72D297353CC}">
              <c16:uniqueId val="{0000000A-00BD-47A1-BC36-3A3B0195DE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2153</c:v>
                </c:pt>
                <c:pt idx="2">
                  <c:v>#N/A</c:v>
                </c:pt>
                <c:pt idx="3">
                  <c:v>#N/A</c:v>
                </c:pt>
                <c:pt idx="4">
                  <c:v>602</c:v>
                </c:pt>
                <c:pt idx="5">
                  <c:v>#N/A</c:v>
                </c:pt>
                <c:pt idx="6">
                  <c:v>#N/A</c:v>
                </c:pt>
                <c:pt idx="7">
                  <c:v>860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BD-47A1-BC36-3A3B0195DE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1444</c:v>
                </c:pt>
                <c:pt idx="1">
                  <c:v>1540</c:v>
                </c:pt>
                <c:pt idx="2">
                  <c:v>1712</c:v>
                </c:pt>
              </c:numCache>
            </c:numRef>
          </c:val>
          <c:extLst>
            <c:ext xmlns:c16="http://schemas.microsoft.com/office/drawing/2014/chart" uri="{C3380CC4-5D6E-409C-BE32-E72D297353CC}">
              <c16:uniqueId val="{00000000-B291-4655-9D7F-0CE6208B9C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541</c:v>
                </c:pt>
                <c:pt idx="1">
                  <c:v>541</c:v>
                </c:pt>
                <c:pt idx="2">
                  <c:v>542</c:v>
                </c:pt>
              </c:numCache>
            </c:numRef>
          </c:val>
          <c:extLst>
            <c:ext xmlns:c16="http://schemas.microsoft.com/office/drawing/2014/chart" uri="{C3380CC4-5D6E-409C-BE32-E72D297353CC}">
              <c16:uniqueId val="{00000001-B291-4655-9D7F-0CE6208B9C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1101</c:v>
                </c:pt>
                <c:pt idx="1">
                  <c:v>1444</c:v>
                </c:pt>
                <c:pt idx="2">
                  <c:v>1463</c:v>
                </c:pt>
              </c:numCache>
            </c:numRef>
          </c:val>
          <c:extLst>
            <c:ext xmlns:c16="http://schemas.microsoft.com/office/drawing/2014/chart" uri="{C3380CC4-5D6E-409C-BE32-E72D297353CC}">
              <c16:uniqueId val="{00000002-B291-4655-9D7F-0CE6208B9C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においては、６億円半ばで推移していたが、令和６年度の数値に関しては６億円を下回った。令和５年度の数値と比べて９．７％減少している。今後は南紀の台公民館等の建築工事の竣工による償還も発生するため同程度の償還額で推移していくと見込んでいる。</a:t>
          </a:r>
        </a:p>
        <a:p>
          <a:r>
            <a:rPr kumimoji="1" lang="ja-JP" altLang="en-US" sz="1400">
              <a:latin typeface="ＭＳ ゴシック" pitchFamily="49" charset="-128"/>
              <a:ea typeface="ＭＳ ゴシック" pitchFamily="49" charset="-128"/>
            </a:rPr>
            <a:t>公債費負担適正化計画に沿って財政の健全化を図った結果、平成２４年度からは実質公債費比率が地方債許可団体の基準となる１８％を下回っているが、今後も上回ることがないよう取組みを行う。</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は減少傾向で推移しており、令和５年度から０となっている。主な要因としては、地方債の現在高について、借入額より償還額が大きく、残高を減少させていることや一部事務組合への負担金が抑制されていることなどが挙げられる。しかし、今後施設や機器の更新等が出てくればまた、増加に転じることが予想される。現状は公債費負担適正化計画等に沿っての継続した財政の健全化により、実質公債費比率を考慮しながら起債の借入を行ったことで抑制できている状況である。</a:t>
          </a:r>
        </a:p>
        <a:p>
          <a:r>
            <a:rPr kumimoji="1" lang="ja-JP" altLang="en-US" sz="1200">
              <a:latin typeface="ＭＳ ゴシック" pitchFamily="49" charset="-128"/>
              <a:ea typeface="ＭＳ ゴシック" pitchFamily="49" charset="-128"/>
            </a:rPr>
            <a:t>令和６年度は地方債の現在高が令和５年度と比較して０．４％減少している。今後も、町有施設の耐震化や防災・減災を図るためにハード・ソフトの両面で事業を実施していく必要があり、引き続き各種事業の見直しや効率化、新規事業についての優先順位を見極めながら財政の健全化を図り、また、財源の確保にも努めることで、将来負担比率の分子を継続して抑制していけるように取組み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和歌山県上富田町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財政調整基金に１７２百万円、特定目的基金の一般廃棄物中間処理施設整備事業費準備基金に１００百万円、その他の基金においても増減があったため、基金全体としては１９２百万円の増加となった。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小集落改良住宅基金：小集落改良住宅の払い下げのため、住宅使用料を積み立てている。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さわやか上富田まちづくり基金：個性豊かなふるさとづくりと協働のまちづくりのためにさわやか上富田まちづくり寄付金を積み立てている。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事業所等立地促進基金：企業誘致における助成のために積み立てている。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定住促進住宅基金：定住促進住宅の維持管理のため、住宅使用料を積み立てている。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共同作業場基金：共同作業場の維持管理のため、使用料を積み立てている。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さわやか上富田まちづくり基金：さわやか上富田まちづくり寄付金を活用したため、３４百万円の減額となった。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定住促進住宅基金：使用料分を積み立て、１１百万円の増加となった。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一般廃棄物中間処理施設整備事業費準備基金：１００百万円の積立を行った。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事業所等立地促進基金：企業誘致における助成のため５０百万の取崩しをおこなった。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小集落改良住宅基金：住宅使用料を積み立てていくが、今後の住宅使用者との協議においては、全額を取り崩す必要がある。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さわやか上富田まちづくり基金：基金を充てる事業がある場合には取り崩す必要があるため、今後も積立額を増加させておく必要がある。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定住促進住宅基金：住宅使用料を積み立てていくが、定住促進住宅の建替もしくは廃止に伴う解体の際には、全額を取り崩すこととなる。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事業所等立地促進基金：企業誘致の際に資金を助成するための財源として取り崩すため、進出企業を想定して今後も積立額をする必要がある。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共同作業場基金：使用料を積み立てていくが、共同作業場の老朽化により修繕が必要となっており、基金を取り崩す必要がある。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取り崩しはなく、歳計剰余金処分として、１７０百万円の純積み立てをすることができた。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これからもできるだけ取崩しを抑制するよう努めていく。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年度から令和６年度において取り崩しはしていない。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標準財政規模における基金残高比率を高めるため、毎年の決算状況を勘案しながら積み立てていくことが必要となる。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15,683
15,607
57.37
8,989,306
8,868,673
78,856
4,541,432
5,239,349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僅かに改善しており、全国平均並みの水準で推移している。県内の平均は上回っているが、財政的に余裕があるわけではないため、今後も事業の優先度を見極め、経費削減を徹底することで歳出を抑えつつ、継続して安定した歳入確保を図る取組み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44979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74072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24871</xdr:rowOff>
    </xdr:from>
    <xdr:to>
      <xdr:col>15</xdr:col>
      <xdr:colOff>82550</xdr:colOff>
      <xdr:row>43</xdr:row>
      <xdr:rowOff>44979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972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24871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871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165629</xdr:rowOff>
    </xdr:from>
    <xdr:to>
      <xdr:col>15</xdr:col>
      <xdr:colOff>133350</xdr:colOff>
      <xdr:row>43</xdr:row>
      <xdr:rowOff>95779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80556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145521</xdr:rowOff>
    </xdr:from>
    <xdr:to>
      <xdr:col>11</xdr:col>
      <xdr:colOff>82550</xdr:colOff>
      <xdr:row>43</xdr:row>
      <xdr:rowOff>75671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60448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前年度と比較し１．１％の悪化となっている。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物件費等歳出の増加が歳入の増加分を上回ったことが要因であると考えられる。</a:t>
          </a:r>
          <a:r>
            <a:rPr kumimoji="1" lang="ja-JP" altLang="en-US" sz="1300">
              <a:latin typeface="ＭＳ Ｐゴシック" panose="020B0600070205080204" pitchFamily="50" charset="-128"/>
              <a:ea typeface="ＭＳ Ｐゴシック" panose="020B0600070205080204" pitchFamily="50" charset="-128"/>
            </a:rPr>
            <a:t>比率については、９０％を下回るところを水位しており、今後についても歳出に関しては引き続き、全体での抑制に加え、経常的に支出している経費について、全体的に抜本的な見直しに向けて取組みを継続し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155998</xdr:rowOff>
    </xdr:from>
    <xdr:to>
      <xdr:col>23</xdr:col>
      <xdr:colOff>133350</xdr:colOff>
      <xdr:row>65</xdr:row>
      <xdr:rowOff>28787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28798"/>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64</xdr:row>
      <xdr:rowOff>155998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55867"/>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154517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673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65</xdr:row>
      <xdr:rowOff>12700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6739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105198</xdr:rowOff>
    </xdr:from>
    <xdr:to>
      <xdr:col>19</xdr:col>
      <xdr:colOff>184150</xdr:colOff>
      <xdr:row>65</xdr:row>
      <xdr:rowOff>35348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45525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46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73677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等による増に伴い決算額については昨年度より増加しているところであるが、行財政改革による定員管理の適正化や各種手当等の廃止、見直し、及び各歳出削減の継続した取り組みにより、類似団体や県の平均を下回っている。今後も行政運営の効率化とサービス向上のバランスを測りながら、引き続き継続的に取組みを行う。</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41957</xdr:rowOff>
    </xdr:from>
    <xdr:to>
      <xdr:col>23</xdr:col>
      <xdr:colOff>133350</xdr:colOff>
      <xdr:row>81</xdr:row>
      <xdr:rowOff>50527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29407"/>
          <a:ext cx="8382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32200</xdr:rowOff>
    </xdr:from>
    <xdr:to>
      <xdr:col>19</xdr:col>
      <xdr:colOff>133350</xdr:colOff>
      <xdr:row>81</xdr:row>
      <xdr:rowOff>41957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19650"/>
          <a:ext cx="889000" cy="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21303</xdr:rowOff>
    </xdr:from>
    <xdr:to>
      <xdr:col>15</xdr:col>
      <xdr:colOff>82550</xdr:colOff>
      <xdr:row>81</xdr:row>
      <xdr:rowOff>32200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0875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6429</xdr:rowOff>
    </xdr:from>
    <xdr:to>
      <xdr:col>11</xdr:col>
      <xdr:colOff>31750</xdr:colOff>
      <xdr:row>81</xdr:row>
      <xdr:rowOff>21303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93879"/>
          <a:ext cx="889000" cy="1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171177</xdr:rowOff>
    </xdr:from>
    <xdr:to>
      <xdr:col>23</xdr:col>
      <xdr:colOff>184150</xdr:colOff>
      <xdr:row>81</xdr:row>
      <xdr:rowOff>101327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8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92454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0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162607</xdr:rowOff>
    </xdr:from>
    <xdr:to>
      <xdr:col>19</xdr:col>
      <xdr:colOff>184150</xdr:colOff>
      <xdr:row>81</xdr:row>
      <xdr:rowOff>92757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7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102934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4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152850</xdr:rowOff>
    </xdr:from>
    <xdr:to>
      <xdr:col>15</xdr:col>
      <xdr:colOff>133350</xdr:colOff>
      <xdr:row>81</xdr:row>
      <xdr:rowOff>83000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6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93177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3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141953</xdr:rowOff>
    </xdr:from>
    <xdr:to>
      <xdr:col>11</xdr:col>
      <xdr:colOff>82550</xdr:colOff>
      <xdr:row>81</xdr:row>
      <xdr:rowOff>72103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82280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26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127079</xdr:rowOff>
    </xdr:from>
    <xdr:to>
      <xdr:col>7</xdr:col>
      <xdr:colOff>31750</xdr:colOff>
      <xdr:row>81</xdr:row>
      <xdr:rowOff>57229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67406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前年度と比較して数値は減少しており、本年度は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類似団体の平均値を下回っている。</a:t>
          </a:r>
        </a:p>
        <a:p>
          <a:r>
            <a:rPr kumimoji="1" lang="ja-JP" altLang="en-US" sz="1300">
              <a:latin typeface="ＭＳ Ｐゴシック" panose="020B0600070205080204" pitchFamily="50" charset="-128"/>
              <a:ea typeface="ＭＳ Ｐゴシック" panose="020B0600070205080204" pitchFamily="50" charset="-128"/>
            </a:rPr>
            <a:t>各種手当等の廃止や見直しを実施しており、独自の手当などはない状況であり、今後も引き続き適正に維持できるように取り組む。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467114"/>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20259</xdr:rowOff>
    </xdr:from>
    <xdr:to>
      <xdr:col>72</xdr:col>
      <xdr:colOff>203200</xdr:colOff>
      <xdr:row>85</xdr:row>
      <xdr:rowOff>66221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935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144841</xdr:rowOff>
    </xdr:from>
    <xdr:to>
      <xdr:col>68</xdr:col>
      <xdr:colOff>152400</xdr:colOff>
      <xdr:row>85</xdr:row>
      <xdr:rowOff>20259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375191"/>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60477</xdr:rowOff>
    </xdr:from>
    <xdr:to>
      <xdr:col>64</xdr:col>
      <xdr:colOff>152400</xdr:colOff>
      <xdr:row>84</xdr:row>
      <xdr:rowOff>162077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146854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140909</xdr:rowOff>
    </xdr:from>
    <xdr:to>
      <xdr:col>68</xdr:col>
      <xdr:colOff>203200</xdr:colOff>
      <xdr:row>85</xdr:row>
      <xdr:rowOff>71059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55836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前年度と比較して数値は少し上昇しているが、行財政改革による定員管理の適正化の継続により、類似団体、全国、県の各平均を下回っている。</a:t>
          </a:r>
        </a:p>
        <a:p>
          <a:r>
            <a:rPr kumimoji="1" lang="ja-JP" altLang="en-US" sz="1300">
              <a:latin typeface="ＭＳ Ｐゴシック" panose="020B0600070205080204" pitchFamily="50" charset="-128"/>
              <a:ea typeface="ＭＳ Ｐゴシック" panose="020B0600070205080204" pitchFamily="50" charset="-128"/>
            </a:rPr>
            <a:t>今後も行政運営の効率化と多様化する住民サービスへの対応においてバランスを測りながら、定員管理を継続していく。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155152</xdr:rowOff>
    </xdr:from>
    <xdr:to>
      <xdr:col>81</xdr:col>
      <xdr:colOff>44450</xdr:colOff>
      <xdr:row>59</xdr:row>
      <xdr:rowOff>2470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099252"/>
          <a:ext cx="8382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129681</xdr:rowOff>
    </xdr:from>
    <xdr:to>
      <xdr:col>77</xdr:col>
      <xdr:colOff>44450</xdr:colOff>
      <xdr:row>58</xdr:row>
      <xdr:rowOff>155152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073781"/>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97508</xdr:rowOff>
    </xdr:from>
    <xdr:to>
      <xdr:col>72</xdr:col>
      <xdr:colOff>203200</xdr:colOff>
      <xdr:row>58</xdr:row>
      <xdr:rowOff>129681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04160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97508</xdr:rowOff>
    </xdr:from>
    <xdr:to>
      <xdr:col>68</xdr:col>
      <xdr:colOff>152400</xdr:colOff>
      <xdr:row>58</xdr:row>
      <xdr:rowOff>102870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041608"/>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123120</xdr:rowOff>
    </xdr:from>
    <xdr:to>
      <xdr:col>81</xdr:col>
      <xdr:colOff>95250</xdr:colOff>
      <xdr:row>59</xdr:row>
      <xdr:rowOff>53270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139647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104352</xdr:rowOff>
    </xdr:from>
    <xdr:to>
      <xdr:col>77</xdr:col>
      <xdr:colOff>95250</xdr:colOff>
      <xdr:row>59</xdr:row>
      <xdr:rowOff>34502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44679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1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78881</xdr:rowOff>
    </xdr:from>
    <xdr:to>
      <xdr:col>73</xdr:col>
      <xdr:colOff>44450</xdr:colOff>
      <xdr:row>59</xdr:row>
      <xdr:rowOff>9031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19208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79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46708</xdr:rowOff>
    </xdr:from>
    <xdr:to>
      <xdr:col>68</xdr:col>
      <xdr:colOff>203200</xdr:colOff>
      <xdr:row>58</xdr:row>
      <xdr:rowOff>148308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99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158485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75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52070</xdr:rowOff>
    </xdr:from>
    <xdr:to>
      <xdr:col>64</xdr:col>
      <xdr:colOff>152400</xdr:colOff>
      <xdr:row>58</xdr:row>
      <xdr:rowOff>153670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163847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改善傾向にあるものの、類似団体、全国市町村の各平均をともに上回っている。今後も起債の対象となる普通建設事業が控えているため、借入については十分検討を行うなど、比率の改善に継続的に取り組む。</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111337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8716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44</xdr:row>
      <xdr:rowOff>28363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4836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28363</xdr:rowOff>
    </xdr:from>
    <xdr:to>
      <xdr:col>72</xdr:col>
      <xdr:colOff>203200</xdr:colOff>
      <xdr:row>44</xdr:row>
      <xdr:rowOff>92710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5721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92710</xdr:rowOff>
    </xdr:from>
    <xdr:to>
      <xdr:col>68</xdr:col>
      <xdr:colOff>152400</xdr:colOff>
      <xdr:row>45</xdr:row>
      <xdr:rowOff>1694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6365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60537</xdr:rowOff>
    </xdr:from>
    <xdr:to>
      <xdr:col>77</xdr:col>
      <xdr:colOff>95250</xdr:colOff>
      <xdr:row>43</xdr:row>
      <xdr:rowOff>162137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146914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149013</xdr:rowOff>
    </xdr:from>
    <xdr:to>
      <xdr:col>73</xdr:col>
      <xdr:colOff>44450</xdr:colOff>
      <xdr:row>44</xdr:row>
      <xdr:rowOff>79163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63940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41910</xdr:rowOff>
    </xdr:from>
    <xdr:to>
      <xdr:col>68</xdr:col>
      <xdr:colOff>203200</xdr:colOff>
      <xdr:row>44</xdr:row>
      <xdr:rowOff>143510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128287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122344</xdr:rowOff>
    </xdr:from>
    <xdr:to>
      <xdr:col>64</xdr:col>
      <xdr:colOff>152400</xdr:colOff>
      <xdr:row>45</xdr:row>
      <xdr:rowOff>52494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37271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引き続き各種事業の見直しや、財政状況、新規事業についての優先順位を見極めながら財政の健全化の取組みを行い、現状維持に取り組む。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87569</xdr:rowOff>
    </xdr:from>
    <xdr:to>
      <xdr:col>72</xdr:col>
      <xdr:colOff>203200</xdr:colOff>
      <xdr:row>14</xdr:row>
      <xdr:rowOff>166854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487869"/>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87569</xdr:rowOff>
    </xdr:from>
    <xdr:to>
      <xdr:col>68</xdr:col>
      <xdr:colOff>152400</xdr:colOff>
      <xdr:row>17</xdr:row>
      <xdr:rowOff>82248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87869"/>
          <a:ext cx="889000" cy="50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116054</xdr:rowOff>
    </xdr:from>
    <xdr:to>
      <xdr:col>73</xdr:col>
      <xdr:colOff>44450</xdr:colOff>
      <xdr:row>15</xdr:row>
      <xdr:rowOff>46204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30981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36769</xdr:rowOff>
    </xdr:from>
    <xdr:to>
      <xdr:col>68</xdr:col>
      <xdr:colOff>203200</xdr:colOff>
      <xdr:row>14</xdr:row>
      <xdr:rowOff>138369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123146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2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31448</xdr:rowOff>
    </xdr:from>
    <xdr:to>
      <xdr:col>64</xdr:col>
      <xdr:colOff>152400</xdr:colOff>
      <xdr:row>17</xdr:row>
      <xdr:rowOff>133048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117825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15,683
15,607
57.37
8,989,306
8,868,673
78,856
4,541,432
5,239,349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８％増加している。既に各種手当等の廃止や見直しを実施しており、全国平均や県平均と比較して低い割合であることから、今後も行政運営の効率化とサービス向上のバランスを図りながら、引き続き定員管理の適正化等の取組みを継続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26307</xdr:rowOff>
    </xdr:from>
    <xdr:to>
      <xdr:col>24</xdr:col>
      <xdr:colOff>25400</xdr:colOff>
      <xdr:row>34</xdr:row>
      <xdr:rowOff>50800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6841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26307</xdr:rowOff>
    </xdr:from>
    <xdr:to>
      <xdr:col>19</xdr:col>
      <xdr:colOff>187325</xdr:colOff>
      <xdr:row>33</xdr:row>
      <xdr:rowOff>124278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68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124278</xdr:rowOff>
    </xdr:from>
    <xdr:to>
      <xdr:col>15</xdr:col>
      <xdr:colOff>98425</xdr:colOff>
      <xdr:row>34</xdr:row>
      <xdr:rowOff>7257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82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7257</xdr:rowOff>
    </xdr:from>
    <xdr:to>
      <xdr:col>11</xdr:col>
      <xdr:colOff>9525</xdr:colOff>
      <xdr:row>34</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365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146957</xdr:rowOff>
    </xdr:from>
    <xdr:to>
      <xdr:col>20</xdr:col>
      <xdr:colOff>38100</xdr:colOff>
      <xdr:row>33</xdr:row>
      <xdr:rowOff>77107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87284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0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73478</xdr:rowOff>
    </xdr:from>
    <xdr:to>
      <xdr:col>15</xdr:col>
      <xdr:colOff>149225</xdr:colOff>
      <xdr:row>34</xdr:row>
      <xdr:rowOff>3628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13805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127907</xdr:rowOff>
    </xdr:from>
    <xdr:to>
      <xdr:col>11</xdr:col>
      <xdr:colOff>60325</xdr:colOff>
      <xdr:row>34</xdr:row>
      <xdr:rowOff>58057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68234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９％増加しており、全国、県、類似団体の平均も上回っている。既に行財政改革の一環として、経費の削減や委託事業等の見直しに着手しており、物件費に係る経常収支比率について顕著な減額効果を生むことは容易ではないが、改善や現状維持に向けての取組みを行う。</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391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932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15</xdr:row>
      <xdr:rowOff>156718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19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15</xdr:row>
      <xdr:rowOff>156718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28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20845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20845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数値が下がっている。全国、県の平均は下回っているが、類似団体平均より低い水準となっている。今後の見通しとしては福祉費が増加していくことが予想されることから、抑制につながる事業や取組を進めていくことが課題とな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288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97065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50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97065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853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148772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85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132642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の減少となっているものの、例年ほぼ同水準で推移している。引き続き、集中改革プラン・中期健全化計画と繰出先となる事業の経営計画とのバランスを見極めながら歳出の抑制に向けての取組みを行う。</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59</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95250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47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２％減少しているが、全国、県、類似団体の平均を上回っている。今後も補助費等の全体費用を抑制しつつ、財政状況、優先事業等を見極めながら、経常化した補助費等の対象事業を見直すための取組み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92710</xdr:rowOff>
    </xdr:from>
    <xdr:to>
      <xdr:col>82</xdr:col>
      <xdr:colOff>107950</xdr:colOff>
      <xdr:row>36</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649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155575</xdr:rowOff>
    </xdr:from>
    <xdr:to>
      <xdr:col>78</xdr:col>
      <xdr:colOff>69850</xdr:colOff>
      <xdr:row>36</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84875"/>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109855</xdr:rowOff>
    </xdr:from>
    <xdr:to>
      <xdr:col>73</xdr:col>
      <xdr:colOff>180975</xdr:colOff>
      <xdr:row>34</xdr:row>
      <xdr:rowOff>155575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391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109855</xdr:rowOff>
    </xdr:from>
    <xdr:to>
      <xdr:col>69</xdr:col>
      <xdr:colOff>92075</xdr:colOff>
      <xdr:row>36</xdr:row>
      <xdr:rowOff>6985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3915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104775</xdr:rowOff>
    </xdr:from>
    <xdr:to>
      <xdr:col>74</xdr:col>
      <xdr:colOff>31750</xdr:colOff>
      <xdr:row>35</xdr:row>
      <xdr:rowOff>34925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45102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59055</xdr:rowOff>
    </xdr:from>
    <xdr:to>
      <xdr:col>69</xdr:col>
      <xdr:colOff>142875</xdr:colOff>
      <xdr:row>34</xdr:row>
      <xdr:rowOff>160655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170832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42562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前年度と比較して２％減少しており、全国、県、類似団体の平均も下回っている。引き続き各種事業の見直しや、新規事業についての優先順位を見極めながら公債費の抑制に努める。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343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56135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56135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48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97282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48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物件費等歳出の増加もあり、前年度と比較して３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１％の増となり、県平均と同水準、類似団体については平均を上回った。より歳出の抑制に努め、経常収支比率の現状水準の維持に向けた取り組みを行う。</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78</xdr:row>
      <xdr:rowOff>8128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3949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77</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108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152146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194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76</xdr:row>
      <xdr:rowOff>168148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1945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110552</xdr:rowOff>
    </xdr:from>
    <xdr:to>
      <xdr:col>29</xdr:col>
      <xdr:colOff>127000</xdr:colOff>
      <xdr:row>19</xdr:row>
      <xdr:rowOff>125966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15727"/>
          <a:ext cx="647700" cy="15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125966</xdr:rowOff>
    </xdr:from>
    <xdr:to>
      <xdr:col>26</xdr:col>
      <xdr:colOff>50800</xdr:colOff>
      <xdr:row>19</xdr:row>
      <xdr:rowOff>165024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31141"/>
          <a:ext cx="698500" cy="39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165024</xdr:rowOff>
    </xdr:from>
    <xdr:to>
      <xdr:col>22</xdr:col>
      <xdr:colOff>114300</xdr:colOff>
      <xdr:row>20</xdr:row>
      <xdr:rowOff>30455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70199"/>
          <a:ext cx="698500" cy="36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30455</xdr:rowOff>
    </xdr:from>
    <xdr:to>
      <xdr:col>18</xdr:col>
      <xdr:colOff>177800</xdr:colOff>
      <xdr:row>20</xdr:row>
      <xdr:rowOff>42886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07080"/>
          <a:ext cx="698500" cy="12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59752</xdr:rowOff>
    </xdr:from>
    <xdr:to>
      <xdr:col>29</xdr:col>
      <xdr:colOff>177800</xdr:colOff>
      <xdr:row>19</xdr:row>
      <xdr:rowOff>161352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64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31829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3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75166</xdr:rowOff>
    </xdr:from>
    <xdr:to>
      <xdr:col>26</xdr:col>
      <xdr:colOff>101600</xdr:colOff>
      <xdr:row>20</xdr:row>
      <xdr:rowOff>5316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80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161543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6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114224</xdr:rowOff>
    </xdr:from>
    <xdr:to>
      <xdr:col>22</xdr:col>
      <xdr:colOff>165100</xdr:colOff>
      <xdr:row>20</xdr:row>
      <xdr:rowOff>44374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19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29151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0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151105</xdr:rowOff>
    </xdr:from>
    <xdr:to>
      <xdr:col>19</xdr:col>
      <xdr:colOff>38100</xdr:colOff>
      <xdr:row>20</xdr:row>
      <xdr:rowOff>81255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56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66032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4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163536</xdr:rowOff>
    </xdr:from>
    <xdr:to>
      <xdr:col>15</xdr:col>
      <xdr:colOff>101600</xdr:colOff>
      <xdr:row>20</xdr:row>
      <xdr:rowOff>93686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6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78463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5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67564</xdr:rowOff>
    </xdr:from>
    <xdr:to>
      <xdr:col>29</xdr:col>
      <xdr:colOff>127000</xdr:colOff>
      <xdr:row>35</xdr:row>
      <xdr:rowOff>162966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77914"/>
          <a:ext cx="647700" cy="95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147743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5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334416</xdr:rowOff>
    </xdr:from>
    <xdr:to>
      <xdr:col>26</xdr:col>
      <xdr:colOff>50800</xdr:colOff>
      <xdr:row>35</xdr:row>
      <xdr:rowOff>67564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01866"/>
          <a:ext cx="698500" cy="7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334416</xdr:rowOff>
    </xdr:from>
    <xdr:to>
      <xdr:col>22</xdr:col>
      <xdr:colOff>114300</xdr:colOff>
      <xdr:row>35</xdr:row>
      <xdr:rowOff>12281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1866"/>
          <a:ext cx="698500" cy="2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321063</xdr:rowOff>
    </xdr:from>
    <xdr:to>
      <xdr:col>18</xdr:col>
      <xdr:colOff>177800</xdr:colOff>
      <xdr:row>35</xdr:row>
      <xdr:rowOff>12281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88513"/>
          <a:ext cx="698500" cy="34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112166</xdr:rowOff>
    </xdr:from>
    <xdr:to>
      <xdr:col>29</xdr:col>
      <xdr:colOff>177800</xdr:colOff>
      <xdr:row>35</xdr:row>
      <xdr:rowOff>213766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22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300143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16764</xdr:rowOff>
    </xdr:from>
    <xdr:to>
      <xdr:col>26</xdr:col>
      <xdr:colOff>101600</xdr:colOff>
      <xdr:row>35</xdr:row>
      <xdr:rowOff>118364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27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128541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95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283616</xdr:rowOff>
    </xdr:from>
    <xdr:to>
      <xdr:col>22</xdr:col>
      <xdr:colOff>165100</xdr:colOff>
      <xdr:row>35</xdr:row>
      <xdr:rowOff>42316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52493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1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304381</xdr:rowOff>
    </xdr:from>
    <xdr:to>
      <xdr:col>19</xdr:col>
      <xdr:colOff>38100</xdr:colOff>
      <xdr:row>35</xdr:row>
      <xdr:rowOff>63081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7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73258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4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270263</xdr:rowOff>
    </xdr:from>
    <xdr:to>
      <xdr:col>15</xdr:col>
      <xdr:colOff>101600</xdr:colOff>
      <xdr:row>35</xdr:row>
      <xdr:rowOff>28963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37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39139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0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15,683
15,607
57.37
8,989,306
8,868,673
78,856
4,541,432
5,239,349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64097</xdr:rowOff>
    </xdr:from>
    <xdr:to>
      <xdr:col>24</xdr:col>
      <xdr:colOff>63500</xdr:colOff>
      <xdr:row>38</xdr:row>
      <xdr:rowOff>64453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79197"/>
          <a:ext cx="8382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64453</xdr:rowOff>
    </xdr:from>
    <xdr:to>
      <xdr:col>19</xdr:col>
      <xdr:colOff>177800</xdr:colOff>
      <xdr:row>38</xdr:row>
      <xdr:rowOff>77000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79553"/>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77000</xdr:rowOff>
    </xdr:from>
    <xdr:to>
      <xdr:col>15</xdr:col>
      <xdr:colOff>50800</xdr:colOff>
      <xdr:row>38</xdr:row>
      <xdr:rowOff>120904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92100"/>
          <a:ext cx="889000" cy="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120904</xdr:rowOff>
    </xdr:from>
    <xdr:to>
      <xdr:col>10</xdr:col>
      <xdr:colOff>114300</xdr:colOff>
      <xdr:row>38</xdr:row>
      <xdr:rowOff>139649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6004"/>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13297</xdr:rowOff>
    </xdr:from>
    <xdr:to>
      <xdr:col>24</xdr:col>
      <xdr:colOff>114300</xdr:colOff>
      <xdr:row>38</xdr:row>
      <xdr:rowOff>114897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163174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0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13653</xdr:rowOff>
    </xdr:from>
    <xdr:to>
      <xdr:col>20</xdr:col>
      <xdr:colOff>38100</xdr:colOff>
      <xdr:row>38</xdr:row>
      <xdr:rowOff>115253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106380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26200</xdr:rowOff>
    </xdr:from>
    <xdr:to>
      <xdr:col>15</xdr:col>
      <xdr:colOff>101600</xdr:colOff>
      <xdr:row>38</xdr:row>
      <xdr:rowOff>127800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118927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3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70104</xdr:rowOff>
    </xdr:from>
    <xdr:to>
      <xdr:col>10</xdr:col>
      <xdr:colOff>165100</xdr:colOff>
      <xdr:row>39</xdr:row>
      <xdr:rowOff>254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162831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88849</xdr:rowOff>
    </xdr:from>
    <xdr:to>
      <xdr:col>6</xdr:col>
      <xdr:colOff>38100</xdr:colOff>
      <xdr:row>39</xdr:row>
      <xdr:rowOff>18999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10126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92005</xdr:rowOff>
    </xdr:from>
    <xdr:to>
      <xdr:col>24</xdr:col>
      <xdr:colOff>63500</xdr:colOff>
      <xdr:row>58</xdr:row>
      <xdr:rowOff>99796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6105"/>
          <a:ext cx="8382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99796</xdr:rowOff>
    </xdr:from>
    <xdr:to>
      <xdr:col>19</xdr:col>
      <xdr:colOff>177800</xdr:colOff>
      <xdr:row>58</xdr:row>
      <xdr:rowOff>107763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43896"/>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107763</xdr:rowOff>
    </xdr:from>
    <xdr:to>
      <xdr:col>15</xdr:col>
      <xdr:colOff>50800</xdr:colOff>
      <xdr:row>58</xdr:row>
      <xdr:rowOff>115317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1863"/>
          <a:ext cx="889000" cy="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115317</xdr:rowOff>
    </xdr:from>
    <xdr:to>
      <xdr:col>10</xdr:col>
      <xdr:colOff>114300</xdr:colOff>
      <xdr:row>58</xdr:row>
      <xdr:rowOff>129258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9417"/>
          <a:ext cx="889000" cy="1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41205</xdr:rowOff>
    </xdr:from>
    <xdr:to>
      <xdr:col>24</xdr:col>
      <xdr:colOff>114300</xdr:colOff>
      <xdr:row>58</xdr:row>
      <xdr:rowOff>142805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48996</xdr:rowOff>
    </xdr:from>
    <xdr:to>
      <xdr:col>20</xdr:col>
      <xdr:colOff>38100</xdr:colOff>
      <xdr:row>58</xdr:row>
      <xdr:rowOff>150596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141723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8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56963</xdr:rowOff>
    </xdr:from>
    <xdr:to>
      <xdr:col>15</xdr:col>
      <xdr:colOff>101600</xdr:colOff>
      <xdr:row>58</xdr:row>
      <xdr:rowOff>158563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149690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9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64517</xdr:rowOff>
    </xdr:from>
    <xdr:to>
      <xdr:col>10</xdr:col>
      <xdr:colOff>165100</xdr:colOff>
      <xdr:row>58</xdr:row>
      <xdr:rowOff>166117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157244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78458</xdr:rowOff>
    </xdr:from>
    <xdr:to>
      <xdr:col>6</xdr:col>
      <xdr:colOff>38100</xdr:colOff>
      <xdr:row>59</xdr:row>
      <xdr:rowOff>8608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103192</xdr:rowOff>
    </xdr:from>
    <xdr:to>
      <xdr:col>24</xdr:col>
      <xdr:colOff>63500</xdr:colOff>
      <xdr:row>78</xdr:row>
      <xdr:rowOff>113274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76292"/>
          <a:ext cx="8382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96083</xdr:rowOff>
    </xdr:from>
    <xdr:to>
      <xdr:col>19</xdr:col>
      <xdr:colOff>177800</xdr:colOff>
      <xdr:row>78</xdr:row>
      <xdr:rowOff>113274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69183"/>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94506</xdr:rowOff>
    </xdr:from>
    <xdr:to>
      <xdr:col>15</xdr:col>
      <xdr:colOff>50800</xdr:colOff>
      <xdr:row>78</xdr:row>
      <xdr:rowOff>96083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67606"/>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94459</xdr:rowOff>
    </xdr:from>
    <xdr:to>
      <xdr:col>10</xdr:col>
      <xdr:colOff>114300</xdr:colOff>
      <xdr:row>78</xdr:row>
      <xdr:rowOff>94506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7559"/>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52392</xdr:rowOff>
    </xdr:from>
    <xdr:to>
      <xdr:col>24</xdr:col>
      <xdr:colOff>114300</xdr:colOff>
      <xdr:row>78</xdr:row>
      <xdr:rowOff>153992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2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138769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62474</xdr:rowOff>
    </xdr:from>
    <xdr:to>
      <xdr:col>20</xdr:col>
      <xdr:colOff>38100</xdr:colOff>
      <xdr:row>78</xdr:row>
      <xdr:rowOff>164074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155201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45283</xdr:rowOff>
    </xdr:from>
    <xdr:to>
      <xdr:col>15</xdr:col>
      <xdr:colOff>101600</xdr:colOff>
      <xdr:row>78</xdr:row>
      <xdr:rowOff>146883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138010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43706</xdr:rowOff>
    </xdr:from>
    <xdr:to>
      <xdr:col>10</xdr:col>
      <xdr:colOff>165100</xdr:colOff>
      <xdr:row>78</xdr:row>
      <xdr:rowOff>145306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136433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43659</xdr:rowOff>
    </xdr:from>
    <xdr:to>
      <xdr:col>6</xdr:col>
      <xdr:colOff>38100</xdr:colOff>
      <xdr:row>78</xdr:row>
      <xdr:rowOff>145259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136386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29428</xdr:rowOff>
    </xdr:from>
    <xdr:to>
      <xdr:col>24</xdr:col>
      <xdr:colOff>63500</xdr:colOff>
      <xdr:row>97</xdr:row>
      <xdr:rowOff>63108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88628"/>
          <a:ext cx="838200" cy="20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63108</xdr:rowOff>
    </xdr:from>
    <xdr:to>
      <xdr:col>19</xdr:col>
      <xdr:colOff>177800</xdr:colOff>
      <xdr:row>97</xdr:row>
      <xdr:rowOff>86251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93758"/>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86251</xdr:rowOff>
    </xdr:from>
    <xdr:to>
      <xdr:col>15</xdr:col>
      <xdr:colOff>50800</xdr:colOff>
      <xdr:row>97</xdr:row>
      <xdr:rowOff>94752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16901"/>
          <a:ext cx="889000" cy="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94752</xdr:rowOff>
    </xdr:from>
    <xdr:to>
      <xdr:col>10</xdr:col>
      <xdr:colOff>114300</xdr:colOff>
      <xdr:row>97</xdr:row>
      <xdr:rowOff>109068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25402"/>
          <a:ext cx="889000" cy="1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150078</xdr:rowOff>
    </xdr:from>
    <xdr:to>
      <xdr:col>24</xdr:col>
      <xdr:colOff>114300</xdr:colOff>
      <xdr:row>96</xdr:row>
      <xdr:rowOff>80228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128505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1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12308</xdr:rowOff>
    </xdr:from>
    <xdr:to>
      <xdr:col>20</xdr:col>
      <xdr:colOff>38100</xdr:colOff>
      <xdr:row>97</xdr:row>
      <xdr:rowOff>113908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105035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35451</xdr:rowOff>
    </xdr:from>
    <xdr:to>
      <xdr:col>15</xdr:col>
      <xdr:colOff>101600</xdr:colOff>
      <xdr:row>97</xdr:row>
      <xdr:rowOff>137051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128178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5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43952</xdr:rowOff>
    </xdr:from>
    <xdr:to>
      <xdr:col>10</xdr:col>
      <xdr:colOff>165100</xdr:colOff>
      <xdr:row>97</xdr:row>
      <xdr:rowOff>145552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136679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58268</xdr:rowOff>
    </xdr:from>
    <xdr:to>
      <xdr:col>6</xdr:col>
      <xdr:colOff>38100</xdr:colOff>
      <xdr:row>97</xdr:row>
      <xdr:rowOff>159868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150995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8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147907</xdr:rowOff>
    </xdr:from>
    <xdr:to>
      <xdr:col>55</xdr:col>
      <xdr:colOff>0</xdr:colOff>
      <xdr:row>37</xdr:row>
      <xdr:rowOff>8644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20107"/>
          <a:ext cx="8382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8644</xdr:rowOff>
    </xdr:from>
    <xdr:to>
      <xdr:col>50</xdr:col>
      <xdr:colOff>114300</xdr:colOff>
      <xdr:row>37</xdr:row>
      <xdr:rowOff>35687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52294"/>
          <a:ext cx="8890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11554</xdr:rowOff>
    </xdr:from>
    <xdr:to>
      <xdr:col>45</xdr:col>
      <xdr:colOff>177800</xdr:colOff>
      <xdr:row>37</xdr:row>
      <xdr:rowOff>35687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55204"/>
          <a:ext cx="889000" cy="2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624</xdr:rowOff>
    </xdr:from>
    <xdr:to>
      <xdr:col>41</xdr:col>
      <xdr:colOff>50800</xdr:colOff>
      <xdr:row>37</xdr:row>
      <xdr:rowOff>11554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01374"/>
          <a:ext cx="889000" cy="35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97107</xdr:rowOff>
    </xdr:from>
    <xdr:to>
      <xdr:col>55</xdr:col>
      <xdr:colOff>50800</xdr:colOff>
      <xdr:row>37</xdr:row>
      <xdr:rowOff>27257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119984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2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129294</xdr:rowOff>
    </xdr:from>
    <xdr:to>
      <xdr:col>50</xdr:col>
      <xdr:colOff>165100</xdr:colOff>
      <xdr:row>37</xdr:row>
      <xdr:rowOff>59444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0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75971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07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156337</xdr:rowOff>
    </xdr:from>
    <xdr:to>
      <xdr:col>46</xdr:col>
      <xdr:colOff>38100</xdr:colOff>
      <xdr:row>37</xdr:row>
      <xdr:rowOff>86487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77614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132204</xdr:rowOff>
    </xdr:from>
    <xdr:to>
      <xdr:col>41</xdr:col>
      <xdr:colOff>101600</xdr:colOff>
      <xdr:row>37</xdr:row>
      <xdr:rowOff>62354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0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78881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07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121274</xdr:rowOff>
    </xdr:from>
    <xdr:to>
      <xdr:col>36</xdr:col>
      <xdr:colOff>165100</xdr:colOff>
      <xdr:row>35</xdr:row>
      <xdr:rowOff>51424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67951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2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167973</xdr:rowOff>
    </xdr:from>
    <xdr:to>
      <xdr:col>55</xdr:col>
      <xdr:colOff>0</xdr:colOff>
      <xdr:row>57</xdr:row>
      <xdr:rowOff>159496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69173"/>
          <a:ext cx="838200" cy="16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142832</xdr:rowOff>
    </xdr:from>
    <xdr:to>
      <xdr:col>50</xdr:col>
      <xdr:colOff>114300</xdr:colOff>
      <xdr:row>57</xdr:row>
      <xdr:rowOff>159496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15482"/>
          <a:ext cx="889000" cy="1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142832</xdr:rowOff>
    </xdr:from>
    <xdr:to>
      <xdr:col>45</xdr:col>
      <xdr:colOff>177800</xdr:colOff>
      <xdr:row>58</xdr:row>
      <xdr:rowOff>26584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15482"/>
          <a:ext cx="8890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147010</xdr:rowOff>
    </xdr:from>
    <xdr:to>
      <xdr:col>41</xdr:col>
      <xdr:colOff>50800</xdr:colOff>
      <xdr:row>58</xdr:row>
      <xdr:rowOff>26584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19660"/>
          <a:ext cx="889000" cy="5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117173</xdr:rowOff>
    </xdr:from>
    <xdr:to>
      <xdr:col>55</xdr:col>
      <xdr:colOff>50800</xdr:colOff>
      <xdr:row>57</xdr:row>
      <xdr:rowOff>47323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1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95600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108696</xdr:rowOff>
    </xdr:from>
    <xdr:to>
      <xdr:col>50</xdr:col>
      <xdr:colOff>165100</xdr:colOff>
      <xdr:row>58</xdr:row>
      <xdr:rowOff>38846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29973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7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92032</xdr:rowOff>
    </xdr:from>
    <xdr:to>
      <xdr:col>46</xdr:col>
      <xdr:colOff>38100</xdr:colOff>
      <xdr:row>58</xdr:row>
      <xdr:rowOff>22182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147234</xdr:rowOff>
    </xdr:from>
    <xdr:to>
      <xdr:col>41</xdr:col>
      <xdr:colOff>101600</xdr:colOff>
      <xdr:row>58</xdr:row>
      <xdr:rowOff>77384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68511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1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96210</xdr:rowOff>
    </xdr:from>
    <xdr:to>
      <xdr:col>36</xdr:col>
      <xdr:colOff>165100</xdr:colOff>
      <xdr:row>58</xdr:row>
      <xdr:rowOff>26360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17487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6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97954</xdr:rowOff>
    </xdr:from>
    <xdr:to>
      <xdr:col>55</xdr:col>
      <xdr:colOff>0</xdr:colOff>
      <xdr:row>79</xdr:row>
      <xdr:rowOff>69400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99604"/>
          <a:ext cx="838200" cy="31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63609</xdr:rowOff>
    </xdr:from>
    <xdr:to>
      <xdr:col>50</xdr:col>
      <xdr:colOff>114300</xdr:colOff>
      <xdr:row>79</xdr:row>
      <xdr:rowOff>69400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608159"/>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63609</xdr:rowOff>
    </xdr:from>
    <xdr:to>
      <xdr:col>45</xdr:col>
      <xdr:colOff>177800</xdr:colOff>
      <xdr:row>79</xdr:row>
      <xdr:rowOff>89615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08159"/>
          <a:ext cx="889000" cy="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67822</xdr:rowOff>
    </xdr:from>
    <xdr:to>
      <xdr:col>41</xdr:col>
      <xdr:colOff>50800</xdr:colOff>
      <xdr:row>79</xdr:row>
      <xdr:rowOff>89615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612372"/>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47154</xdr:rowOff>
    </xdr:from>
    <xdr:to>
      <xdr:col>55</xdr:col>
      <xdr:colOff>50800</xdr:colOff>
      <xdr:row>77</xdr:row>
      <xdr:rowOff>148754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4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70031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0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18600</xdr:rowOff>
    </xdr:from>
    <xdr:to>
      <xdr:col>50</xdr:col>
      <xdr:colOff>165100</xdr:colOff>
      <xdr:row>79</xdr:row>
      <xdr:rowOff>120200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111327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12809</xdr:rowOff>
    </xdr:from>
    <xdr:to>
      <xdr:col>46</xdr:col>
      <xdr:colOff>38100</xdr:colOff>
      <xdr:row>79</xdr:row>
      <xdr:rowOff>114409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105536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38815</xdr:rowOff>
    </xdr:from>
    <xdr:to>
      <xdr:col>41</xdr:col>
      <xdr:colOff>101600</xdr:colOff>
      <xdr:row>79</xdr:row>
      <xdr:rowOff>140415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131542</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7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17022</xdr:rowOff>
    </xdr:from>
    <xdr:to>
      <xdr:col>36</xdr:col>
      <xdr:colOff>165100</xdr:colOff>
      <xdr:row>79</xdr:row>
      <xdr:rowOff>118622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109749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5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1665</xdr:rowOff>
    </xdr:from>
    <xdr:to>
      <xdr:col>55</xdr:col>
      <xdr:colOff>0</xdr:colOff>
      <xdr:row>97</xdr:row>
      <xdr:rowOff>60438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32315"/>
          <a:ext cx="838200" cy="5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29744</xdr:rowOff>
    </xdr:from>
    <xdr:to>
      <xdr:col>50</xdr:col>
      <xdr:colOff>114300</xdr:colOff>
      <xdr:row>97</xdr:row>
      <xdr:rowOff>60438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60394"/>
          <a:ext cx="889000" cy="3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29744</xdr:rowOff>
    </xdr:from>
    <xdr:to>
      <xdr:col>45</xdr:col>
      <xdr:colOff>177800</xdr:colOff>
      <xdr:row>97</xdr:row>
      <xdr:rowOff>70675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60394"/>
          <a:ext cx="889000" cy="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64559</xdr:rowOff>
    </xdr:from>
    <xdr:to>
      <xdr:col>41</xdr:col>
      <xdr:colOff>50800</xdr:colOff>
      <xdr:row>97</xdr:row>
      <xdr:rowOff>70675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95209"/>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122315</xdr:rowOff>
    </xdr:from>
    <xdr:to>
      <xdr:col>55</xdr:col>
      <xdr:colOff>50800</xdr:colOff>
      <xdr:row>97</xdr:row>
      <xdr:rowOff>52465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100742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9638</xdr:rowOff>
    </xdr:from>
    <xdr:to>
      <xdr:col>50</xdr:col>
      <xdr:colOff>165100</xdr:colOff>
      <xdr:row>97</xdr:row>
      <xdr:rowOff>111238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102365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3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150394</xdr:rowOff>
    </xdr:from>
    <xdr:to>
      <xdr:col>46</xdr:col>
      <xdr:colOff>38100</xdr:colOff>
      <xdr:row>97</xdr:row>
      <xdr:rowOff>80544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71671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0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19875</xdr:rowOff>
    </xdr:from>
    <xdr:to>
      <xdr:col>41</xdr:col>
      <xdr:colOff>101600</xdr:colOff>
      <xdr:row>97</xdr:row>
      <xdr:rowOff>121475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112602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13759</xdr:rowOff>
    </xdr:from>
    <xdr:to>
      <xdr:col>36</xdr:col>
      <xdr:colOff>165100</xdr:colOff>
      <xdr:row>97</xdr:row>
      <xdr:rowOff>115359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106486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3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15292</xdr:rowOff>
    </xdr:from>
    <xdr:to>
      <xdr:col>85</xdr:col>
      <xdr:colOff>127000</xdr:colOff>
      <xdr:row>39</xdr:row>
      <xdr:rowOff>24379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01842"/>
          <a:ext cx="8382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24379</xdr:rowOff>
    </xdr:from>
    <xdr:to>
      <xdr:col>81</xdr:col>
      <xdr:colOff>50800</xdr:colOff>
      <xdr:row>39</xdr:row>
      <xdr:rowOff>36095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10929"/>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35359</xdr:rowOff>
    </xdr:from>
    <xdr:to>
      <xdr:col>76</xdr:col>
      <xdr:colOff>114300</xdr:colOff>
      <xdr:row>39</xdr:row>
      <xdr:rowOff>36095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21909"/>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35359</xdr:rowOff>
    </xdr:from>
    <xdr:to>
      <xdr:col>71</xdr:col>
      <xdr:colOff>177800</xdr:colOff>
      <xdr:row>39</xdr:row>
      <xdr:rowOff>35935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21909"/>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135942</xdr:rowOff>
    </xdr:from>
    <xdr:to>
      <xdr:col>85</xdr:col>
      <xdr:colOff>177800</xdr:colOff>
      <xdr:row>39</xdr:row>
      <xdr:rowOff>66092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145029</xdr:rowOff>
    </xdr:from>
    <xdr:to>
      <xdr:col>81</xdr:col>
      <xdr:colOff>101600</xdr:colOff>
      <xdr:row>39</xdr:row>
      <xdr:rowOff>75179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66306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5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156745</xdr:rowOff>
    </xdr:from>
    <xdr:to>
      <xdr:col>76</xdr:col>
      <xdr:colOff>165100</xdr:colOff>
      <xdr:row>39</xdr:row>
      <xdr:rowOff>86895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78022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156009</xdr:rowOff>
    </xdr:from>
    <xdr:to>
      <xdr:col>72</xdr:col>
      <xdr:colOff>38100</xdr:colOff>
      <xdr:row>39</xdr:row>
      <xdr:rowOff>86159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77286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6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156585</xdr:rowOff>
    </xdr:from>
    <xdr:to>
      <xdr:col>67</xdr:col>
      <xdr:colOff>101600</xdr:colOff>
      <xdr:row>39</xdr:row>
      <xdr:rowOff>86735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77862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102127</xdr:rowOff>
    </xdr:from>
    <xdr:to>
      <xdr:col>85</xdr:col>
      <xdr:colOff>127000</xdr:colOff>
      <xdr:row>76</xdr:row>
      <xdr:rowOff>138128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32327"/>
          <a:ext cx="838200" cy="3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93286</xdr:rowOff>
    </xdr:from>
    <xdr:to>
      <xdr:col>81</xdr:col>
      <xdr:colOff>50800</xdr:colOff>
      <xdr:row>76</xdr:row>
      <xdr:rowOff>102127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23486"/>
          <a:ext cx="889000" cy="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81480</xdr:rowOff>
    </xdr:from>
    <xdr:to>
      <xdr:col>76</xdr:col>
      <xdr:colOff>114300</xdr:colOff>
      <xdr:row>76</xdr:row>
      <xdr:rowOff>93286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111680"/>
          <a:ext cx="889000" cy="1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81480</xdr:rowOff>
    </xdr:from>
    <xdr:to>
      <xdr:col>71</xdr:col>
      <xdr:colOff>177800</xdr:colOff>
      <xdr:row>76</xdr:row>
      <xdr:rowOff>94419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11680"/>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87328</xdr:rowOff>
    </xdr:from>
    <xdr:to>
      <xdr:col>85</xdr:col>
      <xdr:colOff>177800</xdr:colOff>
      <xdr:row>77</xdr:row>
      <xdr:rowOff>17478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65755</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9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51327</xdr:rowOff>
    </xdr:from>
    <xdr:to>
      <xdr:col>81</xdr:col>
      <xdr:colOff>101600</xdr:colOff>
      <xdr:row>76</xdr:row>
      <xdr:rowOff>152927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8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144054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42486</xdr:rowOff>
    </xdr:from>
    <xdr:to>
      <xdr:col>76</xdr:col>
      <xdr:colOff>165100</xdr:colOff>
      <xdr:row>76</xdr:row>
      <xdr:rowOff>144086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7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135213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30680</xdr:rowOff>
    </xdr:from>
    <xdr:to>
      <xdr:col>72</xdr:col>
      <xdr:colOff>38100</xdr:colOff>
      <xdr:row>76</xdr:row>
      <xdr:rowOff>132280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123407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43619</xdr:rowOff>
    </xdr:from>
    <xdr:to>
      <xdr:col>67</xdr:col>
      <xdr:colOff>101600</xdr:colOff>
      <xdr:row>76</xdr:row>
      <xdr:rowOff>145219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7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136346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55972</xdr:rowOff>
    </xdr:from>
    <xdr:to>
      <xdr:col>85</xdr:col>
      <xdr:colOff>127000</xdr:colOff>
      <xdr:row>97</xdr:row>
      <xdr:rowOff>77110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86622"/>
          <a:ext cx="8382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55972</xdr:rowOff>
    </xdr:from>
    <xdr:to>
      <xdr:col>81</xdr:col>
      <xdr:colOff>50800</xdr:colOff>
      <xdr:row>98</xdr:row>
      <xdr:rowOff>26801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86622"/>
          <a:ext cx="889000" cy="1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106804</xdr:rowOff>
    </xdr:from>
    <xdr:to>
      <xdr:col>76</xdr:col>
      <xdr:colOff>114300</xdr:colOff>
      <xdr:row>98</xdr:row>
      <xdr:rowOff>26801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37454"/>
          <a:ext cx="889000" cy="9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106804</xdr:rowOff>
    </xdr:from>
    <xdr:to>
      <xdr:col>71</xdr:col>
      <xdr:colOff>177800</xdr:colOff>
      <xdr:row>98</xdr:row>
      <xdr:rowOff>67219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37454"/>
          <a:ext cx="889000" cy="1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26310</xdr:rowOff>
    </xdr:from>
    <xdr:to>
      <xdr:col>85</xdr:col>
      <xdr:colOff>177800</xdr:colOff>
      <xdr:row>97</xdr:row>
      <xdr:rowOff>127910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4737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3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5172</xdr:rowOff>
    </xdr:from>
    <xdr:to>
      <xdr:col>81</xdr:col>
      <xdr:colOff>101600</xdr:colOff>
      <xdr:row>97</xdr:row>
      <xdr:rowOff>106772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97899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2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147451</xdr:rowOff>
    </xdr:from>
    <xdr:to>
      <xdr:col>76</xdr:col>
      <xdr:colOff>165100</xdr:colOff>
      <xdr:row>98</xdr:row>
      <xdr:rowOff>77601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68728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7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56004</xdr:rowOff>
    </xdr:from>
    <xdr:to>
      <xdr:col>72</xdr:col>
      <xdr:colOff>38100</xdr:colOff>
      <xdr:row>97</xdr:row>
      <xdr:rowOff>157604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8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148731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7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16419</xdr:rowOff>
    </xdr:from>
    <xdr:to>
      <xdr:col>67</xdr:col>
      <xdr:colOff>101600</xdr:colOff>
      <xdr:row>98</xdr:row>
      <xdr:rowOff>118019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1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109146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11455</xdr:rowOff>
    </xdr:from>
    <xdr:to>
      <xdr:col>116</xdr:col>
      <xdr:colOff>63500</xdr:colOff>
      <xdr:row>39</xdr:row>
      <xdr:rowOff>11782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9800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11782</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698332"/>
          <a:ext cx="889000" cy="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132105</xdr:rowOff>
    </xdr:from>
    <xdr:to>
      <xdr:col>116</xdr:col>
      <xdr:colOff>114300</xdr:colOff>
      <xdr:row>39</xdr:row>
      <xdr:rowOff>62255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91483</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3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132432</xdr:rowOff>
    </xdr:from>
    <xdr:to>
      <xdr:col>112</xdr:col>
      <xdr:colOff>38100</xdr:colOff>
      <xdr:row>39</xdr:row>
      <xdr:rowOff>62582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79109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13570</xdr:rowOff>
    </xdr:from>
    <xdr:to>
      <xdr:col>116</xdr:col>
      <xdr:colOff>63500</xdr:colOff>
      <xdr:row>58</xdr:row>
      <xdr:rowOff>15799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57670"/>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7512</xdr:rowOff>
    </xdr:from>
    <xdr:to>
      <xdr:col>111</xdr:col>
      <xdr:colOff>177800</xdr:colOff>
      <xdr:row>58</xdr:row>
      <xdr:rowOff>15799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51612"/>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7512</xdr:rowOff>
    </xdr:from>
    <xdr:to>
      <xdr:col>107</xdr:col>
      <xdr:colOff>50800</xdr:colOff>
      <xdr:row>58</xdr:row>
      <xdr:rowOff>9684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51612"/>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6026</xdr:rowOff>
    </xdr:from>
    <xdr:to>
      <xdr:col>102</xdr:col>
      <xdr:colOff>114300</xdr:colOff>
      <xdr:row>58</xdr:row>
      <xdr:rowOff>9684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5012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134220</xdr:rowOff>
    </xdr:from>
    <xdr:to>
      <xdr:col>116</xdr:col>
      <xdr:colOff>114300</xdr:colOff>
      <xdr:row>58</xdr:row>
      <xdr:rowOff>64370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49147</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2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136449</xdr:rowOff>
    </xdr:from>
    <xdr:to>
      <xdr:col>112</xdr:col>
      <xdr:colOff>38100</xdr:colOff>
      <xdr:row>58</xdr:row>
      <xdr:rowOff>66599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57726</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01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128162</xdr:rowOff>
    </xdr:from>
    <xdr:to>
      <xdr:col>107</xdr:col>
      <xdr:colOff>101600</xdr:colOff>
      <xdr:row>58</xdr:row>
      <xdr:rowOff>58312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49439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9993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130334</xdr:rowOff>
    </xdr:from>
    <xdr:to>
      <xdr:col>102</xdr:col>
      <xdr:colOff>165100</xdr:colOff>
      <xdr:row>58</xdr:row>
      <xdr:rowOff>60484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51611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9995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126676</xdr:rowOff>
    </xdr:from>
    <xdr:to>
      <xdr:col>98</xdr:col>
      <xdr:colOff>38100</xdr:colOff>
      <xdr:row>58</xdr:row>
      <xdr:rowOff>56826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47953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99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139700</xdr:rowOff>
    </xdr:from>
    <xdr:to>
      <xdr:col>116</xdr:col>
      <xdr:colOff>63500</xdr:colOff>
      <xdr:row>75</xdr:row>
      <xdr:rowOff>145804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98450"/>
          <a:ext cx="8382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72058</xdr:rowOff>
    </xdr:from>
    <xdr:to>
      <xdr:col>111</xdr:col>
      <xdr:colOff>177800</xdr:colOff>
      <xdr:row>75</xdr:row>
      <xdr:rowOff>145804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587908"/>
          <a:ext cx="889000" cy="41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72058</xdr:rowOff>
    </xdr:from>
    <xdr:to>
      <xdr:col>107</xdr:col>
      <xdr:colOff>50800</xdr:colOff>
      <xdr:row>74</xdr:row>
      <xdr:rowOff>31207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587908"/>
          <a:ext cx="889000" cy="1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300</xdr:rowOff>
    </xdr:from>
    <xdr:to>
      <xdr:col>102</xdr:col>
      <xdr:colOff>114300</xdr:colOff>
      <xdr:row>74</xdr:row>
      <xdr:rowOff>31207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687600"/>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88900</xdr:rowOff>
    </xdr:from>
    <xdr:to>
      <xdr:col>116</xdr:col>
      <xdr:colOff>114300</xdr:colOff>
      <xdr:row>76</xdr:row>
      <xdr:rowOff>19050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4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67327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2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95004</xdr:rowOff>
    </xdr:from>
    <xdr:to>
      <xdr:col>112</xdr:col>
      <xdr:colOff>38100</xdr:colOff>
      <xdr:row>76</xdr:row>
      <xdr:rowOff>25154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5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16281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21258</xdr:rowOff>
    </xdr:from>
    <xdr:to>
      <xdr:col>107</xdr:col>
      <xdr:colOff>101600</xdr:colOff>
      <xdr:row>73</xdr:row>
      <xdr:rowOff>122858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139385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31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151857</xdr:rowOff>
    </xdr:from>
    <xdr:to>
      <xdr:col>102</xdr:col>
      <xdr:colOff>165100</xdr:colOff>
      <xdr:row>74</xdr:row>
      <xdr:rowOff>82007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66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98534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44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120950</xdr:rowOff>
    </xdr:from>
    <xdr:to>
      <xdr:col>98</xdr:col>
      <xdr:colOff>38100</xdr:colOff>
      <xdr:row>74</xdr:row>
      <xdr:rowOff>51100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6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67627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4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５６５，４９６</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人件費は、住民一人当たり７１，９５３円となっており、類似団体と比較して一人あたりのコストが非常に低い水準にある。これは職員数が少ないことによるものである。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補助費等は、住民一人当たり１０７，８４６円となっており、一人当たりの額が増となっているが、これは事業所等設置奨励金等の補助費の増が一因である。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扶助費は、住民一人当たり８３，６３０円となっており、類似団体、全国平均と比較して低い水準にある。扶助費の増加は財政状況にも大きく影響するので、今後も抑制に努める。</a:t>
          </a:r>
        </a:p>
        <a:p>
          <a:r>
            <a:rPr kumimoji="1" lang="ja-JP" altLang="en-US" sz="1300">
              <a:latin typeface="ＭＳ Ｐゴシック" panose="020B0600070205080204" pitchFamily="50" charset="-128"/>
              <a:ea typeface="ＭＳ Ｐゴシック" panose="020B0600070205080204" pitchFamily="50" charset="-128"/>
            </a:rPr>
            <a:t>普通建設事業費費は、住民一人当たり６８，８１６円となっており、類似団体と比較して一人あたりのコストが低い状況となっている。これは財政状況を考慮し、事業を絞って実施しているためである。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15,683
15,607
57.37
8,989,306
8,868,673
78,856
4,541,432
5,239,349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19914</xdr:rowOff>
    </xdr:from>
    <xdr:to>
      <xdr:col>24</xdr:col>
      <xdr:colOff>63500</xdr:colOff>
      <xdr:row>34</xdr:row>
      <xdr:rowOff>84379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49214"/>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62433</xdr:rowOff>
    </xdr:from>
    <xdr:to>
      <xdr:col>19</xdr:col>
      <xdr:colOff>177800</xdr:colOff>
      <xdr:row>34</xdr:row>
      <xdr:rowOff>84379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9173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62433</xdr:rowOff>
    </xdr:from>
    <xdr:to>
      <xdr:col>15</xdr:col>
      <xdr:colOff>50800</xdr:colOff>
      <xdr:row>34</xdr:row>
      <xdr:rowOff>113640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91733"/>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112268</xdr:rowOff>
    </xdr:from>
    <xdr:to>
      <xdr:col>10</xdr:col>
      <xdr:colOff>114300</xdr:colOff>
      <xdr:row>34</xdr:row>
      <xdr:rowOff>113640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0118"/>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140564</xdr:rowOff>
    </xdr:from>
    <xdr:to>
      <xdr:col>24</xdr:col>
      <xdr:colOff>114300</xdr:colOff>
      <xdr:row>34</xdr:row>
      <xdr:rowOff>70714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118991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33579</xdr:rowOff>
    </xdr:from>
    <xdr:to>
      <xdr:col>20</xdr:col>
      <xdr:colOff>38100</xdr:colOff>
      <xdr:row>34</xdr:row>
      <xdr:rowOff>135179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126306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5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11633</xdr:rowOff>
    </xdr:from>
    <xdr:to>
      <xdr:col>15</xdr:col>
      <xdr:colOff>101600</xdr:colOff>
      <xdr:row>34</xdr:row>
      <xdr:rowOff>113233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104360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62840</xdr:rowOff>
    </xdr:from>
    <xdr:to>
      <xdr:col>10</xdr:col>
      <xdr:colOff>165100</xdr:colOff>
      <xdr:row>34</xdr:row>
      <xdr:rowOff>164440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155567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61468</xdr:rowOff>
    </xdr:from>
    <xdr:to>
      <xdr:col>6</xdr:col>
      <xdr:colOff>38100</xdr:colOff>
      <xdr:row>33</xdr:row>
      <xdr:rowOff>163068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8145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3024</xdr:rowOff>
    </xdr:from>
    <xdr:to>
      <xdr:col>24</xdr:col>
      <xdr:colOff>63500</xdr:colOff>
      <xdr:row>57</xdr:row>
      <xdr:rowOff>24341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75674"/>
          <a:ext cx="8382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24341</xdr:rowOff>
    </xdr:from>
    <xdr:to>
      <xdr:col>19</xdr:col>
      <xdr:colOff>177800</xdr:colOff>
      <xdr:row>57</xdr:row>
      <xdr:rowOff>59534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96991"/>
          <a:ext cx="889000" cy="3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26166</xdr:rowOff>
    </xdr:from>
    <xdr:to>
      <xdr:col>15</xdr:col>
      <xdr:colOff>50800</xdr:colOff>
      <xdr:row>57</xdr:row>
      <xdr:rowOff>59534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98816"/>
          <a:ext cx="889000" cy="3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97055</xdr:rowOff>
    </xdr:from>
    <xdr:to>
      <xdr:col>10</xdr:col>
      <xdr:colOff>114300</xdr:colOff>
      <xdr:row>57</xdr:row>
      <xdr:rowOff>26166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26805"/>
          <a:ext cx="889000" cy="27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123674</xdr:rowOff>
    </xdr:from>
    <xdr:to>
      <xdr:col>24</xdr:col>
      <xdr:colOff>114300</xdr:colOff>
      <xdr:row>57</xdr:row>
      <xdr:rowOff>53824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102101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144991</xdr:rowOff>
    </xdr:from>
    <xdr:to>
      <xdr:col>20</xdr:col>
      <xdr:colOff>38100</xdr:colOff>
      <xdr:row>57</xdr:row>
      <xdr:rowOff>75141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66268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8734</xdr:rowOff>
    </xdr:from>
    <xdr:to>
      <xdr:col>15</xdr:col>
      <xdr:colOff>101600</xdr:colOff>
      <xdr:row>57</xdr:row>
      <xdr:rowOff>110334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8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101461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146816</xdr:rowOff>
    </xdr:from>
    <xdr:to>
      <xdr:col>10</xdr:col>
      <xdr:colOff>165100</xdr:colOff>
      <xdr:row>57</xdr:row>
      <xdr:rowOff>76966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68093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46255</xdr:rowOff>
    </xdr:from>
    <xdr:to>
      <xdr:col>6</xdr:col>
      <xdr:colOff>38100</xdr:colOff>
      <xdr:row>55</xdr:row>
      <xdr:rowOff>147855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138982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6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50017</xdr:rowOff>
    </xdr:from>
    <xdr:to>
      <xdr:col>24</xdr:col>
      <xdr:colOff>63500</xdr:colOff>
      <xdr:row>77</xdr:row>
      <xdr:rowOff>126003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51667"/>
          <a:ext cx="838200" cy="7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126003</xdr:rowOff>
    </xdr:from>
    <xdr:to>
      <xdr:col>19</xdr:col>
      <xdr:colOff>177800</xdr:colOff>
      <xdr:row>77</xdr:row>
      <xdr:rowOff>166278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27653"/>
          <a:ext cx="889000" cy="4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123507</xdr:rowOff>
    </xdr:from>
    <xdr:to>
      <xdr:col>15</xdr:col>
      <xdr:colOff>50800</xdr:colOff>
      <xdr:row>77</xdr:row>
      <xdr:rowOff>166278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25157"/>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123507</xdr:rowOff>
    </xdr:from>
    <xdr:to>
      <xdr:col>10</xdr:col>
      <xdr:colOff>114300</xdr:colOff>
      <xdr:row>78</xdr:row>
      <xdr:rowOff>65191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5157"/>
          <a:ext cx="889000" cy="1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170667</xdr:rowOff>
    </xdr:from>
    <xdr:to>
      <xdr:col>24</xdr:col>
      <xdr:colOff>114300</xdr:colOff>
      <xdr:row>77</xdr:row>
      <xdr:rowOff>100817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149094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7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75203</xdr:rowOff>
    </xdr:from>
    <xdr:to>
      <xdr:col>20</xdr:col>
      <xdr:colOff>38100</xdr:colOff>
      <xdr:row>78</xdr:row>
      <xdr:rowOff>5353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7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167930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6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115478</xdr:rowOff>
    </xdr:from>
    <xdr:to>
      <xdr:col>15</xdr:col>
      <xdr:colOff>101600</xdr:colOff>
      <xdr:row>78</xdr:row>
      <xdr:rowOff>45628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36755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72707</xdr:rowOff>
    </xdr:from>
    <xdr:to>
      <xdr:col>10</xdr:col>
      <xdr:colOff>165100</xdr:colOff>
      <xdr:row>78</xdr:row>
      <xdr:rowOff>2857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165434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14391</xdr:rowOff>
    </xdr:from>
    <xdr:to>
      <xdr:col>6</xdr:col>
      <xdr:colOff>38100</xdr:colOff>
      <xdr:row>78</xdr:row>
      <xdr:rowOff>115991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107118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8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141080</xdr:rowOff>
    </xdr:from>
    <xdr:to>
      <xdr:col>24</xdr:col>
      <xdr:colOff>63500</xdr:colOff>
      <xdr:row>98</xdr:row>
      <xdr:rowOff>144673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43180"/>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141080</xdr:rowOff>
    </xdr:from>
    <xdr:to>
      <xdr:col>19</xdr:col>
      <xdr:colOff>177800</xdr:colOff>
      <xdr:row>98</xdr:row>
      <xdr:rowOff>150420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43180"/>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150420</xdr:rowOff>
    </xdr:from>
    <xdr:to>
      <xdr:col>15</xdr:col>
      <xdr:colOff>50800</xdr:colOff>
      <xdr:row>98</xdr:row>
      <xdr:rowOff>155701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52520"/>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149352</xdr:rowOff>
    </xdr:from>
    <xdr:to>
      <xdr:col>10</xdr:col>
      <xdr:colOff>114300</xdr:colOff>
      <xdr:row>98</xdr:row>
      <xdr:rowOff>155701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951452"/>
          <a:ext cx="889000" cy="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93873</xdr:rowOff>
    </xdr:from>
    <xdr:to>
      <xdr:col>24</xdr:col>
      <xdr:colOff>114300</xdr:colOff>
      <xdr:row>99</xdr:row>
      <xdr:rowOff>24023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90280</xdr:rowOff>
    </xdr:from>
    <xdr:to>
      <xdr:col>20</xdr:col>
      <xdr:colOff>38100</xdr:colOff>
      <xdr:row>99</xdr:row>
      <xdr:rowOff>20430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36957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6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99620</xdr:rowOff>
    </xdr:from>
    <xdr:to>
      <xdr:col>15</xdr:col>
      <xdr:colOff>101600</xdr:colOff>
      <xdr:row>99</xdr:row>
      <xdr:rowOff>29770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20897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9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104901</xdr:rowOff>
    </xdr:from>
    <xdr:to>
      <xdr:col>10</xdr:col>
      <xdr:colOff>165100</xdr:colOff>
      <xdr:row>99</xdr:row>
      <xdr:rowOff>35051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26178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98552</xdr:rowOff>
    </xdr:from>
    <xdr:to>
      <xdr:col>6</xdr:col>
      <xdr:colOff>38100</xdr:colOff>
      <xdr:row>99</xdr:row>
      <xdr:rowOff>28702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45229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91237</xdr:rowOff>
    </xdr:from>
    <xdr:to>
      <xdr:col>55</xdr:col>
      <xdr:colOff>0</xdr:colOff>
      <xdr:row>58</xdr:row>
      <xdr:rowOff>156333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35337"/>
          <a:ext cx="838200" cy="6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84183</xdr:rowOff>
    </xdr:from>
    <xdr:to>
      <xdr:col>50</xdr:col>
      <xdr:colOff>114300</xdr:colOff>
      <xdr:row>58</xdr:row>
      <xdr:rowOff>156333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28283"/>
          <a:ext cx="889000" cy="7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84183</xdr:rowOff>
    </xdr:from>
    <xdr:to>
      <xdr:col>45</xdr:col>
      <xdr:colOff>177800</xdr:colOff>
      <xdr:row>58</xdr:row>
      <xdr:rowOff>115218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28283"/>
          <a:ext cx="889000" cy="3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109372</xdr:rowOff>
    </xdr:from>
    <xdr:to>
      <xdr:col>41</xdr:col>
      <xdr:colOff>50800</xdr:colOff>
      <xdr:row>58</xdr:row>
      <xdr:rowOff>115218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53472"/>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40437</xdr:rowOff>
    </xdr:from>
    <xdr:to>
      <xdr:col>55</xdr:col>
      <xdr:colOff>50800</xdr:colOff>
      <xdr:row>58</xdr:row>
      <xdr:rowOff>142037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18864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105533</xdr:rowOff>
    </xdr:from>
    <xdr:to>
      <xdr:col>50</xdr:col>
      <xdr:colOff>165100</xdr:colOff>
      <xdr:row>59</xdr:row>
      <xdr:rowOff>35683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4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26810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33383</xdr:rowOff>
    </xdr:from>
    <xdr:to>
      <xdr:col>46</xdr:col>
      <xdr:colOff>38100</xdr:colOff>
      <xdr:row>58</xdr:row>
      <xdr:rowOff>134983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126110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7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64418</xdr:rowOff>
    </xdr:from>
    <xdr:to>
      <xdr:col>41</xdr:col>
      <xdr:colOff>101600</xdr:colOff>
      <xdr:row>58</xdr:row>
      <xdr:rowOff>166018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157145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58572</xdr:rowOff>
    </xdr:from>
    <xdr:to>
      <xdr:col>36</xdr:col>
      <xdr:colOff>165100</xdr:colOff>
      <xdr:row>58</xdr:row>
      <xdr:rowOff>160172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151299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9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64408</xdr:rowOff>
    </xdr:from>
    <xdr:to>
      <xdr:col>55</xdr:col>
      <xdr:colOff>0</xdr:colOff>
      <xdr:row>77</xdr:row>
      <xdr:rowOff>82435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66058"/>
          <a:ext cx="8382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82435</xdr:rowOff>
    </xdr:from>
    <xdr:to>
      <xdr:col>50</xdr:col>
      <xdr:colOff>114300</xdr:colOff>
      <xdr:row>77</xdr:row>
      <xdr:rowOff>134948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84085"/>
          <a:ext cx="889000" cy="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134948</xdr:rowOff>
    </xdr:from>
    <xdr:to>
      <xdr:col>45</xdr:col>
      <xdr:colOff>177800</xdr:colOff>
      <xdr:row>78</xdr:row>
      <xdr:rowOff>97230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36598"/>
          <a:ext cx="889000" cy="1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142622</xdr:rowOff>
    </xdr:from>
    <xdr:to>
      <xdr:col>41</xdr:col>
      <xdr:colOff>50800</xdr:colOff>
      <xdr:row>78</xdr:row>
      <xdr:rowOff>97230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44272"/>
          <a:ext cx="889000" cy="12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13608</xdr:rowOff>
    </xdr:from>
    <xdr:to>
      <xdr:col>55</xdr:col>
      <xdr:colOff>50800</xdr:colOff>
      <xdr:row>77</xdr:row>
      <xdr:rowOff>115208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36485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6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31635</xdr:rowOff>
    </xdr:from>
    <xdr:to>
      <xdr:col>50</xdr:col>
      <xdr:colOff>165100</xdr:colOff>
      <xdr:row>77</xdr:row>
      <xdr:rowOff>133235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149762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0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84148</xdr:rowOff>
    </xdr:from>
    <xdr:to>
      <xdr:col>46</xdr:col>
      <xdr:colOff>38100</xdr:colOff>
      <xdr:row>78</xdr:row>
      <xdr:rowOff>14298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5425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7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46430</xdr:rowOff>
    </xdr:from>
    <xdr:to>
      <xdr:col>41</xdr:col>
      <xdr:colOff>101600</xdr:colOff>
      <xdr:row>78</xdr:row>
      <xdr:rowOff>148030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139157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1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91822</xdr:rowOff>
    </xdr:from>
    <xdr:to>
      <xdr:col>36</xdr:col>
      <xdr:colOff>165100</xdr:colOff>
      <xdr:row>78</xdr:row>
      <xdr:rowOff>21972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13099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30559</xdr:rowOff>
    </xdr:from>
    <xdr:to>
      <xdr:col>55</xdr:col>
      <xdr:colOff>0</xdr:colOff>
      <xdr:row>97</xdr:row>
      <xdr:rowOff>119735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61209"/>
          <a:ext cx="838200" cy="8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119735</xdr:rowOff>
    </xdr:from>
    <xdr:to>
      <xdr:col>50</xdr:col>
      <xdr:colOff>114300</xdr:colOff>
      <xdr:row>98</xdr:row>
      <xdr:rowOff>20065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50385"/>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9506</xdr:rowOff>
    </xdr:from>
    <xdr:to>
      <xdr:col>45</xdr:col>
      <xdr:colOff>177800</xdr:colOff>
      <xdr:row>98</xdr:row>
      <xdr:rowOff>20065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11606"/>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9506</xdr:rowOff>
    </xdr:from>
    <xdr:to>
      <xdr:col>41</xdr:col>
      <xdr:colOff>50800</xdr:colOff>
      <xdr:row>98</xdr:row>
      <xdr:rowOff>17932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11606"/>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151209</xdr:rowOff>
    </xdr:from>
    <xdr:to>
      <xdr:col>55</xdr:col>
      <xdr:colOff>50800</xdr:colOff>
      <xdr:row>97</xdr:row>
      <xdr:rowOff>81359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1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129636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8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68935</xdr:rowOff>
    </xdr:from>
    <xdr:to>
      <xdr:col>50</xdr:col>
      <xdr:colOff>165100</xdr:colOff>
      <xdr:row>97</xdr:row>
      <xdr:rowOff>170535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161662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9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140715</xdr:rowOff>
    </xdr:from>
    <xdr:to>
      <xdr:col>46</xdr:col>
      <xdr:colOff>38100</xdr:colOff>
      <xdr:row>98</xdr:row>
      <xdr:rowOff>70865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61992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6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130156</xdr:rowOff>
    </xdr:from>
    <xdr:to>
      <xdr:col>41</xdr:col>
      <xdr:colOff>101600</xdr:colOff>
      <xdr:row>98</xdr:row>
      <xdr:rowOff>60306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51433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5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138582</xdr:rowOff>
    </xdr:from>
    <xdr:to>
      <xdr:col>36</xdr:col>
      <xdr:colOff>165100</xdr:colOff>
      <xdr:row>98</xdr:row>
      <xdr:rowOff>68732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59859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18673</xdr:rowOff>
    </xdr:from>
    <xdr:to>
      <xdr:col>85</xdr:col>
      <xdr:colOff>127000</xdr:colOff>
      <xdr:row>37</xdr:row>
      <xdr:rowOff>141235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62323"/>
          <a:ext cx="838200" cy="1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18673</xdr:rowOff>
    </xdr:from>
    <xdr:to>
      <xdr:col>81</xdr:col>
      <xdr:colOff>50800</xdr:colOff>
      <xdr:row>38</xdr:row>
      <xdr:rowOff>26315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62323"/>
          <a:ext cx="889000" cy="17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3111</xdr:rowOff>
    </xdr:from>
    <xdr:to>
      <xdr:col>76</xdr:col>
      <xdr:colOff>114300</xdr:colOff>
      <xdr:row>38</xdr:row>
      <xdr:rowOff>26315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18211"/>
          <a:ext cx="889000" cy="2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3111</xdr:rowOff>
    </xdr:from>
    <xdr:to>
      <xdr:col>71</xdr:col>
      <xdr:colOff>177800</xdr:colOff>
      <xdr:row>38</xdr:row>
      <xdr:rowOff>4287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18211"/>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90435</xdr:rowOff>
    </xdr:from>
    <xdr:to>
      <xdr:col>85</xdr:col>
      <xdr:colOff>177800</xdr:colOff>
      <xdr:row>38</xdr:row>
      <xdr:rowOff>20585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5362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139323</xdr:rowOff>
    </xdr:from>
    <xdr:to>
      <xdr:col>81</xdr:col>
      <xdr:colOff>101600</xdr:colOff>
      <xdr:row>37</xdr:row>
      <xdr:rowOff>69473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1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86000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146964</xdr:rowOff>
    </xdr:from>
    <xdr:to>
      <xdr:col>76</xdr:col>
      <xdr:colOff>165100</xdr:colOff>
      <xdr:row>38</xdr:row>
      <xdr:rowOff>77115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68242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123761</xdr:rowOff>
    </xdr:from>
    <xdr:to>
      <xdr:col>72</xdr:col>
      <xdr:colOff>38100</xdr:colOff>
      <xdr:row>38</xdr:row>
      <xdr:rowOff>53911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45038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6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124937</xdr:rowOff>
    </xdr:from>
    <xdr:to>
      <xdr:col>67</xdr:col>
      <xdr:colOff>101600</xdr:colOff>
      <xdr:row>38</xdr:row>
      <xdr:rowOff>55087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46214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140723</xdr:rowOff>
    </xdr:from>
    <xdr:to>
      <xdr:col>85</xdr:col>
      <xdr:colOff>127000</xdr:colOff>
      <xdr:row>59</xdr:row>
      <xdr:rowOff>21862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41923"/>
          <a:ext cx="838200" cy="39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109035</xdr:rowOff>
    </xdr:from>
    <xdr:to>
      <xdr:col>81</xdr:col>
      <xdr:colOff>50800</xdr:colOff>
      <xdr:row>59</xdr:row>
      <xdr:rowOff>21862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881685"/>
          <a:ext cx="889000" cy="25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109035</xdr:rowOff>
    </xdr:from>
    <xdr:to>
      <xdr:col>76</xdr:col>
      <xdr:colOff>114300</xdr:colOff>
      <xdr:row>58</xdr:row>
      <xdr:rowOff>117820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81685"/>
          <a:ext cx="889000" cy="18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76912</xdr:rowOff>
    </xdr:from>
    <xdr:to>
      <xdr:col>71</xdr:col>
      <xdr:colOff>177800</xdr:colOff>
      <xdr:row>58</xdr:row>
      <xdr:rowOff>117820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49562"/>
          <a:ext cx="889000" cy="2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89923</xdr:rowOff>
    </xdr:from>
    <xdr:to>
      <xdr:col>85</xdr:col>
      <xdr:colOff>177800</xdr:colOff>
      <xdr:row>57</xdr:row>
      <xdr:rowOff>20073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112800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142512</xdr:rowOff>
    </xdr:from>
    <xdr:to>
      <xdr:col>81</xdr:col>
      <xdr:colOff>101600</xdr:colOff>
      <xdr:row>59</xdr:row>
      <xdr:rowOff>72662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63789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58235</xdr:rowOff>
    </xdr:from>
    <xdr:to>
      <xdr:col>76</xdr:col>
      <xdr:colOff>165100</xdr:colOff>
      <xdr:row>57</xdr:row>
      <xdr:rowOff>159835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150962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2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67020</xdr:rowOff>
    </xdr:from>
    <xdr:to>
      <xdr:col>72</xdr:col>
      <xdr:colOff>38100</xdr:colOff>
      <xdr:row>58</xdr:row>
      <xdr:rowOff>168620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1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159747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0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26112</xdr:rowOff>
    </xdr:from>
    <xdr:to>
      <xdr:col>67</xdr:col>
      <xdr:colOff>101600</xdr:colOff>
      <xdr:row>57</xdr:row>
      <xdr:rowOff>127712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118839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9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15292</xdr:rowOff>
    </xdr:from>
    <xdr:to>
      <xdr:col>85</xdr:col>
      <xdr:colOff>127000</xdr:colOff>
      <xdr:row>79</xdr:row>
      <xdr:rowOff>24378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59842"/>
          <a:ext cx="838200" cy="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24378</xdr:rowOff>
    </xdr:from>
    <xdr:to>
      <xdr:col>81</xdr:col>
      <xdr:colOff>50800</xdr:colOff>
      <xdr:row>79</xdr:row>
      <xdr:rowOff>36094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8928"/>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35359</xdr:rowOff>
    </xdr:from>
    <xdr:to>
      <xdr:col>76</xdr:col>
      <xdr:colOff>114300</xdr:colOff>
      <xdr:row>79</xdr:row>
      <xdr:rowOff>36094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79909"/>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35359</xdr:rowOff>
    </xdr:from>
    <xdr:to>
      <xdr:col>71</xdr:col>
      <xdr:colOff>177800</xdr:colOff>
      <xdr:row>79</xdr:row>
      <xdr:rowOff>35934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79909"/>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135942</xdr:rowOff>
    </xdr:from>
    <xdr:to>
      <xdr:col>85</xdr:col>
      <xdr:colOff>177800</xdr:colOff>
      <xdr:row>79</xdr:row>
      <xdr:rowOff>66092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145028</xdr:rowOff>
    </xdr:from>
    <xdr:to>
      <xdr:col>81</xdr:col>
      <xdr:colOff>101600</xdr:colOff>
      <xdr:row>79</xdr:row>
      <xdr:rowOff>75178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66305</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1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156744</xdr:rowOff>
    </xdr:from>
    <xdr:to>
      <xdr:col>76</xdr:col>
      <xdr:colOff>165100</xdr:colOff>
      <xdr:row>79</xdr:row>
      <xdr:rowOff>86894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78021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156009</xdr:rowOff>
    </xdr:from>
    <xdr:to>
      <xdr:col>72</xdr:col>
      <xdr:colOff>38100</xdr:colOff>
      <xdr:row>79</xdr:row>
      <xdr:rowOff>86159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77286</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156584</xdr:rowOff>
    </xdr:from>
    <xdr:to>
      <xdr:col>67</xdr:col>
      <xdr:colOff>101600</xdr:colOff>
      <xdr:row>79</xdr:row>
      <xdr:rowOff>86734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77861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2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102127</xdr:rowOff>
    </xdr:from>
    <xdr:to>
      <xdr:col>85</xdr:col>
      <xdr:colOff>127000</xdr:colOff>
      <xdr:row>96</xdr:row>
      <xdr:rowOff>138128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561327"/>
          <a:ext cx="838200" cy="3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93286</xdr:rowOff>
    </xdr:from>
    <xdr:to>
      <xdr:col>81</xdr:col>
      <xdr:colOff>50800</xdr:colOff>
      <xdr:row>96</xdr:row>
      <xdr:rowOff>102127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552486"/>
          <a:ext cx="889000" cy="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81480</xdr:rowOff>
    </xdr:from>
    <xdr:to>
      <xdr:col>76</xdr:col>
      <xdr:colOff>114300</xdr:colOff>
      <xdr:row>96</xdr:row>
      <xdr:rowOff>93286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540680"/>
          <a:ext cx="889000" cy="1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81480</xdr:rowOff>
    </xdr:from>
    <xdr:to>
      <xdr:col>71</xdr:col>
      <xdr:colOff>177800</xdr:colOff>
      <xdr:row>96</xdr:row>
      <xdr:rowOff>94419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40680"/>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87328</xdr:rowOff>
    </xdr:from>
    <xdr:to>
      <xdr:col>85</xdr:col>
      <xdr:colOff>177800</xdr:colOff>
      <xdr:row>97</xdr:row>
      <xdr:rowOff>17478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65755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2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51327</xdr:rowOff>
    </xdr:from>
    <xdr:to>
      <xdr:col>81</xdr:col>
      <xdr:colOff>101600</xdr:colOff>
      <xdr:row>96</xdr:row>
      <xdr:rowOff>152927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144054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0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42486</xdr:rowOff>
    </xdr:from>
    <xdr:to>
      <xdr:col>76</xdr:col>
      <xdr:colOff>165100</xdr:colOff>
      <xdr:row>96</xdr:row>
      <xdr:rowOff>144086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0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135213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9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30680</xdr:rowOff>
    </xdr:from>
    <xdr:to>
      <xdr:col>72</xdr:col>
      <xdr:colOff>38100</xdr:colOff>
      <xdr:row>96</xdr:row>
      <xdr:rowOff>132280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123407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8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43619</xdr:rowOff>
    </xdr:from>
    <xdr:to>
      <xdr:col>67</xdr:col>
      <xdr:colOff>101600</xdr:colOff>
      <xdr:row>96</xdr:row>
      <xdr:rowOff>145219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136346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9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ja-JP" altLang="en-US" sz="1100" b="0" i="0" baseline="0">
              <a:solidFill>
                <a:sysClr val="windowText" lastClr="000000"/>
              </a:solidFill>
              <a:effectLst/>
              <a:latin typeface="+mn-lt"/>
              <a:ea typeface="+mn-ea"/>
              <a:cs typeface="+mn-cs"/>
            </a:rPr>
            <a:t>１００，８７３</a:t>
          </a:r>
          <a:r>
            <a:rPr kumimoji="1" lang="ja-JP" altLang="ja-JP" sz="1100" b="0" i="0" baseline="0">
              <a:solidFill>
                <a:schemeClr val="dk1"/>
              </a:solidFill>
              <a:effectLst/>
              <a:latin typeface="+mn-lt"/>
              <a:ea typeface="+mn-ea"/>
              <a:cs typeface="+mn-cs"/>
            </a:rPr>
            <a:t>円となっている。前年度と比較して</a:t>
          </a:r>
          <a:r>
            <a:rPr kumimoji="1" lang="ja-JP" altLang="en-US" sz="1100" b="0" i="0" baseline="0">
              <a:solidFill>
                <a:schemeClr val="dk1"/>
              </a:solidFill>
              <a:effectLst/>
              <a:latin typeface="+mn-lt"/>
              <a:ea typeface="+mn-ea"/>
              <a:cs typeface="+mn-cs"/>
            </a:rPr>
            <a:t>５．６</a:t>
          </a:r>
          <a:r>
            <a:rPr kumimoji="1" lang="ja-JP" altLang="ja-JP" sz="1100" b="0" i="0" baseline="0">
              <a:solidFill>
                <a:schemeClr val="dk1"/>
              </a:solidFill>
              <a:effectLst/>
              <a:latin typeface="+mn-lt"/>
              <a:ea typeface="+mn-ea"/>
              <a:cs typeface="+mn-cs"/>
            </a:rPr>
            <a:t>％増加しているが、類似団体平均と比べて低い水準にある。増加の主な要因は、さわやか上富田まちづくり</a:t>
          </a:r>
          <a:r>
            <a:rPr kumimoji="1" lang="ja-JP" altLang="en-US" sz="1100" b="0" i="0" baseline="0">
              <a:solidFill>
                <a:schemeClr val="dk1"/>
              </a:solidFill>
              <a:effectLst/>
              <a:latin typeface="+mn-lt"/>
              <a:ea typeface="+mn-ea"/>
              <a:cs typeface="+mn-cs"/>
            </a:rPr>
            <a:t>寄付金にかかる返礼品代</a:t>
          </a:r>
          <a:r>
            <a:rPr kumimoji="1" lang="ja-JP" altLang="ja-JP" sz="1100" b="0" i="0" baseline="0">
              <a:solidFill>
                <a:schemeClr val="dk1"/>
              </a:solidFill>
              <a:effectLst/>
              <a:latin typeface="+mn-lt"/>
              <a:ea typeface="+mn-ea"/>
              <a:cs typeface="+mn-cs"/>
            </a:rPr>
            <a:t>の増によるものである。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民生費は、住民一人当たり</a:t>
          </a:r>
          <a:r>
            <a:rPr kumimoji="1" lang="ja-JP" altLang="en-US" sz="1100" b="0" i="0" baseline="0">
              <a:solidFill>
                <a:sysClr val="windowText" lastClr="000000"/>
              </a:solidFill>
              <a:effectLst/>
              <a:latin typeface="+mn-lt"/>
              <a:ea typeface="+mn-ea"/>
              <a:cs typeface="+mn-cs"/>
            </a:rPr>
            <a:t>１８８，５３９</a:t>
          </a:r>
          <a:r>
            <a:rPr kumimoji="1" lang="ja-JP" altLang="ja-JP" sz="1100" b="0" i="0" baseline="0">
              <a:solidFill>
                <a:schemeClr val="dk1"/>
              </a:solidFill>
              <a:effectLst/>
              <a:latin typeface="+mn-lt"/>
              <a:ea typeface="+mn-ea"/>
              <a:cs typeface="+mn-cs"/>
            </a:rPr>
            <a:t>円となっている。前年度と比較して</a:t>
          </a:r>
          <a:r>
            <a:rPr kumimoji="1" lang="ja-JP" altLang="en-US" sz="1100" b="0" i="0" baseline="0">
              <a:solidFill>
                <a:schemeClr val="dk1"/>
              </a:solidFill>
              <a:effectLst/>
              <a:latin typeface="+mn-lt"/>
              <a:ea typeface="+mn-ea"/>
              <a:cs typeface="+mn-cs"/>
            </a:rPr>
            <a:t>１１．６</a:t>
          </a:r>
          <a:r>
            <a:rPr kumimoji="1" lang="ja-JP" altLang="ja-JP" sz="1100" b="0" i="0" baseline="0">
              <a:solidFill>
                <a:schemeClr val="dk1"/>
              </a:solidFill>
              <a:effectLst/>
              <a:latin typeface="+mn-lt"/>
              <a:ea typeface="+mn-ea"/>
              <a:cs typeface="+mn-cs"/>
            </a:rPr>
            <a:t>％増加しているが、類似団体平均と比べると低い水準にある。増加の主な要因は、</a:t>
          </a:r>
          <a:r>
            <a:rPr kumimoji="1" lang="ja-JP" altLang="en-US" sz="1100" b="0" i="0" baseline="0">
              <a:solidFill>
                <a:schemeClr val="dk1"/>
              </a:solidFill>
              <a:effectLst/>
              <a:latin typeface="+mn-lt"/>
              <a:ea typeface="+mn-ea"/>
              <a:cs typeface="+mn-cs"/>
            </a:rPr>
            <a:t>くまのの森こども園改修工事による</a:t>
          </a:r>
          <a:r>
            <a:rPr kumimoji="1" lang="ja-JP" altLang="ja-JP" sz="1100" b="0" i="0" baseline="0">
              <a:solidFill>
                <a:schemeClr val="dk1"/>
              </a:solidFill>
              <a:effectLst/>
              <a:latin typeface="+mn-lt"/>
              <a:ea typeface="+mn-ea"/>
              <a:cs typeface="+mn-cs"/>
            </a:rPr>
            <a:t>工事請負費の増によるものである。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商工費は、住民一人当たり</a:t>
          </a:r>
          <a:r>
            <a:rPr kumimoji="1" lang="ja-JP" altLang="en-US" sz="1100" b="0" i="0" baseline="0">
              <a:solidFill>
                <a:sysClr val="windowText" lastClr="000000"/>
              </a:solidFill>
              <a:effectLst/>
              <a:latin typeface="+mn-lt"/>
              <a:ea typeface="+mn-ea"/>
              <a:cs typeface="+mn-cs"/>
            </a:rPr>
            <a:t>２３，１１１</a:t>
          </a:r>
          <a:r>
            <a:rPr kumimoji="1" lang="ja-JP" altLang="ja-JP" sz="1100" b="0" i="0" baseline="0">
              <a:solidFill>
                <a:sysClr val="windowText" lastClr="000000"/>
              </a:solidFill>
              <a:effectLst/>
              <a:latin typeface="+mn-lt"/>
              <a:ea typeface="+mn-ea"/>
              <a:cs typeface="+mn-cs"/>
            </a:rPr>
            <a:t>円</a:t>
          </a:r>
          <a:r>
            <a:rPr kumimoji="1" lang="ja-JP" altLang="ja-JP" sz="1100" b="0" i="0" baseline="0">
              <a:solidFill>
                <a:schemeClr val="dk1"/>
              </a:solidFill>
              <a:effectLst/>
              <a:latin typeface="+mn-lt"/>
              <a:ea typeface="+mn-ea"/>
              <a:cs typeface="+mn-cs"/>
            </a:rPr>
            <a:t>となっている。前年度と比較して</a:t>
          </a:r>
          <a:r>
            <a:rPr kumimoji="1" lang="ja-JP" altLang="en-US" sz="1100" b="0" i="0" baseline="0">
              <a:solidFill>
                <a:schemeClr val="dk1"/>
              </a:solidFill>
              <a:effectLst/>
              <a:latin typeface="+mn-lt"/>
              <a:ea typeface="+mn-ea"/>
              <a:cs typeface="+mn-cs"/>
            </a:rPr>
            <a:t>４．８</a:t>
          </a:r>
          <a:r>
            <a:rPr kumimoji="1" lang="ja-JP" altLang="ja-JP" sz="1100" b="0" i="0" baseline="0">
              <a:solidFill>
                <a:schemeClr val="dk1"/>
              </a:solidFill>
              <a:effectLst/>
              <a:latin typeface="+mn-lt"/>
              <a:ea typeface="+mn-ea"/>
              <a:cs typeface="+mn-cs"/>
            </a:rPr>
            <a:t>％増加しており、類似団体平均と比べて高い水準にある。増加の主な要因は、</a:t>
          </a:r>
          <a:r>
            <a:rPr kumimoji="1" lang="ja-JP" altLang="en-US" sz="1100" b="0" i="0" baseline="0">
              <a:solidFill>
                <a:schemeClr val="dk1"/>
              </a:solidFill>
              <a:effectLst/>
              <a:latin typeface="+mn-lt"/>
              <a:ea typeface="+mn-ea"/>
              <a:cs typeface="+mn-cs"/>
            </a:rPr>
            <a:t>スポーツセンター人工芝改修工による事</a:t>
          </a:r>
          <a:r>
            <a:rPr kumimoji="1" lang="ja-JP" altLang="ja-JP" sz="1100" b="0" i="0" baseline="0">
              <a:solidFill>
                <a:schemeClr val="dk1"/>
              </a:solidFill>
              <a:effectLst/>
              <a:latin typeface="+mn-lt"/>
              <a:ea typeface="+mn-ea"/>
              <a:cs typeface="+mn-cs"/>
            </a:rPr>
            <a:t>工事請負費の増によるものである。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衛生費は、住民一人当たり</a:t>
          </a:r>
          <a:r>
            <a:rPr kumimoji="1" lang="ja-JP" altLang="en-US" sz="1100" b="0" i="0" baseline="0">
              <a:solidFill>
                <a:sysClr val="windowText" lastClr="000000"/>
              </a:solidFill>
              <a:effectLst/>
              <a:latin typeface="+mn-lt"/>
              <a:ea typeface="+mn-ea"/>
              <a:cs typeface="+mn-cs"/>
            </a:rPr>
            <a:t>５６，０８４</a:t>
          </a:r>
          <a:r>
            <a:rPr kumimoji="1" lang="ja-JP" altLang="ja-JP" sz="1100" b="0" i="0" baseline="0">
              <a:solidFill>
                <a:sysClr val="windowText" lastClr="000000"/>
              </a:solidFill>
              <a:effectLst/>
              <a:latin typeface="+mn-lt"/>
              <a:ea typeface="+mn-ea"/>
              <a:cs typeface="+mn-cs"/>
            </a:rPr>
            <a:t>円</a:t>
          </a:r>
          <a:r>
            <a:rPr kumimoji="1" lang="ja-JP" altLang="ja-JP" sz="1100" b="0" i="0" baseline="0">
              <a:solidFill>
                <a:schemeClr val="dk1"/>
              </a:solidFill>
              <a:effectLst/>
              <a:latin typeface="+mn-lt"/>
              <a:ea typeface="+mn-ea"/>
              <a:cs typeface="+mn-cs"/>
            </a:rPr>
            <a:t>となっている。前年度と比較して</a:t>
          </a:r>
          <a:r>
            <a:rPr kumimoji="1" lang="ja-JP" altLang="en-US" sz="1100" b="0" i="0" baseline="0">
              <a:solidFill>
                <a:schemeClr val="dk1"/>
              </a:solidFill>
              <a:effectLst/>
              <a:latin typeface="+mn-lt"/>
              <a:ea typeface="+mn-ea"/>
              <a:cs typeface="+mn-cs"/>
            </a:rPr>
            <a:t>５．０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上富田町保健センター改修工事等</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竣工</a:t>
          </a:r>
          <a:r>
            <a:rPr kumimoji="1" lang="ja-JP" altLang="ja-JP" sz="1100" b="0" i="0" baseline="0">
              <a:solidFill>
                <a:schemeClr val="dk1"/>
              </a:solidFill>
              <a:effectLst/>
              <a:latin typeface="+mn-lt"/>
              <a:ea typeface="+mn-ea"/>
              <a:cs typeface="+mn-cs"/>
            </a:rPr>
            <a:t>による</a:t>
          </a:r>
          <a:r>
            <a:rPr kumimoji="1" lang="ja-JP" altLang="en-US" sz="1100" b="0" i="0" baseline="0">
              <a:solidFill>
                <a:schemeClr val="dk1"/>
              </a:solidFill>
              <a:effectLst/>
              <a:latin typeface="+mn-lt"/>
              <a:ea typeface="+mn-ea"/>
              <a:cs typeface="+mn-cs"/>
            </a:rPr>
            <a:t>工事請負費の減による</a:t>
          </a:r>
          <a:r>
            <a:rPr kumimoji="1" lang="ja-JP" altLang="ja-JP" sz="1100" b="0" i="0" baseline="0">
              <a:solidFill>
                <a:schemeClr val="dk1"/>
              </a:solidFill>
              <a:effectLst/>
              <a:latin typeface="+mn-lt"/>
              <a:ea typeface="+mn-ea"/>
              <a:cs typeface="+mn-cs"/>
            </a:rPr>
            <a:t>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教育費は、住民一人当たり</a:t>
          </a:r>
          <a:r>
            <a:rPr kumimoji="1" lang="ja-JP" altLang="en-US" sz="1100" b="0" i="0" baseline="0">
              <a:solidFill>
                <a:sysClr val="windowText" lastClr="000000"/>
              </a:solidFill>
              <a:effectLst/>
              <a:latin typeface="+mn-lt"/>
              <a:ea typeface="+mn-ea"/>
              <a:cs typeface="+mn-cs"/>
            </a:rPr>
            <a:t>７３，４０６</a:t>
          </a:r>
          <a:r>
            <a:rPr kumimoji="1" lang="ja-JP" altLang="ja-JP" sz="1100" b="0" i="0" baseline="0">
              <a:solidFill>
                <a:sysClr val="windowText" lastClr="000000"/>
              </a:solidFill>
              <a:effectLst/>
              <a:latin typeface="+mn-lt"/>
              <a:ea typeface="+mn-ea"/>
              <a:cs typeface="+mn-cs"/>
            </a:rPr>
            <a:t>円</a:t>
          </a:r>
          <a:r>
            <a:rPr kumimoji="1" lang="ja-JP" altLang="ja-JP" sz="1100" b="0" i="0" baseline="0">
              <a:solidFill>
                <a:schemeClr val="dk1"/>
              </a:solidFill>
              <a:effectLst/>
              <a:latin typeface="+mn-lt"/>
              <a:ea typeface="+mn-ea"/>
              <a:cs typeface="+mn-cs"/>
            </a:rPr>
            <a:t>となっている。前年度と比較して</a:t>
          </a:r>
          <a:r>
            <a:rPr kumimoji="1" lang="ja-JP" altLang="en-US" sz="1100" b="0" i="0" baseline="0">
              <a:solidFill>
                <a:schemeClr val="dk1"/>
              </a:solidFill>
              <a:effectLst/>
              <a:latin typeface="+mn-lt"/>
              <a:ea typeface="+mn-ea"/>
              <a:cs typeface="+mn-cs"/>
            </a:rPr>
            <a:t>９７．５</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南紀の台公民館建設工事</a:t>
          </a:r>
          <a:r>
            <a:rPr kumimoji="1" lang="ja-JP" altLang="ja-JP" sz="1100" b="0" i="0" baseline="0">
              <a:solidFill>
                <a:schemeClr val="dk1"/>
              </a:solidFill>
              <a:effectLst/>
              <a:latin typeface="+mn-lt"/>
              <a:ea typeface="+mn-ea"/>
              <a:cs typeface="+mn-cs"/>
            </a:rPr>
            <a:t>による工事請負費の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令和６年度の実質単年度収支においてはマイナス３．８４％となり、実質収支においては３．８９％のマイナスとなっている。</a:t>
          </a:r>
          <a:r>
            <a:rPr kumimoji="1" lang="ja-JP" altLang="en-US" sz="1400">
              <a:solidFill>
                <a:sysClr val="windowText" lastClr="000000"/>
              </a:solidFill>
              <a:latin typeface="ＭＳ ゴシック" pitchFamily="49" charset="-128"/>
              <a:ea typeface="ＭＳ ゴシック" pitchFamily="49" charset="-128"/>
            </a:rPr>
            <a:t>普通建設事業費等の増が要因と考えられる</a:t>
          </a:r>
          <a:r>
            <a:rPr kumimoji="1" lang="ja-JP" altLang="en-US"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標準財政規模に対する実質収支額の比率については、３～５％を確保できるよう、各事業において一定の歳出が見込まれる中、歳出の抑制と歳入の確保に努めることで基金取り崩し額の抑制に向けての取組み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editAs="oneCell">
    <xdr:from>
      <xdr:col>1</xdr:col>
      <xdr:colOff>0</xdr:colOff>
      <xdr:row>3</xdr:row>
      <xdr:rowOff>28575</xdr:rowOff>
    </xdr:from>
    <xdr:to>
      <xdr:col>4</xdr:col>
      <xdr:colOff>914400</xdr:colOff>
      <xdr:row>5</xdr:row>
      <xdr:rowOff>1732</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において、前年度と比較して同水準となっている。主な要因としては、一般会計においての黒字額の減少によるものであるが、宅地造成事業については保有財産の処分が進み黒字が増加したためとと考えられる。</a:t>
          </a:r>
        </a:p>
        <a:p>
          <a:r>
            <a:rPr kumimoji="1" lang="ja-JP" altLang="en-US" sz="1400">
              <a:latin typeface="ＭＳ ゴシック" pitchFamily="49" charset="-128"/>
              <a:ea typeface="ＭＳ ゴシック" pitchFamily="49" charset="-128"/>
            </a:rPr>
            <a:t>今後は、現状を維持しつつ、事業会計においても、各種事業の見直しや効率化を行い、新規事業についての優先順位を見極めることで、各事業での健全化を図りつつ、下水道事業におけるつなぎ込み率の向上など、全ての事業においてより一層の改善に向けた取組み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106" zoomScaleNormal="106"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8989306</v>
      </c>
      <c r="BO4" s="358"/>
      <c r="BP4" s="358"/>
      <c r="BQ4" s="358"/>
      <c r="BR4" s="358"/>
      <c r="BS4" s="358"/>
      <c r="BT4" s="358"/>
      <c r="BU4" s="359"/>
      <c r="BV4" s="357">
        <v>8148368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1.7</v>
      </c>
      <c r="CU4" s="364"/>
      <c r="CV4" s="364"/>
      <c r="CW4" s="364"/>
      <c r="CX4" s="364"/>
      <c r="CY4" s="364"/>
      <c r="CZ4" s="364"/>
      <c r="DA4" s="365"/>
      <c r="DB4" s="363">
        <v>5.6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8868673</v>
      </c>
      <c r="BO5" s="395"/>
      <c r="BP5" s="395"/>
      <c r="BQ5" s="395"/>
      <c r="BR5" s="395"/>
      <c r="BS5" s="395"/>
      <c r="BT5" s="395"/>
      <c r="BU5" s="396"/>
      <c r="BV5" s="394">
        <v>7859277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89.4</v>
      </c>
      <c r="CU5" s="392"/>
      <c r="CV5" s="392"/>
      <c r="CW5" s="392"/>
      <c r="CX5" s="392"/>
      <c r="CY5" s="392"/>
      <c r="CZ5" s="392"/>
      <c r="DA5" s="393"/>
      <c r="DB5" s="391">
        <v>88.3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120633</v>
      </c>
      <c r="BO6" s="395"/>
      <c r="BP6" s="395"/>
      <c r="BQ6" s="395"/>
      <c r="BR6" s="395"/>
      <c r="BS6" s="395"/>
      <c r="BT6" s="395"/>
      <c r="BU6" s="396"/>
      <c r="BV6" s="394">
        <v>289091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89.7</v>
      </c>
      <c r="CU6" s="432"/>
      <c r="CV6" s="432"/>
      <c r="CW6" s="432"/>
      <c r="CX6" s="432"/>
      <c r="CY6" s="432"/>
      <c r="CZ6" s="432"/>
      <c r="DA6" s="433"/>
      <c r="DB6" s="431">
        <v>88.8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41777</v>
      </c>
      <c r="BO7" s="395"/>
      <c r="BP7" s="395"/>
      <c r="BQ7" s="395"/>
      <c r="BR7" s="395"/>
      <c r="BS7" s="395"/>
      <c r="BT7" s="395"/>
      <c r="BU7" s="396"/>
      <c r="BV7" s="394">
        <v>34434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4541432</v>
      </c>
      <c r="CU7" s="395"/>
      <c r="CV7" s="395"/>
      <c r="CW7" s="395"/>
      <c r="CX7" s="395"/>
      <c r="CY7" s="395"/>
      <c r="CZ7" s="395"/>
      <c r="DA7" s="396"/>
      <c r="DB7" s="394">
        <v>4523965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78856</v>
      </c>
      <c r="BO8" s="395"/>
      <c r="BP8" s="395"/>
      <c r="BQ8" s="395"/>
      <c r="BR8" s="395"/>
      <c r="BS8" s="395"/>
      <c r="BT8" s="395"/>
      <c r="BU8" s="396"/>
      <c r="BV8" s="394">
        <v>254657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0.48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15236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-175801</v>
      </c>
      <c r="BO9" s="395"/>
      <c r="BP9" s="395"/>
      <c r="BQ9" s="395"/>
      <c r="BR9" s="395"/>
      <c r="BS9" s="395"/>
      <c r="BT9" s="395"/>
      <c r="BU9" s="396"/>
      <c r="BV9" s="394">
        <v>67742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10.9</v>
      </c>
      <c r="CU9" s="392"/>
      <c r="CV9" s="392"/>
      <c r="CW9" s="392"/>
      <c r="CX9" s="392"/>
      <c r="CY9" s="392"/>
      <c r="CZ9" s="392"/>
      <c r="DA9" s="393"/>
      <c r="DB9" s="391">
        <v>12.7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14989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1530</v>
      </c>
      <c r="BO10" s="395"/>
      <c r="BP10" s="395"/>
      <c r="BQ10" s="395"/>
      <c r="BR10" s="395"/>
      <c r="BS10" s="395"/>
      <c r="BT10" s="395"/>
      <c r="BU10" s="396"/>
      <c r="BV10" s="394">
        <v>1171</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15683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119</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15607</v>
      </c>
      <c r="S13" s="479"/>
      <c r="T13" s="479"/>
      <c r="U13" s="479"/>
      <c r="V13" s="480"/>
      <c r="W13" s="410" t="s">
        <v>131</v>
      </c>
      <c r="X13" s="411"/>
      <c r="Y13" s="411"/>
      <c r="Z13" s="411"/>
      <c r="AA13" s="411"/>
      <c r="AB13" s="401"/>
      <c r="AC13" s="445">
        <v>456</v>
      </c>
      <c r="AD13" s="446"/>
      <c r="AE13" s="446"/>
      <c r="AF13" s="446"/>
      <c r="AG13" s="488"/>
      <c r="AH13" s="445">
        <v>571</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-174271</v>
      </c>
      <c r="BO13" s="395"/>
      <c r="BP13" s="395"/>
      <c r="BQ13" s="395"/>
      <c r="BR13" s="395"/>
      <c r="BS13" s="395"/>
      <c r="BT13" s="395"/>
      <c r="BU13" s="396"/>
      <c r="BV13" s="394">
        <v>68913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v>
      </c>
      <c r="CU13" s="392"/>
      <c r="CV13" s="392"/>
      <c r="CW13" s="392"/>
      <c r="CX13" s="392"/>
      <c r="CY13" s="392"/>
      <c r="CZ13" s="392"/>
      <c r="DA13" s="393"/>
      <c r="DB13" s="391">
        <v>11.2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15720</v>
      </c>
      <c r="S14" s="479"/>
      <c r="T14" s="479"/>
      <c r="U14" s="479"/>
      <c r="V14" s="480"/>
      <c r="W14" s="384"/>
      <c r="X14" s="385"/>
      <c r="Y14" s="385"/>
      <c r="Z14" s="385"/>
      <c r="AA14" s="385"/>
      <c r="AB14" s="374"/>
      <c r="AC14" s="481">
        <v>6.5</v>
      </c>
      <c r="AD14" s="482"/>
      <c r="AE14" s="482"/>
      <c r="AF14" s="482"/>
      <c r="AG14" s="483"/>
      <c r="AH14" s="481">
        <v>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15652</v>
      </c>
      <c r="S15" s="479"/>
      <c r="T15" s="479"/>
      <c r="U15" s="479"/>
      <c r="V15" s="480"/>
      <c r="W15" s="410" t="s">
        <v>137</v>
      </c>
      <c r="X15" s="411"/>
      <c r="Y15" s="411"/>
      <c r="Z15" s="411"/>
      <c r="AA15" s="411"/>
      <c r="AB15" s="401"/>
      <c r="AC15" s="445">
        <v>1523</v>
      </c>
      <c r="AD15" s="446"/>
      <c r="AE15" s="446"/>
      <c r="AF15" s="446"/>
      <c r="AG15" s="488"/>
      <c r="AH15" s="445">
        <v>1594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2067314</v>
      </c>
      <c r="BO15" s="358"/>
      <c r="BP15" s="358"/>
      <c r="BQ15" s="358"/>
      <c r="BR15" s="358"/>
      <c r="BS15" s="358"/>
      <c r="BT15" s="358"/>
      <c r="BU15" s="359"/>
      <c r="BV15" s="357">
        <v>2041828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21.6</v>
      </c>
      <c r="AD16" s="482"/>
      <c r="AE16" s="482"/>
      <c r="AF16" s="482"/>
      <c r="AG16" s="483"/>
      <c r="AH16" s="481">
        <v>22.5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3986804</v>
      </c>
      <c r="BO16" s="395"/>
      <c r="BP16" s="395"/>
      <c r="BQ16" s="395"/>
      <c r="BR16" s="395"/>
      <c r="BS16" s="395"/>
      <c r="BT16" s="395"/>
      <c r="BU16" s="396"/>
      <c r="BV16" s="394">
        <v>3962792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5086</v>
      </c>
      <c r="AD17" s="446"/>
      <c r="AE17" s="446"/>
      <c r="AF17" s="446"/>
      <c r="AG17" s="488"/>
      <c r="AH17" s="445">
        <v>4932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2605658</v>
      </c>
      <c r="BO17" s="395"/>
      <c r="BP17" s="395"/>
      <c r="BQ17" s="395"/>
      <c r="BR17" s="395"/>
      <c r="BS17" s="395"/>
      <c r="BT17" s="395"/>
      <c r="BU17" s="396"/>
      <c r="BV17" s="394">
        <v>2573286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57.37</v>
      </c>
      <c r="M18" s="518"/>
      <c r="N18" s="518"/>
      <c r="O18" s="518"/>
      <c r="P18" s="518"/>
      <c r="Q18" s="518"/>
      <c r="R18" s="519"/>
      <c r="S18" s="519"/>
      <c r="T18" s="519"/>
      <c r="U18" s="519"/>
      <c r="V18" s="520"/>
      <c r="W18" s="412"/>
      <c r="X18" s="413"/>
      <c r="Y18" s="413"/>
      <c r="Z18" s="413"/>
      <c r="AA18" s="413"/>
      <c r="AB18" s="404"/>
      <c r="AC18" s="521">
        <v>72</v>
      </c>
      <c r="AD18" s="522"/>
      <c r="AE18" s="522"/>
      <c r="AF18" s="522"/>
      <c r="AG18" s="523"/>
      <c r="AH18" s="521">
        <v>69.5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4122768</v>
      </c>
      <c r="BO18" s="395"/>
      <c r="BP18" s="395"/>
      <c r="BQ18" s="395"/>
      <c r="BR18" s="395"/>
      <c r="BS18" s="395"/>
      <c r="BT18" s="395"/>
      <c r="BU18" s="396"/>
      <c r="BV18" s="394">
        <v>4021686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266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5080752</v>
      </c>
      <c r="BO19" s="395"/>
      <c r="BP19" s="395"/>
      <c r="BQ19" s="395"/>
      <c r="BR19" s="395"/>
      <c r="BS19" s="395"/>
      <c r="BT19" s="395"/>
      <c r="BU19" s="396"/>
      <c r="BV19" s="394">
        <v>5023593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6368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5239349</v>
      </c>
      <c r="BO22" s="358"/>
      <c r="BP22" s="358"/>
      <c r="BQ22" s="358"/>
      <c r="BR22" s="358"/>
      <c r="BS22" s="358"/>
      <c r="BT22" s="358"/>
      <c r="BU22" s="359"/>
      <c r="BV22" s="357">
        <v>5261648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4264256</v>
      </c>
      <c r="BO23" s="395"/>
      <c r="BP23" s="395"/>
      <c r="BQ23" s="395"/>
      <c r="BR23" s="395"/>
      <c r="BS23" s="395"/>
      <c r="BT23" s="395"/>
      <c r="BU23" s="396"/>
      <c r="BV23" s="394">
        <v>4336537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7200</v>
      </c>
      <c r="R24" s="446"/>
      <c r="S24" s="446"/>
      <c r="T24" s="446"/>
      <c r="U24" s="446"/>
      <c r="V24" s="488"/>
      <c r="W24" s="540"/>
      <c r="X24" s="541"/>
      <c r="Y24" s="542"/>
      <c r="Z24" s="444" t="s">
        <v>162</v>
      </c>
      <c r="AA24" s="424"/>
      <c r="AB24" s="424"/>
      <c r="AC24" s="424"/>
      <c r="AD24" s="424"/>
      <c r="AE24" s="424"/>
      <c r="AF24" s="424"/>
      <c r="AG24" s="425"/>
      <c r="AH24" s="445">
        <v>108</v>
      </c>
      <c r="AI24" s="446"/>
      <c r="AJ24" s="446"/>
      <c r="AK24" s="446"/>
      <c r="AL24" s="488"/>
      <c r="AM24" s="445">
        <v>314496</v>
      </c>
      <c r="AN24" s="446"/>
      <c r="AO24" s="446"/>
      <c r="AP24" s="446"/>
      <c r="AQ24" s="446"/>
      <c r="AR24" s="488"/>
      <c r="AS24" s="445">
        <v>2912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3355726</v>
      </c>
      <c r="BO24" s="395"/>
      <c r="BP24" s="395"/>
      <c r="BQ24" s="395"/>
      <c r="BR24" s="395"/>
      <c r="BS24" s="395"/>
      <c r="BT24" s="395"/>
      <c r="BU24" s="396"/>
      <c r="BV24" s="394">
        <v>3187286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5900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452773</v>
      </c>
      <c r="BO25" s="358"/>
      <c r="BP25" s="358"/>
      <c r="BQ25" s="358"/>
      <c r="BR25" s="358"/>
      <c r="BS25" s="358"/>
      <c r="BT25" s="358"/>
      <c r="BU25" s="359"/>
      <c r="BV25" s="357">
        <v>189970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5400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3000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100406</v>
      </c>
      <c r="BO27" s="514"/>
      <c r="BP27" s="514"/>
      <c r="BQ27" s="514"/>
      <c r="BR27" s="514"/>
      <c r="BS27" s="514"/>
      <c r="BT27" s="514"/>
      <c r="BU27" s="515"/>
      <c r="BV27" s="513">
        <v>100406</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2600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1711704</v>
      </c>
      <c r="BO28" s="358"/>
      <c r="BP28" s="358"/>
      <c r="BQ28" s="358"/>
      <c r="BR28" s="358"/>
      <c r="BS28" s="358"/>
      <c r="BT28" s="358"/>
      <c r="BU28" s="359"/>
      <c r="BV28" s="357">
        <v>1540174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10</v>
      </c>
      <c r="M29" s="446"/>
      <c r="N29" s="446"/>
      <c r="O29" s="446"/>
      <c r="P29" s="488"/>
      <c r="Q29" s="445">
        <v>2400</v>
      </c>
      <c r="R29" s="446"/>
      <c r="S29" s="446"/>
      <c r="T29" s="446"/>
      <c r="U29" s="446"/>
      <c r="V29" s="488"/>
      <c r="W29" s="543"/>
      <c r="X29" s="544"/>
      <c r="Y29" s="545"/>
      <c r="Z29" s="444" t="s">
        <v>178</v>
      </c>
      <c r="AA29" s="424"/>
      <c r="AB29" s="424"/>
      <c r="AC29" s="424"/>
      <c r="AD29" s="424"/>
      <c r="AE29" s="424"/>
      <c r="AF29" s="424"/>
      <c r="AG29" s="425"/>
      <c r="AH29" s="445">
        <v>109</v>
      </c>
      <c r="AI29" s="446"/>
      <c r="AJ29" s="446"/>
      <c r="AK29" s="446"/>
      <c r="AL29" s="488"/>
      <c r="AM29" s="445">
        <v>318176</v>
      </c>
      <c r="AN29" s="446"/>
      <c r="AO29" s="446"/>
      <c r="AP29" s="446"/>
      <c r="AQ29" s="446"/>
      <c r="AR29" s="488"/>
      <c r="AS29" s="445">
        <v>2919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541939</v>
      </c>
      <c r="BO29" s="395"/>
      <c r="BP29" s="395"/>
      <c r="BQ29" s="395"/>
      <c r="BR29" s="395"/>
      <c r="BS29" s="395"/>
      <c r="BT29" s="395"/>
      <c r="BU29" s="396"/>
      <c r="BV29" s="394">
        <v>541455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1463368</v>
      </c>
      <c r="BO30" s="514"/>
      <c r="BP30" s="514"/>
      <c r="BQ30" s="514"/>
      <c r="BR30" s="514"/>
      <c r="BS30" s="514"/>
      <c r="BT30" s="514"/>
      <c r="BU30" s="515"/>
      <c r="BV30" s="513">
        <v>1443855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IF('各会計、関係団体の財政状況及び健全化判断比率'!B33="","",'各会計、関係団体の財政状況及び健全化判断比率'!B33)</f>
        <v>宅地造成事業</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公立紀南病院組合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奨学事業</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和歌山県市町村総合事務組合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和歌山県後期高齢者医療広域組合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紀南地方児童福祉施設組合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富田川衛生施設組合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富田川治水組合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和歌山県地方税回収機構</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紀南地方老人福祉施設組合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紀南地方老人福祉施設組合（公営企業会計）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田辺周辺広域市町村圏組合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gvY1JB/BuLnJRa6zvO9E6iGCfz/o8LI9X8DLMeOmw7iIApPvj1nAKGxfR0i950MpNBPVkeWTRSeCrZsuEjihsg==" saltValue="4/1A+FUvNDA2EBrJTHVh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536</v>
      </c>
      <c r="D34" s="1136"/>
      <c r="E34" s="1137"/>
      <c r="F34" s="32">
        <v>18.95</v>
      </c>
      <c r="G34" s="33">
        <v>20.61</v>
      </c>
      <c r="H34" s="33">
        <v>20.11</v>
      </c>
      <c r="I34" s="33">
        <v>20.13</v>
      </c>
      <c r="J34" s="34">
        <v>19.78</v>
      </c>
      <c r="K34" s="22"/>
      <c r="L34" s="22"/>
      <c r="M34" s="22"/>
      <c r="N34" s="22"/>
      <c r="O34" s="22"/>
      <c r="P34" s="22"/>
    </row>
    <row r="35" spans="1:16" ht="39" customHeight="1" x14ac:dyDescent="0.15">
      <c r="A35" s="22"/>
      <c r="B35" s="35"/>
      <c r="C35" s="1132" t="s">
        <v>537</v>
      </c>
      <c r="D35" s="1132"/>
      <c r="E35" s="1133"/>
      <c r="F35" s="36" t="s">
        <v>490</v>
      </c>
      <c r="G35" s="37" t="s">
        <v>490</v>
      </c>
      <c r="H35" s="37" t="s">
        <v>490</v>
      </c>
      <c r="I35" s="37">
        <v>10.029999999999999</v>
      </c>
      <c r="J35" s="38">
        <v>10.52</v>
      </c>
      <c r="K35" s="22"/>
      <c r="L35" s="22"/>
      <c r="M35" s="22"/>
      <c r="N35" s="22"/>
      <c r="O35" s="22"/>
      <c r="P35" s="22"/>
    </row>
    <row r="36" spans="1:16" ht="39" customHeight="1" x14ac:dyDescent="0.15">
      <c r="A36" s="22"/>
      <c r="B36" s="35"/>
      <c r="C36" s="1132" t="s">
        <v>538</v>
      </c>
      <c r="D36" s="1132"/>
      <c r="E36" s="1133"/>
      <c r="F36" s="36">
        <v>4.87</v>
      </c>
      <c r="G36" s="37">
        <v>3.05</v>
      </c>
      <c r="H36" s="37">
        <v>2.6</v>
      </c>
      <c r="I36" s="37">
        <v>2.13</v>
      </c>
      <c r="J36" s="38">
        <v>4.88</v>
      </c>
      <c r="K36" s="22"/>
      <c r="L36" s="22"/>
      <c r="M36" s="22"/>
      <c r="N36" s="22"/>
      <c r="O36" s="22"/>
      <c r="P36" s="22"/>
    </row>
    <row r="37" spans="1:16" ht="39" customHeight="1" x14ac:dyDescent="0.15">
      <c r="A37" s="22"/>
      <c r="B37" s="35"/>
      <c r="C37" s="1132" t="s">
        <v>539</v>
      </c>
      <c r="D37" s="1132"/>
      <c r="E37" s="1133"/>
      <c r="F37" s="36">
        <v>1.17</v>
      </c>
      <c r="G37" s="37">
        <v>0.86</v>
      </c>
      <c r="H37" s="37">
        <v>0.47</v>
      </c>
      <c r="I37" s="37">
        <v>0.7</v>
      </c>
      <c r="J37" s="38">
        <v>1.76</v>
      </c>
      <c r="K37" s="22"/>
      <c r="L37" s="22"/>
      <c r="M37" s="22"/>
      <c r="N37" s="22"/>
      <c r="O37" s="22"/>
      <c r="P37" s="22"/>
    </row>
    <row r="38" spans="1:16" ht="39" customHeight="1" x14ac:dyDescent="0.15">
      <c r="A38" s="22"/>
      <c r="B38" s="35"/>
      <c r="C38" s="1132" t="s">
        <v>540</v>
      </c>
      <c r="D38" s="1132"/>
      <c r="E38" s="1133"/>
      <c r="F38" s="36">
        <v>1.9</v>
      </c>
      <c r="G38" s="37">
        <v>7.49</v>
      </c>
      <c r="H38" s="37">
        <v>4.3</v>
      </c>
      <c r="I38" s="37">
        <v>5.62</v>
      </c>
      <c r="J38" s="38">
        <v>1.73</v>
      </c>
      <c r="K38" s="22"/>
      <c r="L38" s="22"/>
      <c r="M38" s="22"/>
      <c r="N38" s="22"/>
      <c r="O38" s="22"/>
      <c r="P38" s="22"/>
    </row>
    <row r="39" spans="1:16" ht="39" customHeight="1" x14ac:dyDescent="0.15">
      <c r="A39" s="22"/>
      <c r="B39" s="35"/>
      <c r="C39" s="1132" t="s">
        <v>541</v>
      </c>
      <c r="D39" s="1132"/>
      <c r="E39" s="1133"/>
      <c r="F39" s="36">
        <v>0.06</v>
      </c>
      <c r="G39" s="37">
        <v>0.05</v>
      </c>
      <c r="H39" s="37">
        <v>0.09</v>
      </c>
      <c r="I39" s="37">
        <v>7.0000000000000007E-2</v>
      </c>
      <c r="J39" s="38">
        <v>0.1</v>
      </c>
      <c r="K39" s="22"/>
      <c r="L39" s="22"/>
      <c r="M39" s="22"/>
      <c r="N39" s="22"/>
      <c r="O39" s="22"/>
      <c r="P39" s="22"/>
    </row>
    <row r="40" spans="1:16" ht="39" customHeight="1" x14ac:dyDescent="0.15">
      <c r="A40" s="22"/>
      <c r="B40" s="35"/>
      <c r="C40" s="1132" t="s">
        <v>542</v>
      </c>
      <c r="D40" s="1132"/>
      <c r="E40" s="1133"/>
      <c r="F40" s="36">
        <v>0.11</v>
      </c>
      <c r="G40" s="37">
        <v>0</v>
      </c>
      <c r="H40" s="37">
        <v>0.11</v>
      </c>
      <c r="I40" s="37">
        <v>0.1</v>
      </c>
      <c r="J40" s="38">
        <v>0.09</v>
      </c>
      <c r="K40" s="22"/>
      <c r="L40" s="22"/>
      <c r="M40" s="22"/>
      <c r="N40" s="22"/>
      <c r="O40" s="22"/>
      <c r="P40" s="22"/>
    </row>
    <row r="41" spans="1:16" ht="39" customHeight="1" x14ac:dyDescent="0.15">
      <c r="A41" s="22"/>
      <c r="B41" s="35"/>
      <c r="C41" s="1132" t="s">
        <v>543</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544</v>
      </c>
      <c r="D42" s="1132"/>
      <c r="E42" s="1133"/>
      <c r="F42" s="36" t="s">
        <v>545</v>
      </c>
      <c r="G42" s="37" t="s">
        <v>490</v>
      </c>
      <c r="H42" s="37" t="s">
        <v>490</v>
      </c>
      <c r="I42" s="37" t="s">
        <v>490</v>
      </c>
      <c r="J42" s="38" t="s">
        <v>490</v>
      </c>
      <c r="K42" s="22"/>
      <c r="L42" s="22"/>
      <c r="M42" s="22"/>
      <c r="N42" s="22"/>
      <c r="O42" s="22"/>
      <c r="P42" s="22"/>
    </row>
    <row r="43" spans="1:16" ht="39" customHeight="1" thickBot="1" x14ac:dyDescent="0.2">
      <c r="A43" s="22"/>
      <c r="B43" s="40"/>
      <c r="C43" s="1134" t="s">
        <v>546</v>
      </c>
      <c r="D43" s="1134"/>
      <c r="E43" s="1135"/>
      <c r="F43" s="41">
        <v>0.19</v>
      </c>
      <c r="G43" s="42">
        <v>0.15</v>
      </c>
      <c r="H43" s="42">
        <v>0.81</v>
      </c>
      <c r="I43" s="42" t="s">
        <v>490</v>
      </c>
      <c r="J43" s="43" t="s">
        <v>490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1D+dpfXnRCBKz2U2ilA2HPP2ixIrwCcy/0C1Xolzq/iRQlMnKe1qdiiEMtqX2Ka2KjjNZtCKnGjn2bnOTgVQ==" saltValue="IVKCZyFGutdD6iQBFof3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661</v>
      </c>
      <c r="L45" s="58">
        <v>688</v>
      </c>
      <c r="M45" s="58">
        <v>669</v>
      </c>
      <c r="N45" s="58">
        <v>654</v>
      </c>
      <c r="O45" s="59">
        <v>591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243</v>
      </c>
      <c r="L48" s="62">
        <v>237</v>
      </c>
      <c r="M48" s="62">
        <v>251</v>
      </c>
      <c r="N48" s="62">
        <v>182</v>
      </c>
      <c r="O48" s="63">
        <v>182</v>
      </c>
      <c r="P48" s="46"/>
      <c r="Q48" s="46"/>
      <c r="R48" s="46"/>
      <c r="S48" s="46"/>
      <c r="T48" s="46"/>
      <c r="U48" s="46"/>
    </row>
    <row r="49" spans="1:21" ht="30.75" customHeight="1" x14ac:dyDescent="0.15">
      <c r="A49" s="46"/>
      <c r="B49" s="1140"/>
      <c r="C49" s="1141"/>
      <c r="D49" s="60"/>
      <c r="E49" s="1146" t="s">
        <v>14</v>
      </c>
      <c r="F49" s="1146"/>
      <c r="G49" s="1146"/>
      <c r="H49" s="1146"/>
      <c r="I49" s="1146"/>
      <c r="J49" s="1147"/>
      <c r="K49" s="61">
        <v>70</v>
      </c>
      <c r="L49" s="62">
        <v>30</v>
      </c>
      <c r="M49" s="62">
        <v>30</v>
      </c>
      <c r="N49" s="62">
        <v>30</v>
      </c>
      <c r="O49" s="63">
        <v>29</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490</v>
      </c>
      <c r="L50" s="62" t="s">
        <v>490</v>
      </c>
      <c r="M50" s="62" t="s">
        <v>490</v>
      </c>
      <c r="N50" s="62" t="s">
        <v>490</v>
      </c>
      <c r="O50" s="63" t="s">
        <v>490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t="s">
        <v>490</v>
      </c>
      <c r="N51" s="62" t="s">
        <v>490</v>
      </c>
      <c r="O51" s="63" t="s">
        <v>490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494</v>
      </c>
      <c r="L52" s="62">
        <v>500</v>
      </c>
      <c r="M52" s="62">
        <v>478</v>
      </c>
      <c r="N52" s="62">
        <v>456</v>
      </c>
      <c r="O52" s="63">
        <v>471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480</v>
      </c>
      <c r="L53" s="67">
        <v>455</v>
      </c>
      <c r="M53" s="67">
        <v>472</v>
      </c>
      <c r="N53" s="67">
        <v>410</v>
      </c>
      <c r="O53" s="68">
        <v>331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I7Heqr883ncKivLvLzYEFDiTUd2SKxz4aAJqKlG9BexlBfzyslReGHnj7R6s1HU6+bMLLuo+d6moACV4yXoQg==" saltValue="wd1xMv1D9OQ3qixr/D476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6556</v>
      </c>
      <c r="J41" s="331">
        <v>6058</v>
      </c>
      <c r="K41" s="331">
        <v>5636</v>
      </c>
      <c r="L41" s="331">
        <v>5262</v>
      </c>
      <c r="M41" s="332">
        <v>5239</v>
      </c>
    </row>
    <row r="42" spans="2:13" ht="27.75" customHeight="1" x14ac:dyDescent="0.15">
      <c r="B42" s="1171"/>
      <c r="C42" s="1172"/>
      <c r="D42" s="104"/>
      <c r="E42" s="1177" t="s">
        <v>32</v>
      </c>
      <c r="F42" s="1177"/>
      <c r="G42" s="1177"/>
      <c r="H42" s="1178"/>
      <c r="I42" s="333" t="s">
        <v>490</v>
      </c>
      <c r="J42" s="334" t="s">
        <v>490</v>
      </c>
      <c r="K42" s="334" t="s">
        <v>490</v>
      </c>
      <c r="L42" s="334" t="s">
        <v>490</v>
      </c>
      <c r="M42" s="335" t="s">
        <v>490</v>
      </c>
    </row>
    <row r="43" spans="2:13" ht="27.75" customHeight="1" x14ac:dyDescent="0.15">
      <c r="B43" s="1171"/>
      <c r="C43" s="1172"/>
      <c r="D43" s="104"/>
      <c r="E43" s="1177" t="s">
        <v>33</v>
      </c>
      <c r="F43" s="1177"/>
      <c r="G43" s="1177"/>
      <c r="H43" s="1178"/>
      <c r="I43" s="333">
        <v>2641</v>
      </c>
      <c r="J43" s="334">
        <v>1700</v>
      </c>
      <c r="K43" s="334">
        <v>2360</v>
      </c>
      <c r="L43" s="334">
        <v>1962</v>
      </c>
      <c r="M43" s="335">
        <v>1603</v>
      </c>
    </row>
    <row r="44" spans="2:13" ht="27.75" customHeight="1" x14ac:dyDescent="0.15">
      <c r="B44" s="1171"/>
      <c r="C44" s="1172"/>
      <c r="D44" s="104"/>
      <c r="E44" s="1177" t="s">
        <v>34</v>
      </c>
      <c r="F44" s="1177"/>
      <c r="G44" s="1177"/>
      <c r="H44" s="1178"/>
      <c r="I44" s="333">
        <v>420</v>
      </c>
      <c r="J44" s="334">
        <v>388</v>
      </c>
      <c r="K44" s="334">
        <v>366</v>
      </c>
      <c r="L44" s="334">
        <v>348</v>
      </c>
      <c r="M44" s="335">
        <v>311</v>
      </c>
    </row>
    <row r="45" spans="2:13" ht="27.75" customHeight="1" x14ac:dyDescent="0.15">
      <c r="B45" s="1171"/>
      <c r="C45" s="1172"/>
      <c r="D45" s="104"/>
      <c r="E45" s="1177" t="s">
        <v>35</v>
      </c>
      <c r="F45" s="1177"/>
      <c r="G45" s="1177"/>
      <c r="H45" s="1178"/>
      <c r="I45" s="333">
        <v>702</v>
      </c>
      <c r="J45" s="334">
        <v>677</v>
      </c>
      <c r="K45" s="334">
        <v>705</v>
      </c>
      <c r="L45" s="334">
        <v>702</v>
      </c>
      <c r="M45" s="335">
        <v>723</v>
      </c>
    </row>
    <row r="46" spans="2:13" ht="27.75" customHeight="1" x14ac:dyDescent="0.15">
      <c r="B46" s="1171"/>
      <c r="C46" s="1172"/>
      <c r="D46" s="105"/>
      <c r="E46" s="1177" t="s">
        <v>36</v>
      </c>
      <c r="F46" s="1177"/>
      <c r="G46" s="1177"/>
      <c r="H46" s="1178"/>
      <c r="I46" s="333" t="s">
        <v>490</v>
      </c>
      <c r="J46" s="334" t="s">
        <v>490</v>
      </c>
      <c r="K46" s="334" t="s">
        <v>490</v>
      </c>
      <c r="L46" s="334" t="s">
        <v>490</v>
      </c>
      <c r="M46" s="335" t="s">
        <v>490</v>
      </c>
    </row>
    <row r="47" spans="2:13" ht="27.75" customHeight="1" x14ac:dyDescent="0.15">
      <c r="B47" s="1171"/>
      <c r="C47" s="1172"/>
      <c r="D47" s="106"/>
      <c r="E47" s="1179" t="s">
        <v>37</v>
      </c>
      <c r="F47" s="1180"/>
      <c r="G47" s="1180"/>
      <c r="H47" s="1181"/>
      <c r="I47" s="333" t="s">
        <v>490</v>
      </c>
      <c r="J47" s="334" t="s">
        <v>490</v>
      </c>
      <c r="K47" s="334" t="s">
        <v>490</v>
      </c>
      <c r="L47" s="334" t="s">
        <v>490</v>
      </c>
      <c r="M47" s="335" t="s">
        <v>490</v>
      </c>
    </row>
    <row r="48" spans="2:13" ht="27.75" customHeight="1" x14ac:dyDescent="0.15">
      <c r="B48" s="1171"/>
      <c r="C48" s="1172"/>
      <c r="D48" s="104"/>
      <c r="E48" s="1177" t="s">
        <v>38</v>
      </c>
      <c r="F48" s="1177"/>
      <c r="G48" s="1177"/>
      <c r="H48" s="1178"/>
      <c r="I48" s="333" t="s">
        <v>490</v>
      </c>
      <c r="J48" s="334" t="s">
        <v>490</v>
      </c>
      <c r="K48" s="334" t="s">
        <v>490</v>
      </c>
      <c r="L48" s="334" t="s">
        <v>490</v>
      </c>
      <c r="M48" s="335" t="s">
        <v>490</v>
      </c>
    </row>
    <row r="49" spans="2:13" ht="27.75" customHeight="1" x14ac:dyDescent="0.15">
      <c r="B49" s="1173"/>
      <c r="C49" s="1174"/>
      <c r="D49" s="104"/>
      <c r="E49" s="1177" t="s">
        <v>39</v>
      </c>
      <c r="F49" s="1177"/>
      <c r="G49" s="1177"/>
      <c r="H49" s="1178"/>
      <c r="I49" s="333" t="s">
        <v>490</v>
      </c>
      <c r="J49" s="334" t="s">
        <v>490</v>
      </c>
      <c r="K49" s="334" t="s">
        <v>490</v>
      </c>
      <c r="L49" s="334" t="s">
        <v>490</v>
      </c>
      <c r="M49" s="335" t="s">
        <v>490</v>
      </c>
    </row>
    <row r="50" spans="2:13" ht="27.75" customHeight="1" x14ac:dyDescent="0.15">
      <c r="B50" s="1182" t="s">
        <v>40</v>
      </c>
      <c r="C50" s="1183"/>
      <c r="D50" s="107"/>
      <c r="E50" s="1177" t="s">
        <v>41</v>
      </c>
      <c r="F50" s="1177"/>
      <c r="G50" s="1177"/>
      <c r="H50" s="1178"/>
      <c r="I50" s="333">
        <v>2781</v>
      </c>
      <c r="J50" s="334">
        <v>3048</v>
      </c>
      <c r="K50" s="334">
        <v>3386</v>
      </c>
      <c r="L50" s="334">
        <v>3800</v>
      </c>
      <c r="M50" s="335">
        <v>3979</v>
      </c>
    </row>
    <row r="51" spans="2:13" ht="27.75" customHeight="1" x14ac:dyDescent="0.15">
      <c r="B51" s="1171"/>
      <c r="C51" s="1172"/>
      <c r="D51" s="104"/>
      <c r="E51" s="1177" t="s">
        <v>42</v>
      </c>
      <c r="F51" s="1177"/>
      <c r="G51" s="1177"/>
      <c r="H51" s="1178"/>
      <c r="I51" s="333">
        <v>133</v>
      </c>
      <c r="J51" s="334">
        <v>134</v>
      </c>
      <c r="K51" s="334">
        <v>83</v>
      </c>
      <c r="L51" s="334">
        <v>55</v>
      </c>
      <c r="M51" s="335">
        <v>47</v>
      </c>
    </row>
    <row r="52" spans="2:13" ht="27.75" customHeight="1" x14ac:dyDescent="0.15">
      <c r="B52" s="1173"/>
      <c r="C52" s="1174"/>
      <c r="D52" s="104"/>
      <c r="E52" s="1177" t="s">
        <v>43</v>
      </c>
      <c r="F52" s="1177"/>
      <c r="G52" s="1177"/>
      <c r="H52" s="1178"/>
      <c r="I52" s="333">
        <v>5251</v>
      </c>
      <c r="J52" s="334">
        <v>5039</v>
      </c>
      <c r="K52" s="334">
        <v>4739</v>
      </c>
      <c r="L52" s="334">
        <v>4458</v>
      </c>
      <c r="M52" s="335">
        <v>4492</v>
      </c>
    </row>
    <row r="53" spans="2:13" ht="27.75" customHeight="1" thickBot="1" x14ac:dyDescent="0.2">
      <c r="B53" s="1184" t="s">
        <v>19</v>
      </c>
      <c r="C53" s="1185"/>
      <c r="D53" s="108"/>
      <c r="E53" s="1186" t="s">
        <v>44</v>
      </c>
      <c r="F53" s="1186"/>
      <c r="G53" s="1186"/>
      <c r="H53" s="1187"/>
      <c r="I53" s="336">
        <v>2153</v>
      </c>
      <c r="J53" s="337">
        <v>602</v>
      </c>
      <c r="K53" s="337">
        <v>860</v>
      </c>
      <c r="L53" s="337">
        <v>-40</v>
      </c>
      <c r="M53" s="338">
        <v>-642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fbHT9RCEhpyY8bWNhJyVO3GBr0LMMxR2/6hMImc9KgfnAkbi/h+7SN06Zu6Ayrathk81qqeNKXEgrgTKFM6iw==" saltValue="WN7NA7zDK1rzIlHD0KLw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6" zoomScaleNormal="96"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1444</v>
      </c>
      <c r="G55" s="339">
        <v>1540</v>
      </c>
      <c r="H55" s="340">
        <v>1712</v>
      </c>
    </row>
    <row r="56" spans="2:8" ht="52.5" customHeight="1" x14ac:dyDescent="0.15">
      <c r="B56" s="120"/>
      <c r="C56" s="1198" t="s">
        <v>47</v>
      </c>
      <c r="D56" s="1198"/>
      <c r="E56" s="1199"/>
      <c r="F56" s="341">
        <v>541</v>
      </c>
      <c r="G56" s="341">
        <v>541</v>
      </c>
      <c r="H56" s="342">
        <v>542</v>
      </c>
    </row>
    <row r="57" spans="2:8" ht="53.25" customHeight="1" x14ac:dyDescent="0.15">
      <c r="B57" s="120"/>
      <c r="C57" s="1200" t="s">
        <v>48</v>
      </c>
      <c r="D57" s="1200"/>
      <c r="E57" s="1201"/>
      <c r="F57" s="343">
        <v>1101</v>
      </c>
      <c r="G57" s="343">
        <v>1444</v>
      </c>
      <c r="H57" s="344">
        <v>1463</v>
      </c>
    </row>
    <row r="58" spans="2:8" ht="45.75" customHeight="1" x14ac:dyDescent="0.15">
      <c r="B58" s="121"/>
      <c r="C58" s="1188" t="s">
        <v>565</v>
      </c>
      <c r="D58" s="1189"/>
      <c r="E58" s="1190"/>
      <c r="F58" s="345">
        <v>416</v>
      </c>
      <c r="G58" s="345">
        <v>561</v>
      </c>
      <c r="H58" s="346">
        <v>527</v>
      </c>
    </row>
    <row r="59" spans="2:8" ht="45.75" customHeight="1" x14ac:dyDescent="0.15">
      <c r="B59" s="121"/>
      <c r="C59" s="1188" t="s">
        <v>568</v>
      </c>
      <c r="D59" s="1189"/>
      <c r="E59" s="1190"/>
      <c r="F59" s="345">
        <v>0</v>
      </c>
      <c r="G59" s="345">
        <v>100</v>
      </c>
      <c r="H59" s="346">
        <v>200</v>
      </c>
    </row>
    <row r="60" spans="2:8" ht="45.75" customHeight="1" x14ac:dyDescent="0.15">
      <c r="B60" s="121"/>
      <c r="C60" s="1188" t="s">
        <v>569</v>
      </c>
      <c r="D60" s="1189"/>
      <c r="E60" s="1190"/>
      <c r="F60" s="345">
        <v>234</v>
      </c>
      <c r="G60" s="345">
        <v>239</v>
      </c>
      <c r="H60" s="346">
        <v>190</v>
      </c>
    </row>
    <row r="61" spans="2:8" ht="45.75" customHeight="1" x14ac:dyDescent="0.15">
      <c r="B61" s="121"/>
      <c r="C61" s="1188" t="s">
        <v>566</v>
      </c>
      <c r="D61" s="1189"/>
      <c r="E61" s="1190"/>
      <c r="F61" s="345">
        <v>136</v>
      </c>
      <c r="G61" s="345">
        <v>197</v>
      </c>
      <c r="H61" s="346">
        <v>147</v>
      </c>
    </row>
    <row r="62" spans="2:8" ht="45.75" customHeight="1" thickBot="1" x14ac:dyDescent="0.2">
      <c r="B62" s="122"/>
      <c r="C62" s="1191" t="s">
        <v>567</v>
      </c>
      <c r="D62" s="1192"/>
      <c r="E62" s="1193"/>
      <c r="F62" s="347">
        <v>113</v>
      </c>
      <c r="G62" s="347">
        <v>121</v>
      </c>
      <c r="H62" s="348">
        <v>132</v>
      </c>
    </row>
    <row r="63" spans="2:8" ht="52.5" customHeight="1" thickBot="1" x14ac:dyDescent="0.2">
      <c r="B63" s="123"/>
      <c r="C63" s="1194" t="s">
        <v>49</v>
      </c>
      <c r="D63" s="1194"/>
      <c r="E63" s="1195"/>
      <c r="F63" s="349">
        <v>3086</v>
      </c>
      <c r="G63" s="349">
        <v>3525</v>
      </c>
      <c r="H63" s="350">
        <v>3717</v>
      </c>
    </row>
    <row r="64" spans="2:8" x14ac:dyDescent="0.15"/>
  </sheetData>
  <sheetProtection algorithmName="SHA-512" hashValue="cV0k80UtG6gwfTCpV/pduDg6ERgDM6f+UE0lrvN9JFkaq7G3v9AhRo35TXSDVt8hXVCTD9/00seGGkL7WCLoAQ==" saltValue="rpCxVGxCJegK5GvXWql+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35901</v>
      </c>
      <c r="E3" s="142"/>
      <c r="F3" s="143">
        <v>96248</v>
      </c>
      <c r="G3" s="144"/>
      <c r="H3" s="145"/>
    </row>
    <row r="4" spans="1:8" x14ac:dyDescent="0.15">
      <c r="A4" s="146"/>
      <c r="B4" s="147"/>
      <c r="C4" s="148"/>
      <c r="D4" s="149">
        <v>24407</v>
      </c>
      <c r="E4" s="150"/>
      <c r="F4" s="151">
        <v>55768</v>
      </c>
      <c r="G4" s="152"/>
      <c r="H4" s="153"/>
    </row>
    <row r="5" spans="1:8" x14ac:dyDescent="0.15">
      <c r="A5" s="134" t="s">
        <v>522</v>
      </c>
      <c r="B5" s="139"/>
      <c r="C5" s="140"/>
      <c r="D5" s="141">
        <v>24741</v>
      </c>
      <c r="E5" s="142"/>
      <c r="F5" s="143">
        <v>76413</v>
      </c>
      <c r="G5" s="144"/>
      <c r="H5" s="145"/>
    </row>
    <row r="6" spans="1:8" x14ac:dyDescent="0.15">
      <c r="A6" s="146"/>
      <c r="B6" s="147"/>
      <c r="C6" s="148"/>
      <c r="D6" s="149">
        <v>21803</v>
      </c>
      <c r="E6" s="150"/>
      <c r="F6" s="151">
        <v>39658</v>
      </c>
      <c r="G6" s="152"/>
      <c r="H6" s="153"/>
    </row>
    <row r="7" spans="1:8" x14ac:dyDescent="0.15">
      <c r="A7" s="134" t="s">
        <v>523</v>
      </c>
      <c r="B7" s="139"/>
      <c r="C7" s="140"/>
      <c r="D7" s="141">
        <v>36815</v>
      </c>
      <c r="E7" s="142"/>
      <c r="F7" s="143">
        <v>66481</v>
      </c>
      <c r="G7" s="144"/>
      <c r="H7" s="145"/>
    </row>
    <row r="8" spans="1:8" x14ac:dyDescent="0.15">
      <c r="A8" s="146"/>
      <c r="B8" s="147"/>
      <c r="C8" s="148"/>
      <c r="D8" s="149">
        <v>19498</v>
      </c>
      <c r="E8" s="150"/>
      <c r="F8" s="151">
        <v>36120</v>
      </c>
      <c r="G8" s="152"/>
      <c r="H8" s="153"/>
    </row>
    <row r="9" spans="1:8" x14ac:dyDescent="0.15">
      <c r="A9" s="134" t="s">
        <v>524</v>
      </c>
      <c r="B9" s="139"/>
      <c r="C9" s="140"/>
      <c r="D9" s="141">
        <v>33170</v>
      </c>
      <c r="E9" s="142"/>
      <c r="F9" s="143">
        <v>67825</v>
      </c>
      <c r="G9" s="144"/>
      <c r="H9" s="145"/>
    </row>
    <row r="10" spans="1:8" x14ac:dyDescent="0.15">
      <c r="A10" s="146"/>
      <c r="B10" s="147"/>
      <c r="C10" s="148"/>
      <c r="D10" s="149">
        <v>24782</v>
      </c>
      <c r="E10" s="150"/>
      <c r="F10" s="151">
        <v>39417</v>
      </c>
      <c r="G10" s="152"/>
      <c r="H10" s="153"/>
    </row>
    <row r="11" spans="1:8" x14ac:dyDescent="0.15">
      <c r="A11" s="134" t="s">
        <v>525</v>
      </c>
      <c r="B11" s="139"/>
      <c r="C11" s="140"/>
      <c r="D11" s="141">
        <v>68816</v>
      </c>
      <c r="E11" s="142"/>
      <c r="F11" s="143">
        <v>81158</v>
      </c>
      <c r="G11" s="144"/>
      <c r="H11" s="145"/>
    </row>
    <row r="12" spans="1:8" x14ac:dyDescent="0.15">
      <c r="A12" s="146"/>
      <c r="B12" s="147"/>
      <c r="C12" s="154"/>
      <c r="D12" s="149">
        <v>57704</v>
      </c>
      <c r="E12" s="150"/>
      <c r="F12" s="151">
        <v>45320</v>
      </c>
      <c r="G12" s="152"/>
      <c r="H12" s="153"/>
    </row>
    <row r="13" spans="1:8" x14ac:dyDescent="0.15">
      <c r="A13" s="134"/>
      <c r="B13" s="139"/>
      <c r="C13" s="140"/>
      <c r="D13" s="141">
        <v>39889</v>
      </c>
      <c r="E13" s="142"/>
      <c r="F13" s="143">
        <v>77625</v>
      </c>
      <c r="G13" s="155"/>
      <c r="H13" s="145"/>
    </row>
    <row r="14" spans="1:8" x14ac:dyDescent="0.15">
      <c r="A14" s="146"/>
      <c r="B14" s="147"/>
      <c r="C14" s="148"/>
      <c r="D14" s="149">
        <v>29639</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1.68</v>
      </c>
      <c r="C19" s="156">
        <f>ROUND(VALUE(SUBSTITUTE(実質収支比率等に係る経年分析!G$48,"▲","-")),2)</f>
        <v>7.49</v>
      </c>
      <c r="D19" s="156">
        <f>ROUND(VALUE(SUBSTITUTE(実質収支比率等に係る経年分析!H$48,"▲","-")),2)</f>
        <v>4.3099999999999996</v>
      </c>
      <c r="E19" s="156">
        <f>ROUND(VALUE(SUBSTITUTE(実質収支比率等に係る経年分析!I$48,"▲","-")),2)</f>
        <v>5.63</v>
      </c>
      <c r="F19" s="156">
        <f>ROUND(VALUE(SUBSTITUTE(実質収支比率等に係る経年分析!J$48,"▲","-")),2)</f>
        <v>1.74</v>
      </c>
    </row>
    <row r="20" spans="1:11" x14ac:dyDescent="0.15">
      <c r="A20" s="156" t="s">
        <v>53</v>
      </c>
      <c r="B20" s="156">
        <f>ROUND(VALUE(SUBSTITUTE(実質収支比率等に係る経年分析!F$47,"▲","-")),2)</f>
        <v>27.88</v>
      </c>
      <c r="C20" s="156">
        <f>ROUND(VALUE(SUBSTITUTE(実質収支比率等に係る経年分析!G$47,"▲","-")),2)</f>
        <v>27.04</v>
      </c>
      <c r="D20" s="156">
        <f>ROUND(VALUE(SUBSTITUTE(実質収支比率等に係る経年分析!H$47,"▲","-")),2)</f>
        <v>33.29</v>
      </c>
      <c r="E20" s="156">
        <f>ROUND(VALUE(SUBSTITUTE(実質収支比率等に係る経年分析!I$47,"▲","-")),2)</f>
        <v>34.04</v>
      </c>
      <c r="F20" s="156">
        <f>ROUND(VALUE(SUBSTITUTE(実質収支比率等に係る経年分析!J$47,"▲","-")),2)</f>
        <v>37.69</v>
      </c>
    </row>
    <row r="21" spans="1:11" x14ac:dyDescent="0.15">
      <c r="A21" s="156" t="s">
        <v>54</v>
      </c>
      <c r="B21" s="156">
        <f>IF(ISNUMBER(VALUE(SUBSTITUTE(実質収支比率等に係る経年分析!F$49,"▲","-"))),ROUND(VALUE(SUBSTITUTE(実質収支比率等に係る経年分析!F$49,"▲","-")),2),NA())</f>
        <v>-2.2599999999999998</v>
      </c>
      <c r="C21" s="156">
        <f>IF(ISNUMBER(VALUE(SUBSTITUTE(実質収支比率等に係る経年分析!G$49,"▲","-"))),ROUND(VALUE(SUBSTITUTE(実質収支比率等に係る経年分析!G$49,"▲","-")),2),NA())</f>
        <v>7.17</v>
      </c>
      <c r="D21" s="156">
        <f>IF(ISNUMBER(VALUE(SUBSTITUTE(実質収支比率等に係る経年分析!H$49,"▲","-"))),ROUND(VALUE(SUBSTITUTE(実質収支比率等に係る経年分析!H$49,"▲","-")),2),NA())</f>
        <v>-3.3</v>
      </c>
      <c r="E21" s="156">
        <f>IF(ISNUMBER(VALUE(SUBSTITUTE(実質収支比率等に係る経年分析!I$49,"▲","-"))),ROUND(VALUE(SUBSTITUTE(実質収支比率等に係る経年分析!I$49,"▲","-")),2),NA())</f>
        <v>1.52</v>
      </c>
      <c r="F21" s="156">
        <f>IF(ISNUMBER(VALUE(SUBSTITUTE(実質収支比率等に係る経年分析!J$49,"▲","-"))),ROUND(VALUE(SUBSTITUTE(実質収支比率等に係る経年分析!J$49,"▲","-")),2),NA())</f>
        <v>-3.84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0.81</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0.26</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奨学事業</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15">
      <c r="A31" s="157" t="str">
        <f>IF(連結実質赤字比率に係る赤字・黒字の構成分析!C$39="",NA(),連結実質赤字比率に係る赤字・黒字の構成分析!C$39)</f>
        <v>後期高齢者医療</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15">
      <c r="A32" s="157" t="str">
        <f>IF(連結実質赤字比率に係る赤字・黒字の構成分析!C$38="",NA(),連結実質赤字比率に係る赤字・黒字の構成分析!C$38)</f>
        <v>一般会計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7.49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5.62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1.73</v>
      </c>
    </row>
    <row r="33" spans="1:16" x14ac:dyDescent="0.15">
      <c r="A33" s="157" t="str">
        <f>IF(連結実質赤字比率に係る赤字・黒字の構成分析!C$37="",NA(),連結実質赤字比率に係る赤字・黒字の構成分析!C$37)</f>
        <v>介護保険</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1.76</v>
      </c>
    </row>
    <row r="34" spans="1:16" x14ac:dyDescent="0.15">
      <c r="A34" s="157" t="str">
        <f>IF(連結実質赤字比率に係る赤字・黒字の構成分析!C$36="",NA(),連結実質赤字比率に係る赤字・黒字の構成分析!C$36)</f>
        <v>宅地造成事業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4.87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3.05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4.88</v>
      </c>
    </row>
    <row r="35" spans="1:16" x14ac:dyDescent="0.15">
      <c r="A35" s="157" t="str">
        <f>IF(連結実質赤字比率に係る赤字・黒字の構成分析!C$35="",NA(),連結実質赤字比率に係る赤字・黒字の構成分析!C$35)</f>
        <v>下水道事業</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10.029999999999999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10.52</v>
      </c>
    </row>
    <row r="36" spans="1:16" x14ac:dyDescent="0.15">
      <c r="A36" s="157" t="str">
        <f>IF(連結実質赤字比率に係る赤字・黒字の構成分析!C$34="",NA(),連結実質赤字比率に係る赤字・黒字の構成分析!C$34)</f>
        <v>水道事業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18.95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20.61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20.11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20.13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19.78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494</v>
      </c>
      <c r="E42" s="158"/>
      <c r="F42" s="158"/>
      <c r="G42" s="158">
        <f>'実質公債費比率（分子）の構造'!L$52</f>
        <v>500</v>
      </c>
      <c r="H42" s="158"/>
      <c r="I42" s="158"/>
      <c r="J42" s="158">
        <f>'実質公債費比率（分子）の構造'!M$52</f>
        <v>478</v>
      </c>
      <c r="K42" s="158"/>
      <c r="L42" s="158"/>
      <c r="M42" s="158">
        <f>'実質公債費比率（分子）の構造'!N$52</f>
        <v>456</v>
      </c>
      <c r="N42" s="158"/>
      <c r="O42" s="158"/>
      <c r="P42" s="158">
        <f>'実質公債費比率（分子）の構造'!O$52</f>
        <v>471</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70</v>
      </c>
      <c r="C45" s="158"/>
      <c r="D45" s="158"/>
      <c r="E45" s="158">
        <f>'実質公債費比率（分子）の構造'!L$49</f>
        <v>30</v>
      </c>
      <c r="F45" s="158"/>
      <c r="G45" s="158"/>
      <c r="H45" s="158">
        <f>'実質公債費比率（分子）の構造'!M$49</f>
        <v>30</v>
      </c>
      <c r="I45" s="158"/>
      <c r="J45" s="158"/>
      <c r="K45" s="158">
        <f>'実質公債費比率（分子）の構造'!N$49</f>
        <v>30</v>
      </c>
      <c r="L45" s="158"/>
      <c r="M45" s="158"/>
      <c r="N45" s="158">
        <f>'実質公債費比率（分子）の構造'!O$49</f>
        <v>29</v>
      </c>
      <c r="O45" s="158"/>
      <c r="P45" s="158"/>
    </row>
    <row r="46" spans="1:16" x14ac:dyDescent="0.15">
      <c r="A46" s="158" t="s">
        <v>64</v>
      </c>
      <c r="B46" s="158">
        <f>'実質公債費比率（分子）の構造'!K$48</f>
        <v>243</v>
      </c>
      <c r="C46" s="158"/>
      <c r="D46" s="158"/>
      <c r="E46" s="158">
        <f>'実質公債費比率（分子）の構造'!L$48</f>
        <v>237</v>
      </c>
      <c r="F46" s="158"/>
      <c r="G46" s="158"/>
      <c r="H46" s="158">
        <f>'実質公債費比率（分子）の構造'!M$48</f>
        <v>251</v>
      </c>
      <c r="I46" s="158"/>
      <c r="J46" s="158"/>
      <c r="K46" s="158">
        <f>'実質公債費比率（分子）の構造'!N$48</f>
        <v>182</v>
      </c>
      <c r="L46" s="158"/>
      <c r="M46" s="158"/>
      <c r="N46" s="158">
        <f>'実質公債費比率（分子）の構造'!O$48</f>
        <v>182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661</v>
      </c>
      <c r="C49" s="158"/>
      <c r="D49" s="158"/>
      <c r="E49" s="158">
        <f>'実質公債費比率（分子）の構造'!L$45</f>
        <v>688</v>
      </c>
      <c r="F49" s="158"/>
      <c r="G49" s="158"/>
      <c r="H49" s="158">
        <f>'実質公債費比率（分子）の構造'!M$45</f>
        <v>669</v>
      </c>
      <c r="I49" s="158"/>
      <c r="J49" s="158"/>
      <c r="K49" s="158">
        <f>'実質公債費比率（分子）の構造'!N$45</f>
        <v>654</v>
      </c>
      <c r="L49" s="158"/>
      <c r="M49" s="158"/>
      <c r="N49" s="158">
        <f>'実質公債費比率（分子）の構造'!O$45</f>
        <v>591</v>
      </c>
      <c r="O49" s="158"/>
      <c r="P49" s="158"/>
    </row>
    <row r="50" spans="1:16" x14ac:dyDescent="0.15">
      <c r="A50" s="158" t="s">
        <v>67</v>
      </c>
      <c r="B50" s="158" t="e">
        <f>NA()</f>
        <v>#N/A</v>
      </c>
      <c r="C50" s="158">
        <f>IF(ISNUMBER('実質公債費比率（分子）の構造'!K$53),'実質公債費比率（分子）の構造'!K$53,NA())</f>
        <v>480</v>
      </c>
      <c r="D50" s="158" t="e">
        <f>NA()</f>
        <v>#N/A</v>
      </c>
      <c r="E50" s="158" t="e">
        <f>NA()</f>
        <v>#N/A</v>
      </c>
      <c r="F50" s="158">
        <f>IF(ISNUMBER('実質公債費比率（分子）の構造'!L$53),'実質公債費比率（分子）の構造'!L$53,NA())</f>
        <v>455</v>
      </c>
      <c r="G50" s="158" t="e">
        <f>NA()</f>
        <v>#N/A</v>
      </c>
      <c r="H50" s="158" t="e">
        <f>NA()</f>
        <v>#N/A</v>
      </c>
      <c r="I50" s="158">
        <f>IF(ISNUMBER('実質公債費比率（分子）の構造'!M$53),'実質公債費比率（分子）の構造'!M$53,NA())</f>
        <v>472</v>
      </c>
      <c r="J50" s="158" t="e">
        <f>NA()</f>
        <v>#N/A</v>
      </c>
      <c r="K50" s="158" t="e">
        <f>NA()</f>
        <v>#N/A</v>
      </c>
      <c r="L50" s="158">
        <f>IF(ISNUMBER('実質公債費比率（分子）の構造'!N$53),'実質公債費比率（分子）の構造'!N$53,NA())</f>
        <v>410</v>
      </c>
      <c r="M50" s="158" t="e">
        <f>NA()</f>
        <v>#N/A</v>
      </c>
      <c r="N50" s="158" t="e">
        <f>NA()</f>
        <v>#N/A</v>
      </c>
      <c r="O50" s="158">
        <f>IF(ISNUMBER('実質公債費比率（分子）の構造'!O$53),'実質公債費比率（分子）の構造'!O$53,NA())</f>
        <v>331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5251</v>
      </c>
      <c r="E56" s="157"/>
      <c r="F56" s="157"/>
      <c r="G56" s="157">
        <f>'将来負担比率（分子）の構造'!J$52</f>
        <v>5039</v>
      </c>
      <c r="H56" s="157"/>
      <c r="I56" s="157"/>
      <c r="J56" s="157">
        <f>'将来負担比率（分子）の構造'!K$52</f>
        <v>4739</v>
      </c>
      <c r="K56" s="157"/>
      <c r="L56" s="157"/>
      <c r="M56" s="157">
        <f>'将来負担比率（分子）の構造'!L$52</f>
        <v>4458</v>
      </c>
      <c r="N56" s="157"/>
      <c r="O56" s="157"/>
      <c r="P56" s="157">
        <f>'将来負担比率（分子）の構造'!M$52</f>
        <v>4492</v>
      </c>
    </row>
    <row r="57" spans="1:16" x14ac:dyDescent="0.15">
      <c r="A57" s="157" t="s">
        <v>42</v>
      </c>
      <c r="B57" s="157"/>
      <c r="C57" s="157"/>
      <c r="D57" s="157">
        <f>'将来負担比率（分子）の構造'!I$51</f>
        <v>133</v>
      </c>
      <c r="E57" s="157"/>
      <c r="F57" s="157"/>
      <c r="G57" s="157">
        <f>'将来負担比率（分子）の構造'!J$51</f>
        <v>134</v>
      </c>
      <c r="H57" s="157"/>
      <c r="I57" s="157"/>
      <c r="J57" s="157">
        <f>'将来負担比率（分子）の構造'!K$51</f>
        <v>83</v>
      </c>
      <c r="K57" s="157"/>
      <c r="L57" s="157"/>
      <c r="M57" s="157">
        <f>'将来負担比率（分子）の構造'!L$51</f>
        <v>55</v>
      </c>
      <c r="N57" s="157"/>
      <c r="O57" s="157"/>
      <c r="P57" s="157">
        <f>'将来負担比率（分子）の構造'!M$51</f>
        <v>47</v>
      </c>
    </row>
    <row r="58" spans="1:16" x14ac:dyDescent="0.15">
      <c r="A58" s="157" t="s">
        <v>41</v>
      </c>
      <c r="B58" s="157"/>
      <c r="C58" s="157"/>
      <c r="D58" s="157">
        <f>'将来負担比率（分子）の構造'!I$50</f>
        <v>2781</v>
      </c>
      <c r="E58" s="157"/>
      <c r="F58" s="157"/>
      <c r="G58" s="157">
        <f>'将来負担比率（分子）の構造'!J$50</f>
        <v>3048</v>
      </c>
      <c r="H58" s="157"/>
      <c r="I58" s="157"/>
      <c r="J58" s="157">
        <f>'将来負担比率（分子）の構造'!K$50</f>
        <v>3386</v>
      </c>
      <c r="K58" s="157"/>
      <c r="L58" s="157"/>
      <c r="M58" s="157">
        <f>'将来負担比率（分子）の構造'!L$50</f>
        <v>3800</v>
      </c>
      <c r="N58" s="157"/>
      <c r="O58" s="157"/>
      <c r="P58" s="157">
        <f>'将来負担比率（分子）の構造'!M$50</f>
        <v>3979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702</v>
      </c>
      <c r="C62" s="157"/>
      <c r="D62" s="157"/>
      <c r="E62" s="157">
        <f>'将来負担比率（分子）の構造'!J$45</f>
        <v>677</v>
      </c>
      <c r="F62" s="157"/>
      <c r="G62" s="157"/>
      <c r="H62" s="157">
        <f>'将来負担比率（分子）の構造'!K$45</f>
        <v>705</v>
      </c>
      <c r="I62" s="157"/>
      <c r="J62" s="157"/>
      <c r="K62" s="157">
        <f>'将来負担比率（分子）の構造'!L$45</f>
        <v>702</v>
      </c>
      <c r="L62" s="157"/>
      <c r="M62" s="157"/>
      <c r="N62" s="157">
        <f>'将来負担比率（分子）の構造'!M$45</f>
        <v>723</v>
      </c>
      <c r="O62" s="157"/>
      <c r="P62" s="157"/>
    </row>
    <row r="63" spans="1:16" x14ac:dyDescent="0.15">
      <c r="A63" s="157" t="s">
        <v>34</v>
      </c>
      <c r="B63" s="157">
        <f>'将来負担比率（分子）の構造'!I$44</f>
        <v>420</v>
      </c>
      <c r="C63" s="157"/>
      <c r="D63" s="157"/>
      <c r="E63" s="157">
        <f>'将来負担比率（分子）の構造'!J$44</f>
        <v>388</v>
      </c>
      <c r="F63" s="157"/>
      <c r="G63" s="157"/>
      <c r="H63" s="157">
        <f>'将来負担比率（分子）の構造'!K$44</f>
        <v>366</v>
      </c>
      <c r="I63" s="157"/>
      <c r="J63" s="157"/>
      <c r="K63" s="157">
        <f>'将来負担比率（分子）の構造'!L$44</f>
        <v>348</v>
      </c>
      <c r="L63" s="157"/>
      <c r="M63" s="157"/>
      <c r="N63" s="157">
        <f>'将来負担比率（分子）の構造'!M$44</f>
        <v>311</v>
      </c>
      <c r="O63" s="157"/>
      <c r="P63" s="157"/>
    </row>
    <row r="64" spans="1:16" x14ac:dyDescent="0.15">
      <c r="A64" s="157" t="s">
        <v>33</v>
      </c>
      <c r="B64" s="157">
        <f>'将来負担比率（分子）の構造'!I$43</f>
        <v>2641</v>
      </c>
      <c r="C64" s="157"/>
      <c r="D64" s="157"/>
      <c r="E64" s="157">
        <f>'将来負担比率（分子）の構造'!J$43</f>
        <v>1700</v>
      </c>
      <c r="F64" s="157"/>
      <c r="G64" s="157"/>
      <c r="H64" s="157">
        <f>'将来負担比率（分子）の構造'!K$43</f>
        <v>2360</v>
      </c>
      <c r="I64" s="157"/>
      <c r="J64" s="157"/>
      <c r="K64" s="157">
        <f>'将来負担比率（分子）の構造'!L$43</f>
        <v>1962</v>
      </c>
      <c r="L64" s="157"/>
      <c r="M64" s="157"/>
      <c r="N64" s="157">
        <f>'将来負担比率（分子）の構造'!M$43</f>
        <v>1603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6556</v>
      </c>
      <c r="C66" s="157"/>
      <c r="D66" s="157"/>
      <c r="E66" s="157">
        <f>'将来負担比率（分子）の構造'!J$41</f>
        <v>6058</v>
      </c>
      <c r="F66" s="157"/>
      <c r="G66" s="157"/>
      <c r="H66" s="157">
        <f>'将来負担比率（分子）の構造'!K$41</f>
        <v>5636</v>
      </c>
      <c r="I66" s="157"/>
      <c r="J66" s="157"/>
      <c r="K66" s="157">
        <f>'将来負担比率（分子）の構造'!L$41</f>
        <v>5262</v>
      </c>
      <c r="L66" s="157"/>
      <c r="M66" s="157"/>
      <c r="N66" s="157">
        <f>'将来負担比率（分子）の構造'!M$41</f>
        <v>5239</v>
      </c>
      <c r="O66" s="157"/>
      <c r="P66" s="157"/>
    </row>
    <row r="67" spans="1:16" x14ac:dyDescent="0.15">
      <c r="A67" s="157" t="s">
        <v>71</v>
      </c>
      <c r="B67" s="157" t="e">
        <f>NA()</f>
        <v>#N/A</v>
      </c>
      <c r="C67" s="157">
        <f>IF(ISNUMBER('将来負担比率（分子）の構造'!I$53), IF('将来負担比率（分子）の構造'!I$53 &lt; 0, 0, '将来負担比率（分子）の構造'!I$53), NA())</f>
        <v>2153</v>
      </c>
      <c r="D67" s="157" t="e">
        <f>NA()</f>
        <v>#N/A</v>
      </c>
      <c r="E67" s="157" t="e">
        <f>NA()</f>
        <v>#N/A</v>
      </c>
      <c r="F67" s="157">
        <f>IF(ISNUMBER('将来負担比率（分子）の構造'!J$53), IF('将来負担比率（分子）の構造'!J$53 &lt; 0, 0, '将来負担比率（分子）の構造'!J$53), NA())</f>
        <v>602</v>
      </c>
      <c r="G67" s="157" t="e">
        <f>NA()</f>
        <v>#N/A</v>
      </c>
      <c r="H67" s="157" t="e">
        <f>NA()</f>
        <v>#N/A</v>
      </c>
      <c r="I67" s="157">
        <f>IF(ISNUMBER('将来負担比率（分子）の構造'!K$53), IF('将来負担比率（分子）の構造'!K$53 &lt; 0, 0, '将来負担比率（分子）の構造'!K$53), NA())</f>
        <v>860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1444</v>
      </c>
      <c r="C72" s="161">
        <f>基金残高に係る経年分析!G55</f>
        <v>1540</v>
      </c>
      <c r="D72" s="161">
        <f>基金残高に係る経年分析!H55</f>
        <v>1712</v>
      </c>
    </row>
    <row r="73" spans="1:16" x14ac:dyDescent="0.15">
      <c r="A73" s="160" t="s">
        <v>74</v>
      </c>
      <c r="B73" s="161">
        <f>基金残高に係る経年分析!F56</f>
        <v>541</v>
      </c>
      <c r="C73" s="161">
        <f>基金残高に係る経年分析!G56</f>
        <v>541</v>
      </c>
      <c r="D73" s="161">
        <f>基金残高に係る経年分析!H56</f>
        <v>542</v>
      </c>
    </row>
    <row r="74" spans="1:16" x14ac:dyDescent="0.15">
      <c r="A74" s="160" t="s">
        <v>75</v>
      </c>
      <c r="B74" s="161">
        <f>基金残高に係る経年分析!F57</f>
        <v>1101</v>
      </c>
      <c r="C74" s="161">
        <f>基金残高に係る経年分析!G57</f>
        <v>1444</v>
      </c>
      <c r="D74" s="161">
        <f>基金残高に係る経年分析!H57</f>
        <v>1463</v>
      </c>
    </row>
  </sheetData>
  <sheetProtection algorithmName="SHA-512" hashValue="jzNtrxlPsbqIkWI8mOhE6bxaBrkH0SikbhPmBIYmvIzuDAkGiTRvabVFBJEkcxKu5vgmSUnXgL1gb8peXnx41g==" saltValue="rv/UGJC4tLR3ZyarVcXtX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2007843</v>
      </c>
      <c r="S5" s="600"/>
      <c r="T5" s="600"/>
      <c r="U5" s="600"/>
      <c r="V5" s="600"/>
      <c r="W5" s="600"/>
      <c r="X5" s="600"/>
      <c r="Y5" s="601"/>
      <c r="Z5" s="602">
        <v>22.3</v>
      </c>
      <c r="AA5" s="602"/>
      <c r="AB5" s="602"/>
      <c r="AC5" s="602"/>
      <c r="AD5" s="603">
        <v>2007843</v>
      </c>
      <c r="AE5" s="603"/>
      <c r="AF5" s="603"/>
      <c r="AG5" s="603"/>
      <c r="AH5" s="603"/>
      <c r="AI5" s="603"/>
      <c r="AJ5" s="603"/>
      <c r="AK5" s="603"/>
      <c r="AL5" s="604">
        <v>43.7</v>
      </c>
      <c r="AM5" s="605"/>
      <c r="AN5" s="605"/>
      <c r="AO5" s="606"/>
      <c r="AP5" s="596" t="s">
        <v>217</v>
      </c>
      <c r="AQ5" s="597"/>
      <c r="AR5" s="597"/>
      <c r="AS5" s="597"/>
      <c r="AT5" s="597"/>
      <c r="AU5" s="597"/>
      <c r="AV5" s="597"/>
      <c r="AW5" s="597"/>
      <c r="AX5" s="597"/>
      <c r="AY5" s="597"/>
      <c r="AZ5" s="597"/>
      <c r="BA5" s="597"/>
      <c r="BB5" s="597"/>
      <c r="BC5" s="597"/>
      <c r="BD5" s="597"/>
      <c r="BE5" s="597"/>
      <c r="BF5" s="598"/>
      <c r="BG5" s="610">
        <v>2006760</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79050</v>
      </c>
      <c r="S6" s="611"/>
      <c r="T6" s="611"/>
      <c r="U6" s="611"/>
      <c r="V6" s="611"/>
      <c r="W6" s="611"/>
      <c r="X6" s="611"/>
      <c r="Y6" s="612"/>
      <c r="Z6" s="613">
        <v>0.9</v>
      </c>
      <c r="AA6" s="613"/>
      <c r="AB6" s="613"/>
      <c r="AC6" s="613"/>
      <c r="AD6" s="614">
        <v>79050</v>
      </c>
      <c r="AE6" s="614"/>
      <c r="AF6" s="614"/>
      <c r="AG6" s="614"/>
      <c r="AH6" s="614"/>
      <c r="AI6" s="614"/>
      <c r="AJ6" s="614"/>
      <c r="AK6" s="614"/>
      <c r="AL6" s="615">
        <v>1.7</v>
      </c>
      <c r="AM6" s="616"/>
      <c r="AN6" s="616"/>
      <c r="AO6" s="617"/>
      <c r="AP6" s="607" t="s">
        <v>222</v>
      </c>
      <c r="AQ6" s="608"/>
      <c r="AR6" s="608"/>
      <c r="AS6" s="608"/>
      <c r="AT6" s="608"/>
      <c r="AU6" s="608"/>
      <c r="AV6" s="608"/>
      <c r="AW6" s="608"/>
      <c r="AX6" s="608"/>
      <c r="AY6" s="608"/>
      <c r="AZ6" s="608"/>
      <c r="BA6" s="608"/>
      <c r="BB6" s="608"/>
      <c r="BC6" s="608"/>
      <c r="BD6" s="608"/>
      <c r="BE6" s="608"/>
      <c r="BF6" s="609"/>
      <c r="BG6" s="610">
        <v>2006760</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86636</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86636</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1028</v>
      </c>
      <c r="S7" s="611"/>
      <c r="T7" s="611"/>
      <c r="U7" s="611"/>
      <c r="V7" s="611"/>
      <c r="W7" s="611"/>
      <c r="X7" s="611"/>
      <c r="Y7" s="612"/>
      <c r="Z7" s="613">
        <v>0</v>
      </c>
      <c r="AA7" s="613"/>
      <c r="AB7" s="613"/>
      <c r="AC7" s="613"/>
      <c r="AD7" s="614">
        <v>1028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726341</v>
      </c>
      <c r="BH7" s="611"/>
      <c r="BI7" s="611"/>
      <c r="BJ7" s="611"/>
      <c r="BK7" s="611"/>
      <c r="BL7" s="611"/>
      <c r="BM7" s="611"/>
      <c r="BN7" s="612"/>
      <c r="BO7" s="613">
        <v>36.200000000000003</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1581990</v>
      </c>
      <c r="CS7" s="611"/>
      <c r="CT7" s="611"/>
      <c r="CU7" s="611"/>
      <c r="CV7" s="611"/>
      <c r="CW7" s="611"/>
      <c r="CX7" s="611"/>
      <c r="CY7" s="612"/>
      <c r="CZ7" s="613">
        <v>17.8</v>
      </c>
      <c r="DA7" s="613"/>
      <c r="DB7" s="613"/>
      <c r="DC7" s="613"/>
      <c r="DD7" s="619">
        <v>9772</v>
      </c>
      <c r="DE7" s="611"/>
      <c r="DF7" s="611"/>
      <c r="DG7" s="611"/>
      <c r="DH7" s="611"/>
      <c r="DI7" s="611"/>
      <c r="DJ7" s="611"/>
      <c r="DK7" s="611"/>
      <c r="DL7" s="611"/>
      <c r="DM7" s="611"/>
      <c r="DN7" s="611"/>
      <c r="DO7" s="611"/>
      <c r="DP7" s="612"/>
      <c r="DQ7" s="619">
        <v>583788</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24185</v>
      </c>
      <c r="S8" s="611"/>
      <c r="T8" s="611"/>
      <c r="U8" s="611"/>
      <c r="V8" s="611"/>
      <c r="W8" s="611"/>
      <c r="X8" s="611"/>
      <c r="Y8" s="612"/>
      <c r="Z8" s="613">
        <v>0.3</v>
      </c>
      <c r="AA8" s="613"/>
      <c r="AB8" s="613"/>
      <c r="AC8" s="613"/>
      <c r="AD8" s="614">
        <v>24185</v>
      </c>
      <c r="AE8" s="614"/>
      <c r="AF8" s="614"/>
      <c r="AG8" s="614"/>
      <c r="AH8" s="614"/>
      <c r="AI8" s="614"/>
      <c r="AJ8" s="614"/>
      <c r="AK8" s="614"/>
      <c r="AL8" s="615">
        <v>0.5</v>
      </c>
      <c r="AM8" s="616"/>
      <c r="AN8" s="616"/>
      <c r="AO8" s="617"/>
      <c r="AP8" s="607" t="s">
        <v>228</v>
      </c>
      <c r="AQ8" s="608"/>
      <c r="AR8" s="608"/>
      <c r="AS8" s="608"/>
      <c r="AT8" s="608"/>
      <c r="AU8" s="608"/>
      <c r="AV8" s="608"/>
      <c r="AW8" s="608"/>
      <c r="AX8" s="608"/>
      <c r="AY8" s="608"/>
      <c r="AZ8" s="608"/>
      <c r="BA8" s="608"/>
      <c r="BB8" s="608"/>
      <c r="BC8" s="608"/>
      <c r="BD8" s="608"/>
      <c r="BE8" s="608"/>
      <c r="BF8" s="609"/>
      <c r="BG8" s="610">
        <v>23725</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2956856</v>
      </c>
      <c r="CS8" s="611"/>
      <c r="CT8" s="611"/>
      <c r="CU8" s="611"/>
      <c r="CV8" s="611"/>
      <c r="CW8" s="611"/>
      <c r="CX8" s="611"/>
      <c r="CY8" s="612"/>
      <c r="CZ8" s="613">
        <v>33.299999999999997</v>
      </c>
      <c r="DA8" s="613"/>
      <c r="DB8" s="613"/>
      <c r="DC8" s="613"/>
      <c r="DD8" s="619">
        <v>86406</v>
      </c>
      <c r="DE8" s="611"/>
      <c r="DF8" s="611"/>
      <c r="DG8" s="611"/>
      <c r="DH8" s="611"/>
      <c r="DI8" s="611"/>
      <c r="DJ8" s="611"/>
      <c r="DK8" s="611"/>
      <c r="DL8" s="611"/>
      <c r="DM8" s="611"/>
      <c r="DN8" s="611"/>
      <c r="DO8" s="611"/>
      <c r="DP8" s="612"/>
      <c r="DQ8" s="619">
        <v>1479246</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28480</v>
      </c>
      <c r="S9" s="611"/>
      <c r="T9" s="611"/>
      <c r="U9" s="611"/>
      <c r="V9" s="611"/>
      <c r="W9" s="611"/>
      <c r="X9" s="611"/>
      <c r="Y9" s="612"/>
      <c r="Z9" s="613">
        <v>0.3</v>
      </c>
      <c r="AA9" s="613"/>
      <c r="AB9" s="613"/>
      <c r="AC9" s="613"/>
      <c r="AD9" s="614">
        <v>28480</v>
      </c>
      <c r="AE9" s="614"/>
      <c r="AF9" s="614"/>
      <c r="AG9" s="614"/>
      <c r="AH9" s="614"/>
      <c r="AI9" s="614"/>
      <c r="AJ9" s="614"/>
      <c r="AK9" s="614"/>
      <c r="AL9" s="615">
        <v>0.6</v>
      </c>
      <c r="AM9" s="616"/>
      <c r="AN9" s="616"/>
      <c r="AO9" s="617"/>
      <c r="AP9" s="607" t="s">
        <v>231</v>
      </c>
      <c r="AQ9" s="608"/>
      <c r="AR9" s="608"/>
      <c r="AS9" s="608"/>
      <c r="AT9" s="608"/>
      <c r="AU9" s="608"/>
      <c r="AV9" s="608"/>
      <c r="AW9" s="608"/>
      <c r="AX9" s="608"/>
      <c r="AY9" s="608"/>
      <c r="AZ9" s="608"/>
      <c r="BA9" s="608"/>
      <c r="BB9" s="608"/>
      <c r="BC9" s="608"/>
      <c r="BD9" s="608"/>
      <c r="BE9" s="608"/>
      <c r="BF9" s="609"/>
      <c r="BG9" s="610">
        <v>608511</v>
      </c>
      <c r="BH9" s="611"/>
      <c r="BI9" s="611"/>
      <c r="BJ9" s="611"/>
      <c r="BK9" s="611"/>
      <c r="BL9" s="611"/>
      <c r="BM9" s="611"/>
      <c r="BN9" s="612"/>
      <c r="BO9" s="613">
        <v>30.3</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879570</v>
      </c>
      <c r="CS9" s="611"/>
      <c r="CT9" s="611"/>
      <c r="CU9" s="611"/>
      <c r="CV9" s="611"/>
      <c r="CW9" s="611"/>
      <c r="CX9" s="611"/>
      <c r="CY9" s="612"/>
      <c r="CZ9" s="613">
        <v>9.9</v>
      </c>
      <c r="DA9" s="613"/>
      <c r="DB9" s="613"/>
      <c r="DC9" s="613"/>
      <c r="DD9" s="619">
        <v>22600</v>
      </c>
      <c r="DE9" s="611"/>
      <c r="DF9" s="611"/>
      <c r="DG9" s="611"/>
      <c r="DH9" s="611"/>
      <c r="DI9" s="611"/>
      <c r="DJ9" s="611"/>
      <c r="DK9" s="611"/>
      <c r="DL9" s="611"/>
      <c r="DM9" s="611"/>
      <c r="DN9" s="611"/>
      <c r="DO9" s="611"/>
      <c r="DP9" s="612"/>
      <c r="DQ9" s="619">
        <v>703585</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37283</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381287</v>
      </c>
      <c r="S11" s="611"/>
      <c r="T11" s="611"/>
      <c r="U11" s="611"/>
      <c r="V11" s="611"/>
      <c r="W11" s="611"/>
      <c r="X11" s="611"/>
      <c r="Y11" s="612"/>
      <c r="Z11" s="615">
        <v>4.2</v>
      </c>
      <c r="AA11" s="616"/>
      <c r="AB11" s="616"/>
      <c r="AC11" s="622"/>
      <c r="AD11" s="619">
        <v>381287</v>
      </c>
      <c r="AE11" s="611"/>
      <c r="AF11" s="611"/>
      <c r="AG11" s="611"/>
      <c r="AH11" s="611"/>
      <c r="AI11" s="611"/>
      <c r="AJ11" s="611"/>
      <c r="AK11" s="612"/>
      <c r="AL11" s="615">
        <v>8.3000000000000007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56822</v>
      </c>
      <c r="BH11" s="611"/>
      <c r="BI11" s="611"/>
      <c r="BJ11" s="611"/>
      <c r="BK11" s="611"/>
      <c r="BL11" s="611"/>
      <c r="BM11" s="611"/>
      <c r="BN11" s="612"/>
      <c r="BO11" s="613">
        <v>2.8</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258011</v>
      </c>
      <c r="CS11" s="611"/>
      <c r="CT11" s="611"/>
      <c r="CU11" s="611"/>
      <c r="CV11" s="611"/>
      <c r="CW11" s="611"/>
      <c r="CX11" s="611"/>
      <c r="CY11" s="612"/>
      <c r="CZ11" s="613">
        <v>2.9</v>
      </c>
      <c r="DA11" s="613"/>
      <c r="DB11" s="613"/>
      <c r="DC11" s="613"/>
      <c r="DD11" s="619">
        <v>23060</v>
      </c>
      <c r="DE11" s="611"/>
      <c r="DF11" s="611"/>
      <c r="DG11" s="611"/>
      <c r="DH11" s="611"/>
      <c r="DI11" s="611"/>
      <c r="DJ11" s="611"/>
      <c r="DK11" s="611"/>
      <c r="DL11" s="611"/>
      <c r="DM11" s="611"/>
      <c r="DN11" s="611"/>
      <c r="DO11" s="611"/>
      <c r="DP11" s="612"/>
      <c r="DQ11" s="619">
        <v>225627</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11499</v>
      </c>
      <c r="S12" s="611"/>
      <c r="T12" s="611"/>
      <c r="U12" s="611"/>
      <c r="V12" s="611"/>
      <c r="W12" s="611"/>
      <c r="X12" s="611"/>
      <c r="Y12" s="612"/>
      <c r="Z12" s="613">
        <v>0.1</v>
      </c>
      <c r="AA12" s="613"/>
      <c r="AB12" s="613"/>
      <c r="AC12" s="613"/>
      <c r="AD12" s="614">
        <v>11499</v>
      </c>
      <c r="AE12" s="614"/>
      <c r="AF12" s="614"/>
      <c r="AG12" s="614"/>
      <c r="AH12" s="614"/>
      <c r="AI12" s="614"/>
      <c r="AJ12" s="614"/>
      <c r="AK12" s="614"/>
      <c r="AL12" s="615">
        <v>0.3</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1055610</v>
      </c>
      <c r="BH12" s="611"/>
      <c r="BI12" s="611"/>
      <c r="BJ12" s="611"/>
      <c r="BK12" s="611"/>
      <c r="BL12" s="611"/>
      <c r="BM12" s="611"/>
      <c r="BN12" s="612"/>
      <c r="BO12" s="613">
        <v>52.6</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362452</v>
      </c>
      <c r="CS12" s="611"/>
      <c r="CT12" s="611"/>
      <c r="CU12" s="611"/>
      <c r="CV12" s="611"/>
      <c r="CW12" s="611"/>
      <c r="CX12" s="611"/>
      <c r="CY12" s="612"/>
      <c r="CZ12" s="613">
        <v>4.0999999999999996</v>
      </c>
      <c r="DA12" s="613"/>
      <c r="DB12" s="613"/>
      <c r="DC12" s="613"/>
      <c r="DD12" s="619">
        <v>129910</v>
      </c>
      <c r="DE12" s="611"/>
      <c r="DF12" s="611"/>
      <c r="DG12" s="611"/>
      <c r="DH12" s="611"/>
      <c r="DI12" s="611"/>
      <c r="DJ12" s="611"/>
      <c r="DK12" s="611"/>
      <c r="DL12" s="611"/>
      <c r="DM12" s="611"/>
      <c r="DN12" s="611"/>
      <c r="DO12" s="611"/>
      <c r="DP12" s="612"/>
      <c r="DQ12" s="619">
        <v>76501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1050945</v>
      </c>
      <c r="BH13" s="611"/>
      <c r="BI13" s="611"/>
      <c r="BJ13" s="611"/>
      <c r="BK13" s="611"/>
      <c r="BL13" s="611"/>
      <c r="BM13" s="611"/>
      <c r="BN13" s="612"/>
      <c r="BO13" s="613">
        <v>52.3</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592442</v>
      </c>
      <c r="CS13" s="611"/>
      <c r="CT13" s="611"/>
      <c r="CU13" s="611"/>
      <c r="CV13" s="611"/>
      <c r="CW13" s="611"/>
      <c r="CX13" s="611"/>
      <c r="CY13" s="612"/>
      <c r="CZ13" s="613">
        <v>6.7</v>
      </c>
      <c r="DA13" s="613"/>
      <c r="DB13" s="613"/>
      <c r="DC13" s="613"/>
      <c r="DD13" s="619">
        <v>249856</v>
      </c>
      <c r="DE13" s="611"/>
      <c r="DF13" s="611"/>
      <c r="DG13" s="611"/>
      <c r="DH13" s="611"/>
      <c r="DI13" s="611"/>
      <c r="DJ13" s="611"/>
      <c r="DK13" s="611"/>
      <c r="DL13" s="611"/>
      <c r="DM13" s="611"/>
      <c r="DN13" s="611"/>
      <c r="DO13" s="611"/>
      <c r="DP13" s="612"/>
      <c r="DQ13" s="619">
        <v>389938</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79280</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288659</v>
      </c>
      <c r="CS14" s="611"/>
      <c r="CT14" s="611"/>
      <c r="CU14" s="611"/>
      <c r="CV14" s="611"/>
      <c r="CW14" s="611"/>
      <c r="CX14" s="611"/>
      <c r="CY14" s="612"/>
      <c r="CZ14" s="613">
        <v>3.3</v>
      </c>
      <c r="DA14" s="613"/>
      <c r="DB14" s="613"/>
      <c r="DC14" s="613"/>
      <c r="DD14" s="619">
        <v>59804</v>
      </c>
      <c r="DE14" s="611"/>
      <c r="DF14" s="611"/>
      <c r="DG14" s="611"/>
      <c r="DH14" s="611"/>
      <c r="DI14" s="611"/>
      <c r="DJ14" s="611"/>
      <c r="DK14" s="611"/>
      <c r="DL14" s="611"/>
      <c r="DM14" s="611"/>
      <c r="DN14" s="611"/>
      <c r="DO14" s="611"/>
      <c r="DP14" s="612"/>
      <c r="DQ14" s="619">
        <v>220789</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8177</v>
      </c>
      <c r="S15" s="611"/>
      <c r="T15" s="611"/>
      <c r="U15" s="611"/>
      <c r="V15" s="611"/>
      <c r="W15" s="611"/>
      <c r="X15" s="611"/>
      <c r="Y15" s="612"/>
      <c r="Z15" s="613">
        <v>0.1</v>
      </c>
      <c r="AA15" s="613"/>
      <c r="AB15" s="613"/>
      <c r="AC15" s="613"/>
      <c r="AD15" s="614">
        <v>8177</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145529</v>
      </c>
      <c r="BH15" s="611"/>
      <c r="BI15" s="611"/>
      <c r="BJ15" s="611"/>
      <c r="BK15" s="611"/>
      <c r="BL15" s="611"/>
      <c r="BM15" s="611"/>
      <c r="BN15" s="612"/>
      <c r="BO15" s="613">
        <v>7.2</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1151221</v>
      </c>
      <c r="CS15" s="611"/>
      <c r="CT15" s="611"/>
      <c r="CU15" s="611"/>
      <c r="CV15" s="611"/>
      <c r="CW15" s="611"/>
      <c r="CX15" s="611"/>
      <c r="CY15" s="612"/>
      <c r="CZ15" s="613">
        <v>13</v>
      </c>
      <c r="DA15" s="613"/>
      <c r="DB15" s="613"/>
      <c r="DC15" s="613"/>
      <c r="DD15" s="619">
        <v>497826</v>
      </c>
      <c r="DE15" s="611"/>
      <c r="DF15" s="611"/>
      <c r="DG15" s="611"/>
      <c r="DH15" s="611"/>
      <c r="DI15" s="611"/>
      <c r="DJ15" s="611"/>
      <c r="DK15" s="611"/>
      <c r="DL15" s="611"/>
      <c r="DM15" s="611"/>
      <c r="DN15" s="611"/>
      <c r="DO15" s="611"/>
      <c r="DP15" s="612"/>
      <c r="DQ15" s="619">
        <v>628492</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23811</v>
      </c>
      <c r="S16" s="611"/>
      <c r="T16" s="611"/>
      <c r="U16" s="611"/>
      <c r="V16" s="611"/>
      <c r="W16" s="611"/>
      <c r="X16" s="611"/>
      <c r="Y16" s="612"/>
      <c r="Z16" s="613">
        <v>0.3</v>
      </c>
      <c r="AA16" s="613"/>
      <c r="AB16" s="613"/>
      <c r="AC16" s="613"/>
      <c r="AD16" s="614">
        <v>23811</v>
      </c>
      <c r="AE16" s="614"/>
      <c r="AF16" s="614"/>
      <c r="AG16" s="614"/>
      <c r="AH16" s="614"/>
      <c r="AI16" s="614"/>
      <c r="AJ16" s="614"/>
      <c r="AK16" s="614"/>
      <c r="AL16" s="615">
        <v>0.5</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120019</v>
      </c>
      <c r="CS16" s="611"/>
      <c r="CT16" s="611"/>
      <c r="CU16" s="611"/>
      <c r="CV16" s="611"/>
      <c r="CW16" s="611"/>
      <c r="CX16" s="611"/>
      <c r="CY16" s="612"/>
      <c r="CZ16" s="613">
        <v>1.4</v>
      </c>
      <c r="DA16" s="613"/>
      <c r="DB16" s="613"/>
      <c r="DC16" s="613"/>
      <c r="DD16" s="619" t="s">
        <v>122</v>
      </c>
      <c r="DE16" s="611"/>
      <c r="DF16" s="611"/>
      <c r="DG16" s="611"/>
      <c r="DH16" s="611"/>
      <c r="DI16" s="611"/>
      <c r="DJ16" s="611"/>
      <c r="DK16" s="611"/>
      <c r="DL16" s="611"/>
      <c r="DM16" s="611"/>
      <c r="DN16" s="611"/>
      <c r="DO16" s="611"/>
      <c r="DP16" s="612"/>
      <c r="DQ16" s="619">
        <v>11513</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89331</v>
      </c>
      <c r="S17" s="611"/>
      <c r="T17" s="611"/>
      <c r="U17" s="611"/>
      <c r="V17" s="611"/>
      <c r="W17" s="611"/>
      <c r="X17" s="611"/>
      <c r="Y17" s="612"/>
      <c r="Z17" s="613">
        <v>1</v>
      </c>
      <c r="AA17" s="613"/>
      <c r="AB17" s="613"/>
      <c r="AC17" s="613"/>
      <c r="AD17" s="614">
        <v>89331</v>
      </c>
      <c r="AE17" s="614"/>
      <c r="AF17" s="614"/>
      <c r="AG17" s="614"/>
      <c r="AH17" s="614"/>
      <c r="AI17" s="614"/>
      <c r="AJ17" s="614"/>
      <c r="AK17" s="614"/>
      <c r="AL17" s="615">
        <v>1.9</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590817</v>
      </c>
      <c r="CS17" s="611"/>
      <c r="CT17" s="611"/>
      <c r="CU17" s="611"/>
      <c r="CV17" s="611"/>
      <c r="CW17" s="611"/>
      <c r="CX17" s="611"/>
      <c r="CY17" s="612"/>
      <c r="CZ17" s="613">
        <v>6.7</v>
      </c>
      <c r="DA17" s="613"/>
      <c r="DB17" s="613"/>
      <c r="DC17" s="613"/>
      <c r="DD17" s="619" t="s">
        <v>122</v>
      </c>
      <c r="DE17" s="611"/>
      <c r="DF17" s="611"/>
      <c r="DG17" s="611"/>
      <c r="DH17" s="611"/>
      <c r="DI17" s="611"/>
      <c r="DJ17" s="611"/>
      <c r="DK17" s="611"/>
      <c r="DL17" s="611"/>
      <c r="DM17" s="611"/>
      <c r="DN17" s="611"/>
      <c r="DO17" s="611"/>
      <c r="DP17" s="612"/>
      <c r="DQ17" s="619">
        <v>554004</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21413</v>
      </c>
      <c r="S18" s="611"/>
      <c r="T18" s="611"/>
      <c r="U18" s="611"/>
      <c r="V18" s="611"/>
      <c r="W18" s="611"/>
      <c r="X18" s="611"/>
      <c r="Y18" s="612"/>
      <c r="Z18" s="613">
        <v>0.2</v>
      </c>
      <c r="AA18" s="613"/>
      <c r="AB18" s="613"/>
      <c r="AC18" s="613"/>
      <c r="AD18" s="614">
        <v>21413</v>
      </c>
      <c r="AE18" s="614"/>
      <c r="AF18" s="614"/>
      <c r="AG18" s="614"/>
      <c r="AH18" s="614"/>
      <c r="AI18" s="614"/>
      <c r="AJ18" s="614"/>
      <c r="AK18" s="614"/>
      <c r="AL18" s="615">
        <v>0.5</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66755</v>
      </c>
      <c r="S19" s="611"/>
      <c r="T19" s="611"/>
      <c r="U19" s="611"/>
      <c r="V19" s="611"/>
      <c r="W19" s="611"/>
      <c r="X19" s="611"/>
      <c r="Y19" s="612"/>
      <c r="Z19" s="613">
        <v>0.7</v>
      </c>
      <c r="AA19" s="613"/>
      <c r="AB19" s="613"/>
      <c r="AC19" s="613"/>
      <c r="AD19" s="614">
        <v>66755</v>
      </c>
      <c r="AE19" s="614"/>
      <c r="AF19" s="614"/>
      <c r="AG19" s="614"/>
      <c r="AH19" s="614"/>
      <c r="AI19" s="614"/>
      <c r="AJ19" s="614"/>
      <c r="AK19" s="614"/>
      <c r="AL19" s="615">
        <v>1.5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1083</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1163</v>
      </c>
      <c r="S20" s="611"/>
      <c r="T20" s="611"/>
      <c r="U20" s="611"/>
      <c r="V20" s="611"/>
      <c r="W20" s="611"/>
      <c r="X20" s="611"/>
      <c r="Y20" s="612"/>
      <c r="Z20" s="613">
        <v>0</v>
      </c>
      <c r="AA20" s="613"/>
      <c r="AB20" s="613"/>
      <c r="AC20" s="613"/>
      <c r="AD20" s="614">
        <v>1163</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1083</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8868673</v>
      </c>
      <c r="CS20" s="611"/>
      <c r="CT20" s="611"/>
      <c r="CU20" s="611"/>
      <c r="CV20" s="611"/>
      <c r="CW20" s="611"/>
      <c r="CX20" s="611"/>
      <c r="CY20" s="612"/>
      <c r="CZ20" s="613">
        <v>100</v>
      </c>
      <c r="DA20" s="613"/>
      <c r="DB20" s="613"/>
      <c r="DC20" s="613"/>
      <c r="DD20" s="619">
        <v>1079234</v>
      </c>
      <c r="DE20" s="611"/>
      <c r="DF20" s="611"/>
      <c r="DG20" s="611"/>
      <c r="DH20" s="611"/>
      <c r="DI20" s="611"/>
      <c r="DJ20" s="611"/>
      <c r="DK20" s="611"/>
      <c r="DL20" s="611"/>
      <c r="DM20" s="611"/>
      <c r="DN20" s="611"/>
      <c r="DO20" s="611"/>
      <c r="DP20" s="612"/>
      <c r="DQ20" s="619">
        <v>4960119</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2192129</v>
      </c>
      <c r="S21" s="611"/>
      <c r="T21" s="611"/>
      <c r="U21" s="611"/>
      <c r="V21" s="611"/>
      <c r="W21" s="611"/>
      <c r="X21" s="611"/>
      <c r="Y21" s="612"/>
      <c r="Z21" s="613">
        <v>24.4</v>
      </c>
      <c r="AA21" s="613"/>
      <c r="AB21" s="613"/>
      <c r="AC21" s="613"/>
      <c r="AD21" s="614">
        <v>1922258</v>
      </c>
      <c r="AE21" s="614"/>
      <c r="AF21" s="614"/>
      <c r="AG21" s="614"/>
      <c r="AH21" s="614"/>
      <c r="AI21" s="614"/>
      <c r="AJ21" s="614"/>
      <c r="AK21" s="614"/>
      <c r="AL21" s="615">
        <v>41.8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1083</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1922258</v>
      </c>
      <c r="S22" s="611"/>
      <c r="T22" s="611"/>
      <c r="U22" s="611"/>
      <c r="V22" s="611"/>
      <c r="W22" s="611"/>
      <c r="X22" s="611"/>
      <c r="Y22" s="612"/>
      <c r="Z22" s="613">
        <v>21.4</v>
      </c>
      <c r="AA22" s="613"/>
      <c r="AB22" s="613"/>
      <c r="AC22" s="613"/>
      <c r="AD22" s="614">
        <v>1922258</v>
      </c>
      <c r="AE22" s="614"/>
      <c r="AF22" s="614"/>
      <c r="AG22" s="614"/>
      <c r="AH22" s="614"/>
      <c r="AI22" s="614"/>
      <c r="AJ22" s="614"/>
      <c r="AK22" s="614"/>
      <c r="AL22" s="615">
        <v>41.8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269871</v>
      </c>
      <c r="S23" s="611"/>
      <c r="T23" s="611"/>
      <c r="U23" s="611"/>
      <c r="V23" s="611"/>
      <c r="W23" s="611"/>
      <c r="X23" s="611"/>
      <c r="Y23" s="612"/>
      <c r="Z23" s="613">
        <v>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3030823</v>
      </c>
      <c r="CS24" s="600"/>
      <c r="CT24" s="600"/>
      <c r="CU24" s="600"/>
      <c r="CV24" s="600"/>
      <c r="CW24" s="600"/>
      <c r="CX24" s="600"/>
      <c r="CY24" s="601"/>
      <c r="CZ24" s="604">
        <v>34.200000000000003</v>
      </c>
      <c r="DA24" s="605"/>
      <c r="DB24" s="605"/>
      <c r="DC24" s="621"/>
      <c r="DD24" s="645">
        <v>1893036</v>
      </c>
      <c r="DE24" s="600"/>
      <c r="DF24" s="600"/>
      <c r="DG24" s="600"/>
      <c r="DH24" s="600"/>
      <c r="DI24" s="600"/>
      <c r="DJ24" s="600"/>
      <c r="DK24" s="601"/>
      <c r="DL24" s="645">
        <v>1811970</v>
      </c>
      <c r="DM24" s="600"/>
      <c r="DN24" s="600"/>
      <c r="DO24" s="600"/>
      <c r="DP24" s="600"/>
      <c r="DQ24" s="600"/>
      <c r="DR24" s="600"/>
      <c r="DS24" s="600"/>
      <c r="DT24" s="600"/>
      <c r="DU24" s="600"/>
      <c r="DV24" s="601"/>
      <c r="DW24" s="604">
        <v>39.299999999999997</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4846820</v>
      </c>
      <c r="S25" s="611"/>
      <c r="T25" s="611"/>
      <c r="U25" s="611"/>
      <c r="V25" s="611"/>
      <c r="W25" s="611"/>
      <c r="X25" s="611"/>
      <c r="Y25" s="612"/>
      <c r="Z25" s="613">
        <v>53.9</v>
      </c>
      <c r="AA25" s="613"/>
      <c r="AB25" s="613"/>
      <c r="AC25" s="613"/>
      <c r="AD25" s="614">
        <v>4576949</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1128434</v>
      </c>
      <c r="CS25" s="642"/>
      <c r="CT25" s="642"/>
      <c r="CU25" s="642"/>
      <c r="CV25" s="642"/>
      <c r="CW25" s="642"/>
      <c r="CX25" s="642"/>
      <c r="CY25" s="643"/>
      <c r="CZ25" s="615">
        <v>12.7</v>
      </c>
      <c r="DA25" s="640"/>
      <c r="DB25" s="640"/>
      <c r="DC25" s="644"/>
      <c r="DD25" s="619">
        <v>1027687</v>
      </c>
      <c r="DE25" s="642"/>
      <c r="DF25" s="642"/>
      <c r="DG25" s="642"/>
      <c r="DH25" s="642"/>
      <c r="DI25" s="642"/>
      <c r="DJ25" s="642"/>
      <c r="DK25" s="643"/>
      <c r="DL25" s="619">
        <v>949906</v>
      </c>
      <c r="DM25" s="642"/>
      <c r="DN25" s="642"/>
      <c r="DO25" s="642"/>
      <c r="DP25" s="642"/>
      <c r="DQ25" s="642"/>
      <c r="DR25" s="642"/>
      <c r="DS25" s="642"/>
      <c r="DT25" s="642"/>
      <c r="DU25" s="642"/>
      <c r="DV25" s="643"/>
      <c r="DW25" s="615">
        <v>20.6</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886</v>
      </c>
      <c r="S26" s="611"/>
      <c r="T26" s="611"/>
      <c r="U26" s="611"/>
      <c r="V26" s="611"/>
      <c r="W26" s="611"/>
      <c r="X26" s="611"/>
      <c r="Y26" s="612"/>
      <c r="Z26" s="613">
        <v>0</v>
      </c>
      <c r="AA26" s="613"/>
      <c r="AB26" s="613"/>
      <c r="AC26" s="613"/>
      <c r="AD26" s="614">
        <v>886</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586580</v>
      </c>
      <c r="CS26" s="611"/>
      <c r="CT26" s="611"/>
      <c r="CU26" s="611"/>
      <c r="CV26" s="611"/>
      <c r="CW26" s="611"/>
      <c r="CX26" s="611"/>
      <c r="CY26" s="612"/>
      <c r="CZ26" s="615">
        <v>6.6</v>
      </c>
      <c r="DA26" s="640"/>
      <c r="DB26" s="640"/>
      <c r="DC26" s="644"/>
      <c r="DD26" s="619">
        <v>505529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1418</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2007843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1311572</v>
      </c>
      <c r="CS27" s="642"/>
      <c r="CT27" s="642"/>
      <c r="CU27" s="642"/>
      <c r="CV27" s="642"/>
      <c r="CW27" s="642"/>
      <c r="CX27" s="642"/>
      <c r="CY27" s="643"/>
      <c r="CZ27" s="615">
        <v>14.8</v>
      </c>
      <c r="DA27" s="640"/>
      <c r="DB27" s="640"/>
      <c r="DC27" s="644"/>
      <c r="DD27" s="619">
        <v>311345</v>
      </c>
      <c r="DE27" s="642"/>
      <c r="DF27" s="642"/>
      <c r="DG27" s="642"/>
      <c r="DH27" s="642"/>
      <c r="DI27" s="642"/>
      <c r="DJ27" s="642"/>
      <c r="DK27" s="643"/>
      <c r="DL27" s="619">
        <v>308060</v>
      </c>
      <c r="DM27" s="642"/>
      <c r="DN27" s="642"/>
      <c r="DO27" s="642"/>
      <c r="DP27" s="642"/>
      <c r="DQ27" s="642"/>
      <c r="DR27" s="642"/>
      <c r="DS27" s="642"/>
      <c r="DT27" s="642"/>
      <c r="DU27" s="642"/>
      <c r="DV27" s="643"/>
      <c r="DW27" s="615">
        <v>6.7</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73801</v>
      </c>
      <c r="S28" s="611"/>
      <c r="T28" s="611"/>
      <c r="U28" s="611"/>
      <c r="V28" s="611"/>
      <c r="W28" s="611"/>
      <c r="X28" s="611"/>
      <c r="Y28" s="612"/>
      <c r="Z28" s="613">
        <v>0.8</v>
      </c>
      <c r="AA28" s="613"/>
      <c r="AB28" s="613"/>
      <c r="AC28" s="613"/>
      <c r="AD28" s="614">
        <v>927</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590817</v>
      </c>
      <c r="CS28" s="611"/>
      <c r="CT28" s="611"/>
      <c r="CU28" s="611"/>
      <c r="CV28" s="611"/>
      <c r="CW28" s="611"/>
      <c r="CX28" s="611"/>
      <c r="CY28" s="612"/>
      <c r="CZ28" s="615">
        <v>6.7</v>
      </c>
      <c r="DA28" s="640"/>
      <c r="DB28" s="640"/>
      <c r="DC28" s="644"/>
      <c r="DD28" s="619">
        <v>554004</v>
      </c>
      <c r="DE28" s="611"/>
      <c r="DF28" s="611"/>
      <c r="DG28" s="611"/>
      <c r="DH28" s="611"/>
      <c r="DI28" s="611"/>
      <c r="DJ28" s="611"/>
      <c r="DK28" s="612"/>
      <c r="DL28" s="619">
        <v>554004</v>
      </c>
      <c r="DM28" s="611"/>
      <c r="DN28" s="611"/>
      <c r="DO28" s="611"/>
      <c r="DP28" s="611"/>
      <c r="DQ28" s="611"/>
      <c r="DR28" s="611"/>
      <c r="DS28" s="611"/>
      <c r="DT28" s="611"/>
      <c r="DU28" s="611"/>
      <c r="DV28" s="612"/>
      <c r="DW28" s="615">
        <v>12</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50077</v>
      </c>
      <c r="S29" s="611"/>
      <c r="T29" s="611"/>
      <c r="U29" s="611"/>
      <c r="V29" s="611"/>
      <c r="W29" s="611"/>
      <c r="X29" s="611"/>
      <c r="Y29" s="612"/>
      <c r="Z29" s="613">
        <v>0.6</v>
      </c>
      <c r="AA29" s="613"/>
      <c r="AB29" s="613"/>
      <c r="AC29" s="613"/>
      <c r="AD29" s="614">
        <v>6</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590817</v>
      </c>
      <c r="CS29" s="642"/>
      <c r="CT29" s="642"/>
      <c r="CU29" s="642"/>
      <c r="CV29" s="642"/>
      <c r="CW29" s="642"/>
      <c r="CX29" s="642"/>
      <c r="CY29" s="643"/>
      <c r="CZ29" s="615">
        <v>6.7</v>
      </c>
      <c r="DA29" s="640"/>
      <c r="DB29" s="640"/>
      <c r="DC29" s="644"/>
      <c r="DD29" s="619">
        <v>554004</v>
      </c>
      <c r="DE29" s="642"/>
      <c r="DF29" s="642"/>
      <c r="DG29" s="642"/>
      <c r="DH29" s="642"/>
      <c r="DI29" s="642"/>
      <c r="DJ29" s="642"/>
      <c r="DK29" s="643"/>
      <c r="DL29" s="619">
        <v>554004</v>
      </c>
      <c r="DM29" s="642"/>
      <c r="DN29" s="642"/>
      <c r="DO29" s="642"/>
      <c r="DP29" s="642"/>
      <c r="DQ29" s="642"/>
      <c r="DR29" s="642"/>
      <c r="DS29" s="642"/>
      <c r="DT29" s="642"/>
      <c r="DU29" s="642"/>
      <c r="DV29" s="643"/>
      <c r="DW29" s="615">
        <v>12</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1288908</v>
      </c>
      <c r="S30" s="611"/>
      <c r="T30" s="611"/>
      <c r="U30" s="611"/>
      <c r="V30" s="611"/>
      <c r="W30" s="611"/>
      <c r="X30" s="611"/>
      <c r="Y30" s="612"/>
      <c r="Z30" s="613">
        <v>14.3</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568415</v>
      </c>
      <c r="CS30" s="611"/>
      <c r="CT30" s="611"/>
      <c r="CU30" s="611"/>
      <c r="CV30" s="611"/>
      <c r="CW30" s="611"/>
      <c r="CX30" s="611"/>
      <c r="CY30" s="612"/>
      <c r="CZ30" s="615">
        <v>6.4</v>
      </c>
      <c r="DA30" s="640"/>
      <c r="DB30" s="640"/>
      <c r="DC30" s="644"/>
      <c r="DD30" s="619">
        <v>531602</v>
      </c>
      <c r="DE30" s="611"/>
      <c r="DF30" s="611"/>
      <c r="DG30" s="611"/>
      <c r="DH30" s="611"/>
      <c r="DI30" s="611"/>
      <c r="DJ30" s="611"/>
      <c r="DK30" s="612"/>
      <c r="DL30" s="619">
        <v>531602</v>
      </c>
      <c r="DM30" s="611"/>
      <c r="DN30" s="611"/>
      <c r="DO30" s="611"/>
      <c r="DP30" s="611"/>
      <c r="DQ30" s="611"/>
      <c r="DR30" s="611"/>
      <c r="DS30" s="611"/>
      <c r="DT30" s="611"/>
      <c r="DU30" s="611"/>
      <c r="DV30" s="612"/>
      <c r="DW30" s="615">
        <v>11.5</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99.4</v>
      </c>
      <c r="BH31" s="654"/>
      <c r="BI31" s="654"/>
      <c r="BJ31" s="654"/>
      <c r="BK31" s="654"/>
      <c r="BL31" s="654"/>
      <c r="BM31" s="605">
        <v>98.7</v>
      </c>
      <c r="BN31" s="654"/>
      <c r="BO31" s="654"/>
      <c r="BP31" s="654"/>
      <c r="BQ31" s="655"/>
      <c r="BR31" s="666">
        <v>99.5</v>
      </c>
      <c r="BS31" s="654"/>
      <c r="BT31" s="654"/>
      <c r="BU31" s="654"/>
      <c r="BV31" s="654"/>
      <c r="BW31" s="654"/>
      <c r="BX31" s="605">
        <v>98.7</v>
      </c>
      <c r="BY31" s="654"/>
      <c r="BZ31" s="654"/>
      <c r="CA31" s="654"/>
      <c r="CB31" s="655"/>
      <c r="CD31" s="648"/>
      <c r="CE31" s="649"/>
      <c r="CF31" s="607" t="s">
        <v>301</v>
      </c>
      <c r="CG31" s="608"/>
      <c r="CH31" s="608"/>
      <c r="CI31" s="608"/>
      <c r="CJ31" s="608"/>
      <c r="CK31" s="608"/>
      <c r="CL31" s="608"/>
      <c r="CM31" s="608"/>
      <c r="CN31" s="608"/>
      <c r="CO31" s="608"/>
      <c r="CP31" s="608"/>
      <c r="CQ31" s="609"/>
      <c r="CR31" s="610">
        <v>22402</v>
      </c>
      <c r="CS31" s="642"/>
      <c r="CT31" s="642"/>
      <c r="CU31" s="642"/>
      <c r="CV31" s="642"/>
      <c r="CW31" s="642"/>
      <c r="CX31" s="642"/>
      <c r="CY31" s="643"/>
      <c r="CZ31" s="615">
        <v>0.3</v>
      </c>
      <c r="DA31" s="640"/>
      <c r="DB31" s="640"/>
      <c r="DC31" s="644"/>
      <c r="DD31" s="619">
        <v>22402</v>
      </c>
      <c r="DE31" s="642"/>
      <c r="DF31" s="642"/>
      <c r="DG31" s="642"/>
      <c r="DH31" s="642"/>
      <c r="DI31" s="642"/>
      <c r="DJ31" s="642"/>
      <c r="DK31" s="643"/>
      <c r="DL31" s="619">
        <v>22402</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707021</v>
      </c>
      <c r="S32" s="611"/>
      <c r="T32" s="611"/>
      <c r="U32" s="611"/>
      <c r="V32" s="611"/>
      <c r="W32" s="611"/>
      <c r="X32" s="611"/>
      <c r="Y32" s="612"/>
      <c r="Z32" s="613">
        <v>7.9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99.1</v>
      </c>
      <c r="BH32" s="642"/>
      <c r="BI32" s="642"/>
      <c r="BJ32" s="642"/>
      <c r="BK32" s="642"/>
      <c r="BL32" s="642"/>
      <c r="BM32" s="616">
        <v>98.2</v>
      </c>
      <c r="BN32" s="642"/>
      <c r="BO32" s="642"/>
      <c r="BP32" s="642"/>
      <c r="BQ32" s="665"/>
      <c r="BR32" s="667">
        <v>99.4</v>
      </c>
      <c r="BS32" s="642"/>
      <c r="BT32" s="642"/>
      <c r="BU32" s="642"/>
      <c r="BV32" s="642"/>
      <c r="BW32" s="642"/>
      <c r="BX32" s="616">
        <v>98.5</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41446</v>
      </c>
      <c r="S33" s="611"/>
      <c r="T33" s="611"/>
      <c r="U33" s="611"/>
      <c r="V33" s="611"/>
      <c r="W33" s="611"/>
      <c r="X33" s="611"/>
      <c r="Y33" s="612"/>
      <c r="Z33" s="613">
        <v>0.5</v>
      </c>
      <c r="AA33" s="613"/>
      <c r="AB33" s="613"/>
      <c r="AC33" s="613"/>
      <c r="AD33" s="614">
        <v>8780</v>
      </c>
      <c r="AE33" s="614"/>
      <c r="AF33" s="614"/>
      <c r="AG33" s="614"/>
      <c r="AH33" s="614"/>
      <c r="AI33" s="614"/>
      <c r="AJ33" s="614"/>
      <c r="AK33" s="614"/>
      <c r="AL33" s="615">
        <v>0.2</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99.6</v>
      </c>
      <c r="BH33" s="669"/>
      <c r="BI33" s="669"/>
      <c r="BJ33" s="669"/>
      <c r="BK33" s="669"/>
      <c r="BL33" s="669"/>
      <c r="BM33" s="670">
        <v>98.9</v>
      </c>
      <c r="BN33" s="669"/>
      <c r="BO33" s="669"/>
      <c r="BP33" s="669"/>
      <c r="BQ33" s="671"/>
      <c r="BR33" s="668">
        <v>99.6</v>
      </c>
      <c r="BS33" s="669"/>
      <c r="BT33" s="669"/>
      <c r="BU33" s="669"/>
      <c r="BV33" s="669"/>
      <c r="BW33" s="669"/>
      <c r="BX33" s="670">
        <v>98.7</v>
      </c>
      <c r="BY33" s="669"/>
      <c r="BZ33" s="669"/>
      <c r="CA33" s="669"/>
      <c r="CB33" s="671"/>
      <c r="CD33" s="607" t="s">
        <v>308</v>
      </c>
      <c r="CE33" s="608"/>
      <c r="CF33" s="608"/>
      <c r="CG33" s="608"/>
      <c r="CH33" s="608"/>
      <c r="CI33" s="608"/>
      <c r="CJ33" s="608"/>
      <c r="CK33" s="608"/>
      <c r="CL33" s="608"/>
      <c r="CM33" s="608"/>
      <c r="CN33" s="608"/>
      <c r="CO33" s="608"/>
      <c r="CP33" s="608"/>
      <c r="CQ33" s="609"/>
      <c r="CR33" s="610">
        <v>4638597</v>
      </c>
      <c r="CS33" s="642"/>
      <c r="CT33" s="642"/>
      <c r="CU33" s="642"/>
      <c r="CV33" s="642"/>
      <c r="CW33" s="642"/>
      <c r="CX33" s="642"/>
      <c r="CY33" s="643"/>
      <c r="CZ33" s="615">
        <v>52.3</v>
      </c>
      <c r="DA33" s="640"/>
      <c r="DB33" s="640"/>
      <c r="DC33" s="644"/>
      <c r="DD33" s="619">
        <v>2716599</v>
      </c>
      <c r="DE33" s="642"/>
      <c r="DF33" s="642"/>
      <c r="DG33" s="642"/>
      <c r="DH33" s="642"/>
      <c r="DI33" s="642"/>
      <c r="DJ33" s="642"/>
      <c r="DK33" s="643"/>
      <c r="DL33" s="619">
        <v>2310798</v>
      </c>
      <c r="DM33" s="642"/>
      <c r="DN33" s="642"/>
      <c r="DO33" s="642"/>
      <c r="DP33" s="642"/>
      <c r="DQ33" s="642"/>
      <c r="DR33" s="642"/>
      <c r="DS33" s="642"/>
      <c r="DT33" s="642"/>
      <c r="DU33" s="642"/>
      <c r="DV33" s="643"/>
      <c r="DW33" s="615">
        <v>50.1</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474773</v>
      </c>
      <c r="S34" s="611"/>
      <c r="T34" s="611"/>
      <c r="U34" s="611"/>
      <c r="V34" s="611"/>
      <c r="W34" s="611"/>
      <c r="X34" s="611"/>
      <c r="Y34" s="612"/>
      <c r="Z34" s="613">
        <v>5.3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1529950</v>
      </c>
      <c r="CS34" s="611"/>
      <c r="CT34" s="611"/>
      <c r="CU34" s="611"/>
      <c r="CV34" s="611"/>
      <c r="CW34" s="611"/>
      <c r="CX34" s="611"/>
      <c r="CY34" s="612"/>
      <c r="CZ34" s="615">
        <v>17.3</v>
      </c>
      <c r="DA34" s="640"/>
      <c r="DB34" s="640"/>
      <c r="DC34" s="644"/>
      <c r="DD34" s="619">
        <v>968002</v>
      </c>
      <c r="DE34" s="611"/>
      <c r="DF34" s="611"/>
      <c r="DG34" s="611"/>
      <c r="DH34" s="611"/>
      <c r="DI34" s="611"/>
      <c r="DJ34" s="611"/>
      <c r="DK34" s="612"/>
      <c r="DL34" s="619">
        <v>842128</v>
      </c>
      <c r="DM34" s="611"/>
      <c r="DN34" s="611"/>
      <c r="DO34" s="611"/>
      <c r="DP34" s="611"/>
      <c r="DQ34" s="611"/>
      <c r="DR34" s="611"/>
      <c r="DS34" s="611"/>
      <c r="DT34" s="611"/>
      <c r="DU34" s="611"/>
      <c r="DV34" s="612"/>
      <c r="DW34" s="615">
        <v>18.3</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631918</v>
      </c>
      <c r="S35" s="611"/>
      <c r="T35" s="611"/>
      <c r="U35" s="611"/>
      <c r="V35" s="611"/>
      <c r="W35" s="611"/>
      <c r="X35" s="611"/>
      <c r="Y35" s="612"/>
      <c r="Z35" s="613">
        <v>7</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25043</v>
      </c>
      <c r="CS35" s="642"/>
      <c r="CT35" s="642"/>
      <c r="CU35" s="642"/>
      <c r="CV35" s="642"/>
      <c r="CW35" s="642"/>
      <c r="CX35" s="642"/>
      <c r="CY35" s="643"/>
      <c r="CZ35" s="615">
        <v>0.3</v>
      </c>
      <c r="DA35" s="640"/>
      <c r="DB35" s="640"/>
      <c r="DC35" s="644"/>
      <c r="DD35" s="619">
        <v>22043</v>
      </c>
      <c r="DE35" s="642"/>
      <c r="DF35" s="642"/>
      <c r="DG35" s="642"/>
      <c r="DH35" s="642"/>
      <c r="DI35" s="642"/>
      <c r="DJ35" s="642"/>
      <c r="DK35" s="643"/>
      <c r="DL35" s="619">
        <v>22043</v>
      </c>
      <c r="DM35" s="642"/>
      <c r="DN35" s="642"/>
      <c r="DO35" s="642"/>
      <c r="DP35" s="642"/>
      <c r="DQ35" s="642"/>
      <c r="DR35" s="642"/>
      <c r="DS35" s="642"/>
      <c r="DT35" s="642"/>
      <c r="DU35" s="642"/>
      <c r="DV35" s="643"/>
      <c r="DW35" s="615">
        <v>0.5</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119091</v>
      </c>
      <c r="S36" s="611"/>
      <c r="T36" s="611"/>
      <c r="U36" s="611"/>
      <c r="V36" s="611"/>
      <c r="W36" s="611"/>
      <c r="X36" s="611"/>
      <c r="Y36" s="612"/>
      <c r="Z36" s="613">
        <v>1.3</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1022524</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4288</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1691351</v>
      </c>
      <c r="CS36" s="611"/>
      <c r="CT36" s="611"/>
      <c r="CU36" s="611"/>
      <c r="CV36" s="611"/>
      <c r="CW36" s="611"/>
      <c r="CX36" s="611"/>
      <c r="CY36" s="612"/>
      <c r="CZ36" s="615">
        <v>19.100000000000001</v>
      </c>
      <c r="DA36" s="640"/>
      <c r="DB36" s="640"/>
      <c r="DC36" s="644"/>
      <c r="DD36" s="619">
        <v>933253</v>
      </c>
      <c r="DE36" s="611"/>
      <c r="DF36" s="611"/>
      <c r="DG36" s="611"/>
      <c r="DH36" s="611"/>
      <c r="DI36" s="611"/>
      <c r="DJ36" s="611"/>
      <c r="DK36" s="612"/>
      <c r="DL36" s="619">
        <v>803331</v>
      </c>
      <c r="DM36" s="611"/>
      <c r="DN36" s="611"/>
      <c r="DO36" s="611"/>
      <c r="DP36" s="611"/>
      <c r="DQ36" s="611"/>
      <c r="DR36" s="611"/>
      <c r="DS36" s="611"/>
      <c r="DT36" s="611"/>
      <c r="DU36" s="611"/>
      <c r="DV36" s="612"/>
      <c r="DW36" s="615">
        <v>17.399999999999999</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207031</v>
      </c>
      <c r="S37" s="611"/>
      <c r="T37" s="611"/>
      <c r="U37" s="611"/>
      <c r="V37" s="611"/>
      <c r="W37" s="611"/>
      <c r="X37" s="611"/>
      <c r="Y37" s="612"/>
      <c r="Z37" s="613">
        <v>2.2999999999999998</v>
      </c>
      <c r="AA37" s="613"/>
      <c r="AB37" s="613"/>
      <c r="AC37" s="613"/>
      <c r="AD37" s="614">
        <v>9493</v>
      </c>
      <c r="AE37" s="614"/>
      <c r="AF37" s="614"/>
      <c r="AG37" s="614"/>
      <c r="AH37" s="614"/>
      <c r="AI37" s="614"/>
      <c r="AJ37" s="614"/>
      <c r="AK37" s="614"/>
      <c r="AL37" s="615">
        <v>0.2</v>
      </c>
      <c r="AM37" s="616"/>
      <c r="AN37" s="616"/>
      <c r="AO37" s="617"/>
      <c r="AQ37" s="673" t="s">
        <v>320</v>
      </c>
      <c r="AR37" s="674"/>
      <c r="AS37" s="674"/>
      <c r="AT37" s="674"/>
      <c r="AU37" s="674"/>
      <c r="AV37" s="674"/>
      <c r="AW37" s="674"/>
      <c r="AX37" s="674"/>
      <c r="AY37" s="675"/>
      <c r="AZ37" s="610">
        <v>281497</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-8364</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139131</v>
      </c>
      <c r="CS37" s="642"/>
      <c r="CT37" s="642"/>
      <c r="CU37" s="642"/>
      <c r="CV37" s="642"/>
      <c r="CW37" s="642"/>
      <c r="CX37" s="642"/>
      <c r="CY37" s="643"/>
      <c r="CZ37" s="615">
        <v>1.6</v>
      </c>
      <c r="DA37" s="640"/>
      <c r="DB37" s="640"/>
      <c r="DC37" s="644"/>
      <c r="DD37" s="619">
        <v>120546</v>
      </c>
      <c r="DE37" s="642"/>
      <c r="DF37" s="642"/>
      <c r="DG37" s="642"/>
      <c r="DH37" s="642"/>
      <c r="DI37" s="642"/>
      <c r="DJ37" s="642"/>
      <c r="DK37" s="643"/>
      <c r="DL37" s="619">
        <v>110024</v>
      </c>
      <c r="DM37" s="642"/>
      <c r="DN37" s="642"/>
      <c r="DO37" s="642"/>
      <c r="DP37" s="642"/>
      <c r="DQ37" s="642"/>
      <c r="DR37" s="642"/>
      <c r="DS37" s="642"/>
      <c r="DT37" s="642"/>
      <c r="DU37" s="642"/>
      <c r="DV37" s="643"/>
      <c r="DW37" s="615">
        <v>2.4</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546116</v>
      </c>
      <c r="S38" s="611"/>
      <c r="T38" s="611"/>
      <c r="U38" s="611"/>
      <c r="V38" s="611"/>
      <c r="W38" s="611"/>
      <c r="X38" s="611"/>
      <c r="Y38" s="612"/>
      <c r="Z38" s="613">
        <v>6.1</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74499</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2205</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666528</v>
      </c>
      <c r="CS38" s="611"/>
      <c r="CT38" s="611"/>
      <c r="CU38" s="611"/>
      <c r="CV38" s="611"/>
      <c r="CW38" s="611"/>
      <c r="CX38" s="611"/>
      <c r="CY38" s="612"/>
      <c r="CZ38" s="615">
        <v>7.5</v>
      </c>
      <c r="DA38" s="640"/>
      <c r="DB38" s="640"/>
      <c r="DC38" s="644"/>
      <c r="DD38" s="619">
        <v>577888</v>
      </c>
      <c r="DE38" s="611"/>
      <c r="DF38" s="611"/>
      <c r="DG38" s="611"/>
      <c r="DH38" s="611"/>
      <c r="DI38" s="611"/>
      <c r="DJ38" s="611"/>
      <c r="DK38" s="612"/>
      <c r="DL38" s="619">
        <v>559329</v>
      </c>
      <c r="DM38" s="611"/>
      <c r="DN38" s="611"/>
      <c r="DO38" s="611"/>
      <c r="DP38" s="611"/>
      <c r="DQ38" s="611"/>
      <c r="DR38" s="611"/>
      <c r="DS38" s="611"/>
      <c r="DT38" s="611"/>
      <c r="DU38" s="611"/>
      <c r="DV38" s="612"/>
      <c r="DW38" s="615">
        <v>12.1</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3387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638518</v>
      </c>
      <c r="CS39" s="642"/>
      <c r="CT39" s="642"/>
      <c r="CU39" s="642"/>
      <c r="CV39" s="642"/>
      <c r="CW39" s="642"/>
      <c r="CX39" s="642"/>
      <c r="CY39" s="643"/>
      <c r="CZ39" s="615">
        <v>7.2</v>
      </c>
      <c r="DA39" s="640"/>
      <c r="DB39" s="640"/>
      <c r="DC39" s="644"/>
      <c r="DD39" s="619">
        <v>131446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13516</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113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87207</v>
      </c>
      <c r="CS40" s="611"/>
      <c r="CT40" s="611"/>
      <c r="CU40" s="611"/>
      <c r="CV40" s="611"/>
      <c r="CW40" s="611"/>
      <c r="CX40" s="611"/>
      <c r="CY40" s="612"/>
      <c r="CZ40" s="615">
        <v>1</v>
      </c>
      <c r="DA40" s="640"/>
      <c r="DB40" s="640"/>
      <c r="DC40" s="644"/>
      <c r="DD40" s="619">
        <v>83967</v>
      </c>
      <c r="DE40" s="611"/>
      <c r="DF40" s="611"/>
      <c r="DG40" s="611"/>
      <c r="DH40" s="611"/>
      <c r="DI40" s="611"/>
      <c r="DJ40" s="611"/>
      <c r="DK40" s="612"/>
      <c r="DL40" s="619">
        <v>83967</v>
      </c>
      <c r="DM40" s="611"/>
      <c r="DN40" s="611"/>
      <c r="DO40" s="611"/>
      <c r="DP40" s="611"/>
      <c r="DQ40" s="611"/>
      <c r="DR40" s="611"/>
      <c r="DS40" s="611"/>
      <c r="DT40" s="611"/>
      <c r="DU40" s="611"/>
      <c r="DV40" s="612"/>
      <c r="DW40" s="615">
        <v>1.8</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8989306</v>
      </c>
      <c r="S41" s="683"/>
      <c r="T41" s="683"/>
      <c r="U41" s="683"/>
      <c r="V41" s="683"/>
      <c r="W41" s="683"/>
      <c r="X41" s="683"/>
      <c r="Y41" s="687"/>
      <c r="Z41" s="688">
        <v>100</v>
      </c>
      <c r="AA41" s="688"/>
      <c r="AB41" s="688"/>
      <c r="AC41" s="688"/>
      <c r="AD41" s="689">
        <v>4597041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175676</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490852</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364</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1199253</v>
      </c>
      <c r="CS42" s="642"/>
      <c r="CT42" s="642"/>
      <c r="CU42" s="642"/>
      <c r="CV42" s="642"/>
      <c r="CW42" s="642"/>
      <c r="CX42" s="642"/>
      <c r="CY42" s="643"/>
      <c r="CZ42" s="615">
        <v>13.5</v>
      </c>
      <c r="DA42" s="640"/>
      <c r="DB42" s="640"/>
      <c r="DC42" s="644"/>
      <c r="DD42" s="619">
        <v>350484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19686</v>
      </c>
      <c r="CS43" s="642"/>
      <c r="CT43" s="642"/>
      <c r="CU43" s="642"/>
      <c r="CV43" s="642"/>
      <c r="CW43" s="642"/>
      <c r="CX43" s="642"/>
      <c r="CY43" s="643"/>
      <c r="CZ43" s="615">
        <v>0.2</v>
      </c>
      <c r="DA43" s="640"/>
      <c r="DB43" s="640"/>
      <c r="DC43" s="644"/>
      <c r="DD43" s="619">
        <v>19686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1079234</v>
      </c>
      <c r="CS44" s="611"/>
      <c r="CT44" s="611"/>
      <c r="CU44" s="611"/>
      <c r="CV44" s="611"/>
      <c r="CW44" s="611"/>
      <c r="CX44" s="611"/>
      <c r="CY44" s="612"/>
      <c r="CZ44" s="615">
        <v>12.2</v>
      </c>
      <c r="DA44" s="616"/>
      <c r="DB44" s="616"/>
      <c r="DC44" s="622"/>
      <c r="DD44" s="619">
        <v>338971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154125</v>
      </c>
      <c r="CS45" s="642"/>
      <c r="CT45" s="642"/>
      <c r="CU45" s="642"/>
      <c r="CV45" s="642"/>
      <c r="CW45" s="642"/>
      <c r="CX45" s="642"/>
      <c r="CY45" s="643"/>
      <c r="CZ45" s="615">
        <v>1.7</v>
      </c>
      <c r="DA45" s="640"/>
      <c r="DB45" s="640"/>
      <c r="DC45" s="644"/>
      <c r="DD45" s="619">
        <v>65097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904979</v>
      </c>
      <c r="CS46" s="611"/>
      <c r="CT46" s="611"/>
      <c r="CU46" s="611"/>
      <c r="CV46" s="611"/>
      <c r="CW46" s="611"/>
      <c r="CX46" s="611"/>
      <c r="CY46" s="612"/>
      <c r="CZ46" s="615">
        <v>10.199999999999999</v>
      </c>
      <c r="DA46" s="616"/>
      <c r="DB46" s="616"/>
      <c r="DC46" s="622"/>
      <c r="DD46" s="619">
        <v>253744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v>120019</v>
      </c>
      <c r="CS47" s="642"/>
      <c r="CT47" s="642"/>
      <c r="CU47" s="642"/>
      <c r="CV47" s="642"/>
      <c r="CW47" s="642"/>
      <c r="CX47" s="642"/>
      <c r="CY47" s="643"/>
      <c r="CZ47" s="615">
        <v>1.4</v>
      </c>
      <c r="DA47" s="640"/>
      <c r="DB47" s="640"/>
      <c r="DC47" s="644"/>
      <c r="DD47" s="619">
        <v>11513</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8868673</v>
      </c>
      <c r="CS49" s="669"/>
      <c r="CT49" s="669"/>
      <c r="CU49" s="669"/>
      <c r="CV49" s="669"/>
      <c r="CW49" s="669"/>
      <c r="CX49" s="669"/>
      <c r="CY49" s="698"/>
      <c r="CZ49" s="690">
        <v>100</v>
      </c>
      <c r="DA49" s="699"/>
      <c r="DB49" s="699"/>
      <c r="DC49" s="700"/>
      <c r="DD49" s="701">
        <v>4960119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cFVrmLc7aSaDfzVkcFqpMfsOdooMBLOBbMRqTeD5yEhEtHyVEAkVHQH6xBriagFckUIIxEVXKoWwNY4sjYjHg==" saltValue="F4SBJQz2vhyb69zmPX4q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8985</v>
      </c>
      <c r="R7" s="740"/>
      <c r="S7" s="740"/>
      <c r="T7" s="740"/>
      <c r="U7" s="740"/>
      <c r="V7" s="740">
        <v>8864</v>
      </c>
      <c r="W7" s="740"/>
      <c r="X7" s="740"/>
      <c r="Y7" s="740"/>
      <c r="Z7" s="740"/>
      <c r="AA7" s="740">
        <v>121</v>
      </c>
      <c r="AB7" s="740"/>
      <c r="AC7" s="740"/>
      <c r="AD7" s="740"/>
      <c r="AE7" s="741"/>
      <c r="AF7" s="742">
        <v>79</v>
      </c>
      <c r="AG7" s="743"/>
      <c r="AH7" s="743"/>
      <c r="AI7" s="743"/>
      <c r="AJ7" s="744"/>
      <c r="AK7" s="745" t="s">
        <v>563</v>
      </c>
      <c r="AL7" s="746"/>
      <c r="AM7" s="746"/>
      <c r="AN7" s="746"/>
      <c r="AO7" s="746"/>
      <c r="AP7" s="746">
        <v>5239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5</v>
      </c>
      <c r="R8" s="771"/>
      <c r="S8" s="771"/>
      <c r="T8" s="771"/>
      <c r="U8" s="771"/>
      <c r="V8" s="771">
        <v>5</v>
      </c>
      <c r="W8" s="771"/>
      <c r="X8" s="771"/>
      <c r="Y8" s="771"/>
      <c r="Z8" s="771"/>
      <c r="AA8" s="771">
        <v>0</v>
      </c>
      <c r="AB8" s="771"/>
      <c r="AC8" s="771"/>
      <c r="AD8" s="771"/>
      <c r="AE8" s="772"/>
      <c r="AF8" s="773" t="s">
        <v>122</v>
      </c>
      <c r="AG8" s="774"/>
      <c r="AH8" s="774"/>
      <c r="AI8" s="774"/>
      <c r="AJ8" s="775"/>
      <c r="AK8" s="756" t="s">
        <v>563</v>
      </c>
      <c r="AL8" s="757"/>
      <c r="AM8" s="757"/>
      <c r="AN8" s="757"/>
      <c r="AO8" s="757"/>
      <c r="AP8" s="757" t="s">
        <v>563</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8989</v>
      </c>
      <c r="R23" s="780"/>
      <c r="S23" s="780"/>
      <c r="T23" s="780"/>
      <c r="U23" s="780"/>
      <c r="V23" s="780">
        <v>8869</v>
      </c>
      <c r="W23" s="780"/>
      <c r="X23" s="780"/>
      <c r="Y23" s="780"/>
      <c r="Z23" s="780"/>
      <c r="AA23" s="780">
        <v>121</v>
      </c>
      <c r="AB23" s="780"/>
      <c r="AC23" s="780"/>
      <c r="AD23" s="780"/>
      <c r="AE23" s="781"/>
      <c r="AF23" s="782">
        <v>79</v>
      </c>
      <c r="AG23" s="780"/>
      <c r="AH23" s="780"/>
      <c r="AI23" s="780"/>
      <c r="AJ23" s="783"/>
      <c r="AK23" s="784"/>
      <c r="AL23" s="785"/>
      <c r="AM23" s="785"/>
      <c r="AN23" s="785"/>
      <c r="AO23" s="785"/>
      <c r="AP23" s="780">
        <v>5239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1860</v>
      </c>
      <c r="R28" s="810"/>
      <c r="S28" s="810"/>
      <c r="T28" s="810"/>
      <c r="U28" s="810"/>
      <c r="V28" s="810">
        <v>1855</v>
      </c>
      <c r="W28" s="810"/>
      <c r="X28" s="810"/>
      <c r="Y28" s="810"/>
      <c r="Z28" s="810"/>
      <c r="AA28" s="810">
        <v>4</v>
      </c>
      <c r="AB28" s="810"/>
      <c r="AC28" s="810"/>
      <c r="AD28" s="810"/>
      <c r="AE28" s="811"/>
      <c r="AF28" s="812">
        <v>4</v>
      </c>
      <c r="AG28" s="810"/>
      <c r="AH28" s="810"/>
      <c r="AI28" s="810"/>
      <c r="AJ28" s="813"/>
      <c r="AK28" s="814">
        <v>176</v>
      </c>
      <c r="AL28" s="815"/>
      <c r="AM28" s="815"/>
      <c r="AN28" s="815"/>
      <c r="AO28" s="815"/>
      <c r="AP28" s="815" t="s">
        <v>563</v>
      </c>
      <c r="AQ28" s="815"/>
      <c r="AR28" s="815"/>
      <c r="AS28" s="815"/>
      <c r="AT28" s="815"/>
      <c r="AU28" s="815" t="s">
        <v>563</v>
      </c>
      <c r="AV28" s="815"/>
      <c r="AW28" s="815"/>
      <c r="AX28" s="815"/>
      <c r="AY28" s="815"/>
      <c r="AZ28" s="816" t="s">
        <v>563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1714</v>
      </c>
      <c r="R29" s="771"/>
      <c r="S29" s="771"/>
      <c r="T29" s="771"/>
      <c r="U29" s="771"/>
      <c r="V29" s="771">
        <v>1633</v>
      </c>
      <c r="W29" s="771"/>
      <c r="X29" s="771"/>
      <c r="Y29" s="771"/>
      <c r="Z29" s="771"/>
      <c r="AA29" s="771">
        <v>80</v>
      </c>
      <c r="AB29" s="771"/>
      <c r="AC29" s="771"/>
      <c r="AD29" s="771"/>
      <c r="AE29" s="772"/>
      <c r="AF29" s="773">
        <v>80</v>
      </c>
      <c r="AG29" s="774"/>
      <c r="AH29" s="774"/>
      <c r="AI29" s="774"/>
      <c r="AJ29" s="775"/>
      <c r="AK29" s="821">
        <v>260</v>
      </c>
      <c r="AL29" s="817"/>
      <c r="AM29" s="817"/>
      <c r="AN29" s="817"/>
      <c r="AO29" s="817"/>
      <c r="AP29" s="817" t="s">
        <v>563</v>
      </c>
      <c r="AQ29" s="817"/>
      <c r="AR29" s="817"/>
      <c r="AS29" s="817"/>
      <c r="AT29" s="817"/>
      <c r="AU29" s="817" t="s">
        <v>563</v>
      </c>
      <c r="AV29" s="817"/>
      <c r="AW29" s="817"/>
      <c r="AX29" s="817"/>
      <c r="AY29" s="817"/>
      <c r="AZ29" s="818" t="s">
        <v>563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394</v>
      </c>
      <c r="R30" s="771"/>
      <c r="S30" s="771"/>
      <c r="T30" s="771"/>
      <c r="U30" s="771"/>
      <c r="V30" s="771">
        <v>389</v>
      </c>
      <c r="W30" s="771"/>
      <c r="X30" s="771"/>
      <c r="Y30" s="771"/>
      <c r="Z30" s="771"/>
      <c r="AA30" s="771">
        <v>5</v>
      </c>
      <c r="AB30" s="771"/>
      <c r="AC30" s="771"/>
      <c r="AD30" s="771"/>
      <c r="AE30" s="772"/>
      <c r="AF30" s="773">
        <v>5</v>
      </c>
      <c r="AG30" s="774"/>
      <c r="AH30" s="774"/>
      <c r="AI30" s="774"/>
      <c r="AJ30" s="775"/>
      <c r="AK30" s="821">
        <v>231</v>
      </c>
      <c r="AL30" s="817"/>
      <c r="AM30" s="817"/>
      <c r="AN30" s="817"/>
      <c r="AO30" s="817"/>
      <c r="AP30" s="817" t="s">
        <v>563</v>
      </c>
      <c r="AQ30" s="817"/>
      <c r="AR30" s="817"/>
      <c r="AS30" s="817"/>
      <c r="AT30" s="817"/>
      <c r="AU30" s="817" t="s">
        <v>563</v>
      </c>
      <c r="AV30" s="817"/>
      <c r="AW30" s="817"/>
      <c r="AX30" s="817"/>
      <c r="AY30" s="817"/>
      <c r="AZ30" s="818" t="s">
        <v>563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494</v>
      </c>
      <c r="R31" s="771"/>
      <c r="S31" s="771"/>
      <c r="T31" s="771"/>
      <c r="U31" s="771"/>
      <c r="V31" s="771">
        <v>403</v>
      </c>
      <c r="W31" s="771"/>
      <c r="X31" s="771"/>
      <c r="Y31" s="771"/>
      <c r="Z31" s="771"/>
      <c r="AA31" s="771">
        <v>91</v>
      </c>
      <c r="AB31" s="771"/>
      <c r="AC31" s="771"/>
      <c r="AD31" s="771"/>
      <c r="AE31" s="772"/>
      <c r="AF31" s="773">
        <v>898</v>
      </c>
      <c r="AG31" s="774"/>
      <c r="AH31" s="774"/>
      <c r="AI31" s="774"/>
      <c r="AJ31" s="775"/>
      <c r="AK31" s="821" t="s">
        <v>563</v>
      </c>
      <c r="AL31" s="817"/>
      <c r="AM31" s="817"/>
      <c r="AN31" s="817"/>
      <c r="AO31" s="817"/>
      <c r="AP31" s="817">
        <v>696</v>
      </c>
      <c r="AQ31" s="817"/>
      <c r="AR31" s="817"/>
      <c r="AS31" s="817"/>
      <c r="AT31" s="817"/>
      <c r="AU31" s="817" t="s">
        <v>563</v>
      </c>
      <c r="AV31" s="817"/>
      <c r="AW31" s="817"/>
      <c r="AX31" s="817"/>
      <c r="AY31" s="817"/>
      <c r="AZ31" s="818" t="s">
        <v>563</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395</v>
      </c>
      <c r="C32" s="768"/>
      <c r="D32" s="768"/>
      <c r="E32" s="768"/>
      <c r="F32" s="768"/>
      <c r="G32" s="768"/>
      <c r="H32" s="768"/>
      <c r="I32" s="768"/>
      <c r="J32" s="768"/>
      <c r="K32" s="768"/>
      <c r="L32" s="768"/>
      <c r="M32" s="768"/>
      <c r="N32" s="768"/>
      <c r="O32" s="768"/>
      <c r="P32" s="769"/>
      <c r="Q32" s="770">
        <v>478</v>
      </c>
      <c r="R32" s="771"/>
      <c r="S32" s="771"/>
      <c r="T32" s="771"/>
      <c r="U32" s="771"/>
      <c r="V32" s="771">
        <v>456</v>
      </c>
      <c r="W32" s="771"/>
      <c r="X32" s="771"/>
      <c r="Y32" s="771"/>
      <c r="Z32" s="771"/>
      <c r="AA32" s="771">
        <v>23</v>
      </c>
      <c r="AB32" s="771"/>
      <c r="AC32" s="771"/>
      <c r="AD32" s="771"/>
      <c r="AE32" s="772"/>
      <c r="AF32" s="773">
        <v>478</v>
      </c>
      <c r="AG32" s="774"/>
      <c r="AH32" s="774"/>
      <c r="AI32" s="774"/>
      <c r="AJ32" s="775"/>
      <c r="AK32" s="821" t="s">
        <v>563</v>
      </c>
      <c r="AL32" s="817"/>
      <c r="AM32" s="817"/>
      <c r="AN32" s="817"/>
      <c r="AO32" s="817"/>
      <c r="AP32" s="817">
        <v>1984</v>
      </c>
      <c r="AQ32" s="817"/>
      <c r="AR32" s="817"/>
      <c r="AS32" s="817"/>
      <c r="AT32" s="817"/>
      <c r="AU32" s="817">
        <v>1603</v>
      </c>
      <c r="AV32" s="817"/>
      <c r="AW32" s="817"/>
      <c r="AX32" s="817"/>
      <c r="AY32" s="817"/>
      <c r="AZ32" s="818" t="s">
        <v>563</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396</v>
      </c>
      <c r="C33" s="768"/>
      <c r="D33" s="768"/>
      <c r="E33" s="768"/>
      <c r="F33" s="768"/>
      <c r="G33" s="768"/>
      <c r="H33" s="768"/>
      <c r="I33" s="768"/>
      <c r="J33" s="768"/>
      <c r="K33" s="768"/>
      <c r="L33" s="768"/>
      <c r="M33" s="768"/>
      <c r="N33" s="768"/>
      <c r="O33" s="768"/>
      <c r="P33" s="769"/>
      <c r="Q33" s="770">
        <v>224</v>
      </c>
      <c r="R33" s="771"/>
      <c r="S33" s="771"/>
      <c r="T33" s="771"/>
      <c r="U33" s="771"/>
      <c r="V33" s="771">
        <v>98</v>
      </c>
      <c r="W33" s="771"/>
      <c r="X33" s="771"/>
      <c r="Y33" s="771"/>
      <c r="Z33" s="771"/>
      <c r="AA33" s="771">
        <v>126</v>
      </c>
      <c r="AB33" s="771"/>
      <c r="AC33" s="771"/>
      <c r="AD33" s="771"/>
      <c r="AE33" s="772"/>
      <c r="AF33" s="773">
        <v>222</v>
      </c>
      <c r="AG33" s="774"/>
      <c r="AH33" s="774"/>
      <c r="AI33" s="774"/>
      <c r="AJ33" s="775"/>
      <c r="AK33" s="821" t="s">
        <v>563</v>
      </c>
      <c r="AL33" s="817"/>
      <c r="AM33" s="817"/>
      <c r="AN33" s="817"/>
      <c r="AO33" s="817"/>
      <c r="AP33" s="817" t="s">
        <v>563</v>
      </c>
      <c r="AQ33" s="817"/>
      <c r="AR33" s="817"/>
      <c r="AS33" s="817"/>
      <c r="AT33" s="817"/>
      <c r="AU33" s="817" t="s">
        <v>563</v>
      </c>
      <c r="AV33" s="817"/>
      <c r="AW33" s="817"/>
      <c r="AX33" s="817"/>
      <c r="AY33" s="817"/>
      <c r="AZ33" s="818" t="s">
        <v>563</v>
      </c>
      <c r="BA33" s="818"/>
      <c r="BB33" s="818"/>
      <c r="BC33" s="818"/>
      <c r="BD33" s="818"/>
      <c r="BE33" s="819" t="s">
        <v>397</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1688</v>
      </c>
      <c r="AG63" s="831"/>
      <c r="AH63" s="831"/>
      <c r="AI63" s="831"/>
      <c r="AJ63" s="832"/>
      <c r="AK63" s="833"/>
      <c r="AL63" s="828"/>
      <c r="AM63" s="828"/>
      <c r="AN63" s="828"/>
      <c r="AO63" s="828"/>
      <c r="AP63" s="831">
        <v>2680</v>
      </c>
      <c r="AQ63" s="831"/>
      <c r="AR63" s="831"/>
      <c r="AS63" s="831"/>
      <c r="AT63" s="831"/>
      <c r="AU63" s="831">
        <v>1931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402</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552</v>
      </c>
      <c r="C68" s="857"/>
      <c r="D68" s="857"/>
      <c r="E68" s="857"/>
      <c r="F68" s="857"/>
      <c r="G68" s="857"/>
      <c r="H68" s="857"/>
      <c r="I68" s="857"/>
      <c r="J68" s="857"/>
      <c r="K68" s="857"/>
      <c r="L68" s="857"/>
      <c r="M68" s="857"/>
      <c r="N68" s="857"/>
      <c r="O68" s="857"/>
      <c r="P68" s="858"/>
      <c r="Q68" s="859">
        <v>13046</v>
      </c>
      <c r="R68" s="853"/>
      <c r="S68" s="853"/>
      <c r="T68" s="853"/>
      <c r="U68" s="853"/>
      <c r="V68" s="853">
        <v>13527</v>
      </c>
      <c r="W68" s="853"/>
      <c r="X68" s="853"/>
      <c r="Y68" s="853"/>
      <c r="Z68" s="853"/>
      <c r="AA68" s="853">
        <v>-481</v>
      </c>
      <c r="AB68" s="853"/>
      <c r="AC68" s="853"/>
      <c r="AD68" s="853"/>
      <c r="AE68" s="853"/>
      <c r="AF68" s="853">
        <v>3973</v>
      </c>
      <c r="AG68" s="853"/>
      <c r="AH68" s="853"/>
      <c r="AI68" s="853"/>
      <c r="AJ68" s="853"/>
      <c r="AK68" s="853" t="s">
        <v>563</v>
      </c>
      <c r="AL68" s="853"/>
      <c r="AM68" s="853"/>
      <c r="AN68" s="853"/>
      <c r="AO68" s="853"/>
      <c r="AP68" s="853">
        <v>4225</v>
      </c>
      <c r="AQ68" s="853"/>
      <c r="AR68" s="853"/>
      <c r="AS68" s="853"/>
      <c r="AT68" s="853"/>
      <c r="AU68" s="853">
        <v>311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553</v>
      </c>
      <c r="C69" s="861"/>
      <c r="D69" s="861"/>
      <c r="E69" s="861"/>
      <c r="F69" s="861"/>
      <c r="G69" s="861"/>
      <c r="H69" s="861"/>
      <c r="I69" s="861"/>
      <c r="J69" s="861"/>
      <c r="K69" s="861"/>
      <c r="L69" s="861"/>
      <c r="M69" s="861"/>
      <c r="N69" s="861"/>
      <c r="O69" s="861"/>
      <c r="P69" s="862"/>
      <c r="Q69" s="863">
        <v>5093</v>
      </c>
      <c r="R69" s="817"/>
      <c r="S69" s="817"/>
      <c r="T69" s="817"/>
      <c r="U69" s="817"/>
      <c r="V69" s="817">
        <v>5037</v>
      </c>
      <c r="W69" s="817"/>
      <c r="X69" s="817"/>
      <c r="Y69" s="817"/>
      <c r="Z69" s="817"/>
      <c r="AA69" s="817">
        <v>56</v>
      </c>
      <c r="AB69" s="817"/>
      <c r="AC69" s="817"/>
      <c r="AD69" s="817"/>
      <c r="AE69" s="817"/>
      <c r="AF69" s="817">
        <v>56</v>
      </c>
      <c r="AG69" s="817"/>
      <c r="AH69" s="817"/>
      <c r="AI69" s="817"/>
      <c r="AJ69" s="817"/>
      <c r="AK69" s="817">
        <v>1632</v>
      </c>
      <c r="AL69" s="817"/>
      <c r="AM69" s="817"/>
      <c r="AN69" s="817"/>
      <c r="AO69" s="817"/>
      <c r="AP69" s="817" t="s">
        <v>563</v>
      </c>
      <c r="AQ69" s="817"/>
      <c r="AR69" s="817"/>
      <c r="AS69" s="817"/>
      <c r="AT69" s="817"/>
      <c r="AU69" s="817" t="s">
        <v>563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554</v>
      </c>
      <c r="C70" s="861"/>
      <c r="D70" s="861"/>
      <c r="E70" s="861"/>
      <c r="F70" s="861"/>
      <c r="G70" s="861"/>
      <c r="H70" s="861"/>
      <c r="I70" s="861"/>
      <c r="J70" s="861"/>
      <c r="K70" s="861"/>
      <c r="L70" s="861"/>
      <c r="M70" s="861"/>
      <c r="N70" s="861"/>
      <c r="O70" s="861"/>
      <c r="P70" s="862"/>
      <c r="Q70" s="863">
        <v>133</v>
      </c>
      <c r="R70" s="817"/>
      <c r="S70" s="817"/>
      <c r="T70" s="817"/>
      <c r="U70" s="817"/>
      <c r="V70" s="817">
        <v>120</v>
      </c>
      <c r="W70" s="817"/>
      <c r="X70" s="817"/>
      <c r="Y70" s="817"/>
      <c r="Z70" s="817"/>
      <c r="AA70" s="817">
        <v>13</v>
      </c>
      <c r="AB70" s="817"/>
      <c r="AC70" s="817"/>
      <c r="AD70" s="817"/>
      <c r="AE70" s="817"/>
      <c r="AF70" s="817">
        <v>13</v>
      </c>
      <c r="AG70" s="817"/>
      <c r="AH70" s="817"/>
      <c r="AI70" s="817"/>
      <c r="AJ70" s="817"/>
      <c r="AK70" s="817">
        <v>27</v>
      </c>
      <c r="AL70" s="817"/>
      <c r="AM70" s="817"/>
      <c r="AN70" s="817"/>
      <c r="AO70" s="817"/>
      <c r="AP70" s="817" t="s">
        <v>563</v>
      </c>
      <c r="AQ70" s="817"/>
      <c r="AR70" s="817"/>
      <c r="AS70" s="817"/>
      <c r="AT70" s="817"/>
      <c r="AU70" s="817" t="s">
        <v>563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555</v>
      </c>
      <c r="C71" s="861"/>
      <c r="D71" s="861"/>
      <c r="E71" s="861"/>
      <c r="F71" s="861"/>
      <c r="G71" s="861"/>
      <c r="H71" s="861"/>
      <c r="I71" s="861"/>
      <c r="J71" s="861"/>
      <c r="K71" s="861"/>
      <c r="L71" s="861"/>
      <c r="M71" s="861"/>
      <c r="N71" s="861"/>
      <c r="O71" s="861"/>
      <c r="P71" s="862"/>
      <c r="Q71" s="863">
        <v>42</v>
      </c>
      <c r="R71" s="817"/>
      <c r="S71" s="817"/>
      <c r="T71" s="817"/>
      <c r="U71" s="817"/>
      <c r="V71" s="817">
        <v>39</v>
      </c>
      <c r="W71" s="817"/>
      <c r="X71" s="817"/>
      <c r="Y71" s="817"/>
      <c r="Z71" s="817"/>
      <c r="AA71" s="817">
        <v>3</v>
      </c>
      <c r="AB71" s="817"/>
      <c r="AC71" s="817"/>
      <c r="AD71" s="817"/>
      <c r="AE71" s="817"/>
      <c r="AF71" s="817">
        <v>3</v>
      </c>
      <c r="AG71" s="817"/>
      <c r="AH71" s="817"/>
      <c r="AI71" s="817"/>
      <c r="AJ71" s="817"/>
      <c r="AK71" s="817">
        <v>6</v>
      </c>
      <c r="AL71" s="817"/>
      <c r="AM71" s="817"/>
      <c r="AN71" s="817"/>
      <c r="AO71" s="817"/>
      <c r="AP71" s="817" t="s">
        <v>563</v>
      </c>
      <c r="AQ71" s="817"/>
      <c r="AR71" s="817"/>
      <c r="AS71" s="817"/>
      <c r="AT71" s="817"/>
      <c r="AU71" s="817" t="s">
        <v>563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556</v>
      </c>
      <c r="C72" s="861"/>
      <c r="D72" s="861"/>
      <c r="E72" s="861"/>
      <c r="F72" s="861"/>
      <c r="G72" s="861"/>
      <c r="H72" s="861"/>
      <c r="I72" s="861"/>
      <c r="J72" s="861"/>
      <c r="K72" s="861"/>
      <c r="L72" s="861"/>
      <c r="M72" s="861"/>
      <c r="N72" s="861"/>
      <c r="O72" s="861"/>
      <c r="P72" s="862"/>
      <c r="Q72" s="863">
        <v>333</v>
      </c>
      <c r="R72" s="817"/>
      <c r="S72" s="817"/>
      <c r="T72" s="817"/>
      <c r="U72" s="817"/>
      <c r="V72" s="817">
        <v>294</v>
      </c>
      <c r="W72" s="817"/>
      <c r="X72" s="817"/>
      <c r="Y72" s="817"/>
      <c r="Z72" s="817"/>
      <c r="AA72" s="817">
        <v>39</v>
      </c>
      <c r="AB72" s="817"/>
      <c r="AC72" s="817"/>
      <c r="AD72" s="817"/>
      <c r="AE72" s="817"/>
      <c r="AF72" s="817">
        <v>39</v>
      </c>
      <c r="AG72" s="817"/>
      <c r="AH72" s="817"/>
      <c r="AI72" s="817"/>
      <c r="AJ72" s="817"/>
      <c r="AK72" s="817" t="s">
        <v>563</v>
      </c>
      <c r="AL72" s="817"/>
      <c r="AM72" s="817"/>
      <c r="AN72" s="817"/>
      <c r="AO72" s="817"/>
      <c r="AP72" s="817" t="s">
        <v>563</v>
      </c>
      <c r="AQ72" s="817"/>
      <c r="AR72" s="817"/>
      <c r="AS72" s="817"/>
      <c r="AT72" s="817"/>
      <c r="AU72" s="817" t="s">
        <v>563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557</v>
      </c>
      <c r="C73" s="861"/>
      <c r="D73" s="861"/>
      <c r="E73" s="861"/>
      <c r="F73" s="861"/>
      <c r="G73" s="861"/>
      <c r="H73" s="861"/>
      <c r="I73" s="861"/>
      <c r="J73" s="861"/>
      <c r="K73" s="861"/>
      <c r="L73" s="861"/>
      <c r="M73" s="861"/>
      <c r="N73" s="861"/>
      <c r="O73" s="861"/>
      <c r="P73" s="862"/>
      <c r="Q73" s="863">
        <v>12</v>
      </c>
      <c r="R73" s="817"/>
      <c r="S73" s="817"/>
      <c r="T73" s="817"/>
      <c r="U73" s="817"/>
      <c r="V73" s="817">
        <v>9</v>
      </c>
      <c r="W73" s="817"/>
      <c r="X73" s="817"/>
      <c r="Y73" s="817"/>
      <c r="Z73" s="817"/>
      <c r="AA73" s="817">
        <v>2</v>
      </c>
      <c r="AB73" s="817"/>
      <c r="AC73" s="817"/>
      <c r="AD73" s="817"/>
      <c r="AE73" s="817"/>
      <c r="AF73" s="817">
        <v>2</v>
      </c>
      <c r="AG73" s="817"/>
      <c r="AH73" s="817"/>
      <c r="AI73" s="817"/>
      <c r="AJ73" s="817"/>
      <c r="AK73" s="817" t="s">
        <v>563</v>
      </c>
      <c r="AL73" s="817"/>
      <c r="AM73" s="817"/>
      <c r="AN73" s="817"/>
      <c r="AO73" s="817"/>
      <c r="AP73" s="817" t="s">
        <v>563</v>
      </c>
      <c r="AQ73" s="817"/>
      <c r="AR73" s="817"/>
      <c r="AS73" s="817"/>
      <c r="AT73" s="817"/>
      <c r="AU73" s="817" t="s">
        <v>563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558</v>
      </c>
      <c r="C74" s="861"/>
      <c r="D74" s="861"/>
      <c r="E74" s="861"/>
      <c r="F74" s="861"/>
      <c r="G74" s="861"/>
      <c r="H74" s="861"/>
      <c r="I74" s="861"/>
      <c r="J74" s="861"/>
      <c r="K74" s="861"/>
      <c r="L74" s="861"/>
      <c r="M74" s="861"/>
      <c r="N74" s="861"/>
      <c r="O74" s="861"/>
      <c r="P74" s="862"/>
      <c r="Q74" s="863">
        <v>124</v>
      </c>
      <c r="R74" s="817"/>
      <c r="S74" s="817"/>
      <c r="T74" s="817"/>
      <c r="U74" s="817"/>
      <c r="V74" s="817">
        <v>124</v>
      </c>
      <c r="W74" s="817"/>
      <c r="X74" s="817"/>
      <c r="Y74" s="817"/>
      <c r="Z74" s="817"/>
      <c r="AA74" s="817">
        <v>1</v>
      </c>
      <c r="AB74" s="817"/>
      <c r="AC74" s="817"/>
      <c r="AD74" s="817"/>
      <c r="AE74" s="817"/>
      <c r="AF74" s="817">
        <v>1</v>
      </c>
      <c r="AG74" s="817"/>
      <c r="AH74" s="817"/>
      <c r="AI74" s="817"/>
      <c r="AJ74" s="817"/>
      <c r="AK74" s="817">
        <v>14</v>
      </c>
      <c r="AL74" s="817"/>
      <c r="AM74" s="817"/>
      <c r="AN74" s="817"/>
      <c r="AO74" s="817"/>
      <c r="AP74" s="817" t="s">
        <v>563</v>
      </c>
      <c r="AQ74" s="817"/>
      <c r="AR74" s="817"/>
      <c r="AS74" s="817"/>
      <c r="AT74" s="817"/>
      <c r="AU74" s="817" t="s">
        <v>563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559</v>
      </c>
      <c r="C75" s="861"/>
      <c r="D75" s="861"/>
      <c r="E75" s="861"/>
      <c r="F75" s="861"/>
      <c r="G75" s="861"/>
      <c r="H75" s="861"/>
      <c r="I75" s="861"/>
      <c r="J75" s="861"/>
      <c r="K75" s="861"/>
      <c r="L75" s="861"/>
      <c r="M75" s="861"/>
      <c r="N75" s="861"/>
      <c r="O75" s="861"/>
      <c r="P75" s="862"/>
      <c r="Q75" s="864">
        <v>463</v>
      </c>
      <c r="R75" s="865"/>
      <c r="S75" s="865"/>
      <c r="T75" s="865"/>
      <c r="U75" s="821"/>
      <c r="V75" s="866">
        <v>432</v>
      </c>
      <c r="W75" s="865"/>
      <c r="X75" s="865"/>
      <c r="Y75" s="865"/>
      <c r="Z75" s="821"/>
      <c r="AA75" s="866">
        <v>31</v>
      </c>
      <c r="AB75" s="865"/>
      <c r="AC75" s="865"/>
      <c r="AD75" s="865"/>
      <c r="AE75" s="821"/>
      <c r="AF75" s="866">
        <v>29</v>
      </c>
      <c r="AG75" s="865"/>
      <c r="AH75" s="865"/>
      <c r="AI75" s="865"/>
      <c r="AJ75" s="821"/>
      <c r="AK75" s="866">
        <v>50</v>
      </c>
      <c r="AL75" s="865"/>
      <c r="AM75" s="865"/>
      <c r="AN75" s="865"/>
      <c r="AO75" s="821"/>
      <c r="AP75" s="866">
        <v>132</v>
      </c>
      <c r="AQ75" s="865"/>
      <c r="AR75" s="865"/>
      <c r="AS75" s="865"/>
      <c r="AT75" s="821"/>
      <c r="AU75" s="866" t="s">
        <v>563</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564</v>
      </c>
      <c r="C76" s="861"/>
      <c r="D76" s="861"/>
      <c r="E76" s="861"/>
      <c r="F76" s="861"/>
      <c r="G76" s="861"/>
      <c r="H76" s="861"/>
      <c r="I76" s="861"/>
      <c r="J76" s="861"/>
      <c r="K76" s="861"/>
      <c r="L76" s="861"/>
      <c r="M76" s="861"/>
      <c r="N76" s="861"/>
      <c r="O76" s="861"/>
      <c r="P76" s="862"/>
      <c r="Q76" s="864">
        <v>349</v>
      </c>
      <c r="R76" s="865"/>
      <c r="S76" s="865"/>
      <c r="T76" s="865"/>
      <c r="U76" s="821"/>
      <c r="V76" s="866">
        <v>357</v>
      </c>
      <c r="W76" s="865"/>
      <c r="X76" s="865"/>
      <c r="Y76" s="865"/>
      <c r="Z76" s="821"/>
      <c r="AA76" s="866">
        <v>4</v>
      </c>
      <c r="AB76" s="865"/>
      <c r="AC76" s="865"/>
      <c r="AD76" s="865"/>
      <c r="AE76" s="821"/>
      <c r="AF76" s="866">
        <v>4</v>
      </c>
      <c r="AG76" s="865"/>
      <c r="AH76" s="865"/>
      <c r="AI76" s="865"/>
      <c r="AJ76" s="821"/>
      <c r="AK76" s="866" t="s">
        <v>563</v>
      </c>
      <c r="AL76" s="865"/>
      <c r="AM76" s="865"/>
      <c r="AN76" s="865"/>
      <c r="AO76" s="821"/>
      <c r="AP76" s="866" t="s">
        <v>563</v>
      </c>
      <c r="AQ76" s="865"/>
      <c r="AR76" s="865"/>
      <c r="AS76" s="865"/>
      <c r="AT76" s="821"/>
      <c r="AU76" s="866" t="s">
        <v>563</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560</v>
      </c>
      <c r="C77" s="861"/>
      <c r="D77" s="861"/>
      <c r="E77" s="861"/>
      <c r="F77" s="861"/>
      <c r="G77" s="861"/>
      <c r="H77" s="861"/>
      <c r="I77" s="861"/>
      <c r="J77" s="861"/>
      <c r="K77" s="861"/>
      <c r="L77" s="861"/>
      <c r="M77" s="861"/>
      <c r="N77" s="861"/>
      <c r="O77" s="861"/>
      <c r="P77" s="862"/>
      <c r="Q77" s="864">
        <v>225</v>
      </c>
      <c r="R77" s="865"/>
      <c r="S77" s="865"/>
      <c r="T77" s="865"/>
      <c r="U77" s="821"/>
      <c r="V77" s="866">
        <v>152</v>
      </c>
      <c r="W77" s="865"/>
      <c r="X77" s="865"/>
      <c r="Y77" s="865"/>
      <c r="Z77" s="821"/>
      <c r="AA77" s="866">
        <v>72</v>
      </c>
      <c r="AB77" s="865"/>
      <c r="AC77" s="865"/>
      <c r="AD77" s="865"/>
      <c r="AE77" s="821"/>
      <c r="AF77" s="866">
        <v>72</v>
      </c>
      <c r="AG77" s="865"/>
      <c r="AH77" s="865"/>
      <c r="AI77" s="865"/>
      <c r="AJ77" s="821"/>
      <c r="AK77" s="866" t="s">
        <v>563</v>
      </c>
      <c r="AL77" s="865"/>
      <c r="AM77" s="865"/>
      <c r="AN77" s="865"/>
      <c r="AO77" s="821"/>
      <c r="AP77" s="866" t="s">
        <v>563</v>
      </c>
      <c r="AQ77" s="865"/>
      <c r="AR77" s="865"/>
      <c r="AS77" s="865"/>
      <c r="AT77" s="821"/>
      <c r="AU77" s="866" t="s">
        <v>563</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561</v>
      </c>
      <c r="C78" s="861"/>
      <c r="D78" s="861"/>
      <c r="E78" s="861"/>
      <c r="F78" s="861"/>
      <c r="G78" s="861"/>
      <c r="H78" s="861"/>
      <c r="I78" s="861"/>
      <c r="J78" s="861"/>
      <c r="K78" s="861"/>
      <c r="L78" s="861"/>
      <c r="M78" s="861"/>
      <c r="N78" s="861"/>
      <c r="O78" s="861"/>
      <c r="P78" s="862"/>
      <c r="Q78" s="863">
        <v>191</v>
      </c>
      <c r="R78" s="817"/>
      <c r="S78" s="817"/>
      <c r="T78" s="817"/>
      <c r="U78" s="817"/>
      <c r="V78" s="817">
        <v>172</v>
      </c>
      <c r="W78" s="817"/>
      <c r="X78" s="817"/>
      <c r="Y78" s="817"/>
      <c r="Z78" s="817"/>
      <c r="AA78" s="817">
        <v>19</v>
      </c>
      <c r="AB78" s="817"/>
      <c r="AC78" s="817"/>
      <c r="AD78" s="817"/>
      <c r="AE78" s="817"/>
      <c r="AF78" s="817">
        <v>19</v>
      </c>
      <c r="AG78" s="817"/>
      <c r="AH78" s="817"/>
      <c r="AI78" s="817"/>
      <c r="AJ78" s="817"/>
      <c r="AK78" s="817">
        <v>15</v>
      </c>
      <c r="AL78" s="817"/>
      <c r="AM78" s="817"/>
      <c r="AN78" s="817"/>
      <c r="AO78" s="817"/>
      <c r="AP78" s="817" t="s">
        <v>563</v>
      </c>
      <c r="AQ78" s="817"/>
      <c r="AR78" s="817"/>
      <c r="AS78" s="817"/>
      <c r="AT78" s="817"/>
      <c r="AU78" s="817" t="s">
        <v>563</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562</v>
      </c>
      <c r="C79" s="861"/>
      <c r="D79" s="861"/>
      <c r="E79" s="861"/>
      <c r="F79" s="861"/>
      <c r="G79" s="861"/>
      <c r="H79" s="861"/>
      <c r="I79" s="861"/>
      <c r="J79" s="861"/>
      <c r="K79" s="861"/>
      <c r="L79" s="861"/>
      <c r="M79" s="861"/>
      <c r="N79" s="861"/>
      <c r="O79" s="861"/>
      <c r="P79" s="862"/>
      <c r="Q79" s="863">
        <v>140</v>
      </c>
      <c r="R79" s="817"/>
      <c r="S79" s="817"/>
      <c r="T79" s="817"/>
      <c r="U79" s="817"/>
      <c r="V79" s="817">
        <v>132</v>
      </c>
      <c r="W79" s="817"/>
      <c r="X79" s="817"/>
      <c r="Y79" s="817"/>
      <c r="Z79" s="817"/>
      <c r="AA79" s="817">
        <v>9</v>
      </c>
      <c r="AB79" s="817"/>
      <c r="AC79" s="817"/>
      <c r="AD79" s="817"/>
      <c r="AE79" s="817"/>
      <c r="AF79" s="817">
        <v>9</v>
      </c>
      <c r="AG79" s="817"/>
      <c r="AH79" s="817"/>
      <c r="AI79" s="817"/>
      <c r="AJ79" s="817"/>
      <c r="AK79" s="817" t="s">
        <v>563</v>
      </c>
      <c r="AL79" s="817"/>
      <c r="AM79" s="817"/>
      <c r="AN79" s="817"/>
      <c r="AO79" s="817"/>
      <c r="AP79" s="817" t="s">
        <v>563</v>
      </c>
      <c r="AQ79" s="817"/>
      <c r="AR79" s="817"/>
      <c r="AS79" s="817"/>
      <c r="AT79" s="817"/>
      <c r="AU79" s="817" t="s">
        <v>563</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4219</v>
      </c>
      <c r="AG88" s="831"/>
      <c r="AH88" s="831"/>
      <c r="AI88" s="831"/>
      <c r="AJ88" s="831"/>
      <c r="AK88" s="828"/>
      <c r="AL88" s="828"/>
      <c r="AM88" s="828"/>
      <c r="AN88" s="828"/>
      <c r="AO88" s="828"/>
      <c r="AP88" s="831">
        <v>4357</v>
      </c>
      <c r="AQ88" s="831"/>
      <c r="AR88" s="831"/>
      <c r="AS88" s="831"/>
      <c r="AT88" s="831"/>
      <c r="AU88" s="831">
        <v>311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668830</v>
      </c>
      <c r="AB110" s="887"/>
      <c r="AC110" s="887"/>
      <c r="AD110" s="887"/>
      <c r="AE110" s="888"/>
      <c r="AF110" s="889">
        <v>654096</v>
      </c>
      <c r="AG110" s="887"/>
      <c r="AH110" s="887"/>
      <c r="AI110" s="887"/>
      <c r="AJ110" s="888"/>
      <c r="AK110" s="889">
        <v>590817</v>
      </c>
      <c r="AL110" s="887"/>
      <c r="AM110" s="887"/>
      <c r="AN110" s="887"/>
      <c r="AO110" s="888"/>
      <c r="AP110" s="890">
        <v>14.4</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5636415</v>
      </c>
      <c r="BR110" s="918"/>
      <c r="BS110" s="918"/>
      <c r="BT110" s="918"/>
      <c r="BU110" s="918"/>
      <c r="BV110" s="918">
        <v>5261648</v>
      </c>
      <c r="BW110" s="918"/>
      <c r="BX110" s="918"/>
      <c r="BY110" s="918"/>
      <c r="BZ110" s="918"/>
      <c r="CA110" s="918">
        <v>5239349</v>
      </c>
      <c r="CB110" s="918"/>
      <c r="CC110" s="918"/>
      <c r="CD110" s="918"/>
      <c r="CE110" s="918"/>
      <c r="CF110" s="931">
        <v>127.6</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2360187</v>
      </c>
      <c r="BR112" s="913"/>
      <c r="BS112" s="913"/>
      <c r="BT112" s="913"/>
      <c r="BU112" s="913"/>
      <c r="BV112" s="913">
        <v>1962462</v>
      </c>
      <c r="BW112" s="913"/>
      <c r="BX112" s="913"/>
      <c r="BY112" s="913"/>
      <c r="BZ112" s="913"/>
      <c r="CA112" s="913">
        <v>1603189</v>
      </c>
      <c r="CB112" s="913"/>
      <c r="CC112" s="913"/>
      <c r="CD112" s="913"/>
      <c r="CE112" s="913"/>
      <c r="CF112" s="907">
        <v>39</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251325</v>
      </c>
      <c r="AB113" s="925"/>
      <c r="AC113" s="925"/>
      <c r="AD113" s="925"/>
      <c r="AE113" s="926"/>
      <c r="AF113" s="927">
        <v>182189</v>
      </c>
      <c r="AG113" s="925"/>
      <c r="AH113" s="925"/>
      <c r="AI113" s="925"/>
      <c r="AJ113" s="926"/>
      <c r="AK113" s="927">
        <v>182469</v>
      </c>
      <c r="AL113" s="925"/>
      <c r="AM113" s="925"/>
      <c r="AN113" s="925"/>
      <c r="AO113" s="926"/>
      <c r="AP113" s="928">
        <v>4.4000000000000004</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366164</v>
      </c>
      <c r="BR113" s="913"/>
      <c r="BS113" s="913"/>
      <c r="BT113" s="913"/>
      <c r="BU113" s="913"/>
      <c r="BV113" s="913">
        <v>347790</v>
      </c>
      <c r="BW113" s="913"/>
      <c r="BX113" s="913"/>
      <c r="BY113" s="913"/>
      <c r="BZ113" s="913"/>
      <c r="CA113" s="913">
        <v>310953</v>
      </c>
      <c r="CB113" s="913"/>
      <c r="CC113" s="913"/>
      <c r="CD113" s="913"/>
      <c r="CE113" s="913"/>
      <c r="CF113" s="907">
        <v>7.6</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30077</v>
      </c>
      <c r="AB114" s="946"/>
      <c r="AC114" s="946"/>
      <c r="AD114" s="946"/>
      <c r="AE114" s="947"/>
      <c r="AF114" s="948">
        <v>30099</v>
      </c>
      <c r="AG114" s="946"/>
      <c r="AH114" s="946"/>
      <c r="AI114" s="946"/>
      <c r="AJ114" s="947"/>
      <c r="AK114" s="948">
        <v>29175</v>
      </c>
      <c r="AL114" s="946"/>
      <c r="AM114" s="946"/>
      <c r="AN114" s="946"/>
      <c r="AO114" s="947"/>
      <c r="AP114" s="949">
        <v>0.7</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704604</v>
      </c>
      <c r="BR114" s="913"/>
      <c r="BS114" s="913"/>
      <c r="BT114" s="913"/>
      <c r="BU114" s="913"/>
      <c r="BV114" s="913">
        <v>701567</v>
      </c>
      <c r="BW114" s="913"/>
      <c r="BX114" s="913"/>
      <c r="BY114" s="913"/>
      <c r="BZ114" s="913"/>
      <c r="CA114" s="913">
        <v>722588</v>
      </c>
      <c r="CB114" s="913"/>
      <c r="CC114" s="913"/>
      <c r="CD114" s="913"/>
      <c r="CE114" s="913"/>
      <c r="CF114" s="907">
        <v>17.600000000000001</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950232</v>
      </c>
      <c r="AB117" s="966"/>
      <c r="AC117" s="966"/>
      <c r="AD117" s="966"/>
      <c r="AE117" s="967"/>
      <c r="AF117" s="968">
        <v>866384</v>
      </c>
      <c r="AG117" s="966"/>
      <c r="AH117" s="966"/>
      <c r="AI117" s="966"/>
      <c r="AJ117" s="967"/>
      <c r="AK117" s="968">
        <v>802461</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444</v>
      </c>
      <c r="BP119" s="992"/>
      <c r="BQ119" s="986">
        <v>9067370</v>
      </c>
      <c r="BR119" s="987"/>
      <c r="BS119" s="987"/>
      <c r="BT119" s="987"/>
      <c r="BU119" s="987"/>
      <c r="BV119" s="987">
        <v>8273467</v>
      </c>
      <c r="BW119" s="987"/>
      <c r="BX119" s="987"/>
      <c r="BY119" s="987"/>
      <c r="BZ119" s="987"/>
      <c r="CA119" s="987">
        <v>7876079</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3385695</v>
      </c>
      <c r="BR120" s="918"/>
      <c r="BS120" s="918"/>
      <c r="BT120" s="918"/>
      <c r="BU120" s="918"/>
      <c r="BV120" s="918">
        <v>3800395</v>
      </c>
      <c r="BW120" s="918"/>
      <c r="BX120" s="918"/>
      <c r="BY120" s="918"/>
      <c r="BZ120" s="918"/>
      <c r="CA120" s="918">
        <v>3979168</v>
      </c>
      <c r="CB120" s="918"/>
      <c r="CC120" s="918"/>
      <c r="CD120" s="918"/>
      <c r="CE120" s="918"/>
      <c r="CF120" s="931">
        <v>96.9</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1962462</v>
      </c>
      <c r="DM120" s="918"/>
      <c r="DN120" s="918"/>
      <c r="DO120" s="918"/>
      <c r="DP120" s="918"/>
      <c r="DQ120" s="918">
        <v>1603189</v>
      </c>
      <c r="DR120" s="918"/>
      <c r="DS120" s="918"/>
      <c r="DT120" s="918"/>
      <c r="DU120" s="918"/>
      <c r="DV120" s="919">
        <v>39</v>
      </c>
      <c r="DW120" s="919"/>
      <c r="DX120" s="919"/>
      <c r="DY120" s="919"/>
      <c r="DZ120" s="920"/>
    </row>
    <row r="121" spans="1:130" s="212"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83024</v>
      </c>
      <c r="BR121" s="913"/>
      <c r="BS121" s="913"/>
      <c r="BT121" s="913"/>
      <c r="BU121" s="913"/>
      <c r="BV121" s="913">
        <v>54884</v>
      </c>
      <c r="BW121" s="913"/>
      <c r="BX121" s="913"/>
      <c r="BY121" s="913"/>
      <c r="BZ121" s="913"/>
      <c r="CA121" s="913">
        <v>46932</v>
      </c>
      <c r="CB121" s="913"/>
      <c r="CC121" s="913"/>
      <c r="CD121" s="913"/>
      <c r="CE121" s="913"/>
      <c r="CF121" s="907">
        <v>1.1000000000000001</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4738502</v>
      </c>
      <c r="BR122" s="987"/>
      <c r="BS122" s="987"/>
      <c r="BT122" s="987"/>
      <c r="BU122" s="987"/>
      <c r="BV122" s="987">
        <v>4458278</v>
      </c>
      <c r="BW122" s="987"/>
      <c r="BX122" s="987"/>
      <c r="BY122" s="987"/>
      <c r="BZ122" s="987"/>
      <c r="CA122" s="987">
        <v>4492051</v>
      </c>
      <c r="CB122" s="987"/>
      <c r="CC122" s="987"/>
      <c r="CD122" s="987"/>
      <c r="CE122" s="987"/>
      <c r="CF122" s="1004">
        <v>109.4</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452</v>
      </c>
      <c r="BP123" s="992"/>
      <c r="BQ123" s="1050">
        <v>8207221</v>
      </c>
      <c r="BR123" s="1051"/>
      <c r="BS123" s="1051"/>
      <c r="BT123" s="1051"/>
      <c r="BU123" s="1051"/>
      <c r="BV123" s="1051">
        <v>8313557</v>
      </c>
      <c r="BW123" s="1051"/>
      <c r="BX123" s="1051"/>
      <c r="BY123" s="1051"/>
      <c r="BZ123" s="1051"/>
      <c r="CA123" s="1051">
        <v>8518151</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22.1</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2360187</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21853</v>
      </c>
      <c r="AB128" s="1033"/>
      <c r="AC128" s="1033"/>
      <c r="AD128" s="1033"/>
      <c r="AE128" s="1034"/>
      <c r="AF128" s="1035">
        <v>15664</v>
      </c>
      <c r="AG128" s="1033"/>
      <c r="AH128" s="1033"/>
      <c r="AI128" s="1033"/>
      <c r="AJ128" s="1034"/>
      <c r="AK128" s="1035">
        <v>36813</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4338086</v>
      </c>
      <c r="AB129" s="946"/>
      <c r="AC129" s="946"/>
      <c r="AD129" s="946"/>
      <c r="AE129" s="947"/>
      <c r="AF129" s="948">
        <v>4523965</v>
      </c>
      <c r="AG129" s="946"/>
      <c r="AH129" s="946"/>
      <c r="AI129" s="946"/>
      <c r="AJ129" s="947"/>
      <c r="AK129" s="948">
        <v>4541432</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455346</v>
      </c>
      <c r="AB130" s="946"/>
      <c r="AC130" s="946"/>
      <c r="AD130" s="946"/>
      <c r="AE130" s="947"/>
      <c r="AF130" s="948">
        <v>440117</v>
      </c>
      <c r="AG130" s="946"/>
      <c r="AH130" s="946"/>
      <c r="AI130" s="946"/>
      <c r="AJ130" s="947"/>
      <c r="AK130" s="948">
        <v>434541</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10</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3882740</v>
      </c>
      <c r="AB131" s="973"/>
      <c r="AC131" s="973"/>
      <c r="AD131" s="973"/>
      <c r="AE131" s="974"/>
      <c r="AF131" s="972">
        <v>4083848</v>
      </c>
      <c r="AG131" s="973"/>
      <c r="AH131" s="973"/>
      <c r="AI131" s="973"/>
      <c r="AJ131" s="974"/>
      <c r="AK131" s="972">
        <v>4106891</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12.182968730000001</v>
      </c>
      <c r="AB132" s="1084"/>
      <c r="AC132" s="1084"/>
      <c r="AD132" s="1084"/>
      <c r="AE132" s="1085"/>
      <c r="AF132" s="1086">
        <v>10.054316419999999</v>
      </c>
      <c r="AG132" s="1084"/>
      <c r="AH132" s="1084"/>
      <c r="AI132" s="1084"/>
      <c r="AJ132" s="1085"/>
      <c r="AK132" s="1086">
        <v>8.0622300419999995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12.3</v>
      </c>
      <c r="AB133" s="1067"/>
      <c r="AC133" s="1067"/>
      <c r="AD133" s="1067"/>
      <c r="AE133" s="1068"/>
      <c r="AF133" s="1066">
        <v>11.2</v>
      </c>
      <c r="AG133" s="1067"/>
      <c r="AH133" s="1067"/>
      <c r="AI133" s="1067"/>
      <c r="AJ133" s="1068"/>
      <c r="AK133" s="1066">
        <v>10</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c0pesy7ynXWXeNJ9Xm9huh+Mzrk/Kp38Zjr0EasuOX+OSgYhC3q+TptubPpbdE1MIDSBc2g2TbVD3Q7dZrncw==" saltValue="+uSRDbD/n83NlHZL34KI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2" zoomScaleNormal="85" zoomScaleSheetLayoutView="112"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CU6ndEod87awzYYZrmR4Pmjexsh8wMiMP417ae3m/AOWjL4NzFmET2nlQLDNjSzA8qxg/zXr0VirsT+zzqibQ==" saltValue="EmsxkmY/H+gGo+8thq/io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8" zoomScaleNormal="98"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yXzpWtoZywwDSrXO1Biuw3dD5O2hOd+DIawaKTJZLzujRa1PzfnH7x2jjcB6Qy8LhBPl8pvlcbDxdee9Vr5oQ==" saltValue="FvVJ3jtH+vMafD4NE3Ocm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1128434</v>
      </c>
      <c r="AP9" s="262">
        <v>71953</v>
      </c>
      <c r="AQ9" s="263">
        <v>102505</v>
      </c>
      <c r="AR9" s="264">
        <v>-29.8</v>
      </c>
    </row>
    <row r="10" spans="1:46" ht="13.5" customHeight="1" x14ac:dyDescent="0.15">
      <c r="A10" s="247"/>
      <c r="AK10" s="1103" t="s">
        <v>487</v>
      </c>
      <c r="AL10" s="1104"/>
      <c r="AM10" s="1104"/>
      <c r="AN10" s="1105"/>
      <c r="AO10" s="265">
        <v>32777</v>
      </c>
      <c r="AP10" s="265">
        <v>2090</v>
      </c>
      <c r="AQ10" s="266">
        <v>13118</v>
      </c>
      <c r="AR10" s="267">
        <v>-84.1</v>
      </c>
    </row>
    <row r="11" spans="1:46" ht="13.5" customHeight="1" x14ac:dyDescent="0.15">
      <c r="A11" s="247"/>
      <c r="AK11" s="1103" t="s">
        <v>488</v>
      </c>
      <c r="AL11" s="1104"/>
      <c r="AM11" s="1104"/>
      <c r="AN11" s="1105"/>
      <c r="AO11" s="265">
        <v>12256</v>
      </c>
      <c r="AP11" s="265">
        <v>781</v>
      </c>
      <c r="AQ11" s="266">
        <v>532</v>
      </c>
      <c r="AR11" s="267">
        <v>46.8</v>
      </c>
    </row>
    <row r="12" spans="1:46" ht="13.5" customHeight="1" x14ac:dyDescent="0.15">
      <c r="A12" s="247"/>
      <c r="AK12" s="1103" t="s">
        <v>489</v>
      </c>
      <c r="AL12" s="1104"/>
      <c r="AM12" s="1104"/>
      <c r="AN12" s="1105"/>
      <c r="AO12" s="265" t="s">
        <v>490</v>
      </c>
      <c r="AP12" s="265" t="s">
        <v>490</v>
      </c>
      <c r="AQ12" s="266">
        <v>70</v>
      </c>
      <c r="AR12" s="267" t="s">
        <v>490</v>
      </c>
    </row>
    <row r="13" spans="1:46" ht="13.5" customHeight="1" x14ac:dyDescent="0.15">
      <c r="A13" s="247"/>
      <c r="AK13" s="1103" t="s">
        <v>491</v>
      </c>
      <c r="AL13" s="1104"/>
      <c r="AM13" s="1104"/>
      <c r="AN13" s="1105"/>
      <c r="AO13" s="265">
        <v>73188</v>
      </c>
      <c r="AP13" s="265">
        <v>4667</v>
      </c>
      <c r="AQ13" s="266">
        <v>4255</v>
      </c>
      <c r="AR13" s="267">
        <v>9.6999999999999993</v>
      </c>
    </row>
    <row r="14" spans="1:46" ht="13.5" customHeight="1" x14ac:dyDescent="0.15">
      <c r="A14" s="247"/>
      <c r="AK14" s="1103" t="s">
        <v>492</v>
      </c>
      <c r="AL14" s="1104"/>
      <c r="AM14" s="1104"/>
      <c r="AN14" s="1105"/>
      <c r="AO14" s="265">
        <v>19686</v>
      </c>
      <c r="AP14" s="265">
        <v>1255</v>
      </c>
      <c r="AQ14" s="266">
        <v>1813</v>
      </c>
      <c r="AR14" s="267">
        <v>-30.8</v>
      </c>
    </row>
    <row r="15" spans="1:46" ht="13.5" customHeight="1" x14ac:dyDescent="0.15">
      <c r="A15" s="247"/>
      <c r="AK15" s="1106" t="s">
        <v>493</v>
      </c>
      <c r="AL15" s="1107"/>
      <c r="AM15" s="1107"/>
      <c r="AN15" s="1108"/>
      <c r="AO15" s="265">
        <v>-44851</v>
      </c>
      <c r="AP15" s="265">
        <v>-2860</v>
      </c>
      <c r="AQ15" s="266">
        <v>-6003</v>
      </c>
      <c r="AR15" s="267">
        <v>-52.4</v>
      </c>
    </row>
    <row r="16" spans="1:46" x14ac:dyDescent="0.15">
      <c r="A16" s="247"/>
      <c r="AK16" s="1106" t="s">
        <v>178</v>
      </c>
      <c r="AL16" s="1107"/>
      <c r="AM16" s="1107"/>
      <c r="AN16" s="1108"/>
      <c r="AO16" s="265">
        <v>1221490</v>
      </c>
      <c r="AP16" s="265">
        <v>77886</v>
      </c>
      <c r="AQ16" s="266">
        <v>116291</v>
      </c>
      <c r="AR16" s="267">
        <v>-33</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6.95</v>
      </c>
      <c r="AP21" s="278">
        <v>9.5500000000000007</v>
      </c>
      <c r="AQ21" s="279">
        <v>-2.6</v>
      </c>
      <c r="AS21" s="280"/>
      <c r="AT21" s="276"/>
    </row>
    <row r="22" spans="1:46" s="248" customFormat="1" x14ac:dyDescent="0.15">
      <c r="A22" s="276"/>
      <c r="AK22" s="1109" t="s">
        <v>499</v>
      </c>
      <c r="AL22" s="1110"/>
      <c r="AM22" s="1110"/>
      <c r="AN22" s="1111"/>
      <c r="AO22" s="281">
        <v>96.3</v>
      </c>
      <c r="AP22" s="282">
        <v>96.7</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590817</v>
      </c>
      <c r="AP32" s="291">
        <v>37672</v>
      </c>
      <c r="AQ32" s="292">
        <v>49899</v>
      </c>
      <c r="AR32" s="293">
        <v>-24.5</v>
      </c>
    </row>
    <row r="33" spans="1:46" ht="13.5" customHeight="1" x14ac:dyDescent="0.15">
      <c r="A33" s="247"/>
      <c r="AK33" s="1117" t="s">
        <v>504</v>
      </c>
      <c r="AL33" s="1118"/>
      <c r="AM33" s="1118"/>
      <c r="AN33" s="1119"/>
      <c r="AO33" s="291" t="s">
        <v>490</v>
      </c>
      <c r="AP33" s="291" t="s">
        <v>490</v>
      </c>
      <c r="AQ33" s="292" t="s">
        <v>490</v>
      </c>
      <c r="AR33" s="293" t="s">
        <v>490</v>
      </c>
    </row>
    <row r="34" spans="1:46" ht="27" customHeight="1" x14ac:dyDescent="0.15">
      <c r="A34" s="247"/>
      <c r="AK34" s="1117" t="s">
        <v>505</v>
      </c>
      <c r="AL34" s="1118"/>
      <c r="AM34" s="1118"/>
      <c r="AN34" s="1119"/>
      <c r="AO34" s="291" t="s">
        <v>490</v>
      </c>
      <c r="AP34" s="291" t="s">
        <v>490</v>
      </c>
      <c r="AQ34" s="292">
        <v>2</v>
      </c>
      <c r="AR34" s="293" t="s">
        <v>490</v>
      </c>
    </row>
    <row r="35" spans="1:46" ht="27" customHeight="1" x14ac:dyDescent="0.15">
      <c r="A35" s="247"/>
      <c r="AK35" s="1117" t="s">
        <v>506</v>
      </c>
      <c r="AL35" s="1118"/>
      <c r="AM35" s="1118"/>
      <c r="AN35" s="1119"/>
      <c r="AO35" s="291">
        <v>182469</v>
      </c>
      <c r="AP35" s="291">
        <v>11635</v>
      </c>
      <c r="AQ35" s="292">
        <v>13394</v>
      </c>
      <c r="AR35" s="293">
        <v>-13.1</v>
      </c>
    </row>
    <row r="36" spans="1:46" ht="27" customHeight="1" x14ac:dyDescent="0.15">
      <c r="A36" s="247"/>
      <c r="AK36" s="1117" t="s">
        <v>507</v>
      </c>
      <c r="AL36" s="1118"/>
      <c r="AM36" s="1118"/>
      <c r="AN36" s="1119"/>
      <c r="AO36" s="291">
        <v>29175</v>
      </c>
      <c r="AP36" s="291">
        <v>1860</v>
      </c>
      <c r="AQ36" s="292">
        <v>2489</v>
      </c>
      <c r="AR36" s="293">
        <v>-25.3</v>
      </c>
    </row>
    <row r="37" spans="1:46" ht="13.5" customHeight="1" x14ac:dyDescent="0.15">
      <c r="A37" s="247"/>
      <c r="AK37" s="1117" t="s">
        <v>508</v>
      </c>
      <c r="AL37" s="1118"/>
      <c r="AM37" s="1118"/>
      <c r="AN37" s="1119"/>
      <c r="AO37" s="291" t="s">
        <v>490</v>
      </c>
      <c r="AP37" s="291" t="s">
        <v>490</v>
      </c>
      <c r="AQ37" s="292">
        <v>625</v>
      </c>
      <c r="AR37" s="293" t="s">
        <v>490</v>
      </c>
    </row>
    <row r="38" spans="1:46" ht="27" customHeight="1" x14ac:dyDescent="0.15">
      <c r="A38" s="247"/>
      <c r="AK38" s="1120" t="s">
        <v>509</v>
      </c>
      <c r="AL38" s="1121"/>
      <c r="AM38" s="1121"/>
      <c r="AN38" s="1122"/>
      <c r="AO38" s="294" t="s">
        <v>490</v>
      </c>
      <c r="AP38" s="294" t="s">
        <v>490</v>
      </c>
      <c r="AQ38" s="295">
        <v>5</v>
      </c>
      <c r="AR38" s="283" t="s">
        <v>490</v>
      </c>
      <c r="AS38" s="290"/>
    </row>
    <row r="39" spans="1:46" x14ac:dyDescent="0.15">
      <c r="A39" s="247"/>
      <c r="AK39" s="1120" t="s">
        <v>510</v>
      </c>
      <c r="AL39" s="1121"/>
      <c r="AM39" s="1121"/>
      <c r="AN39" s="1122"/>
      <c r="AO39" s="291">
        <v>-36813</v>
      </c>
      <c r="AP39" s="291">
        <v>-2347</v>
      </c>
      <c r="AQ39" s="292">
        <v>-2982</v>
      </c>
      <c r="AR39" s="293">
        <v>-21.3</v>
      </c>
      <c r="AS39" s="290"/>
    </row>
    <row r="40" spans="1:46" ht="27" customHeight="1" x14ac:dyDescent="0.15">
      <c r="A40" s="247"/>
      <c r="AK40" s="1117" t="s">
        <v>511</v>
      </c>
      <c r="AL40" s="1118"/>
      <c r="AM40" s="1118"/>
      <c r="AN40" s="1119"/>
      <c r="AO40" s="291">
        <v>-434541</v>
      </c>
      <c r="AP40" s="291">
        <v>-27708</v>
      </c>
      <c r="AQ40" s="292">
        <v>-43756</v>
      </c>
      <c r="AR40" s="293">
        <v>-36.700000000000003</v>
      </c>
      <c r="AS40" s="290"/>
    </row>
    <row r="41" spans="1:46" x14ac:dyDescent="0.15">
      <c r="A41" s="247"/>
      <c r="AK41" s="1123" t="s">
        <v>288</v>
      </c>
      <c r="AL41" s="1124"/>
      <c r="AM41" s="1124"/>
      <c r="AN41" s="1125"/>
      <c r="AO41" s="291">
        <v>331107</v>
      </c>
      <c r="AP41" s="291">
        <v>21112</v>
      </c>
      <c r="AQ41" s="292">
        <v>19675</v>
      </c>
      <c r="AR41" s="293">
        <v>7.3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559162</v>
      </c>
      <c r="AN51" s="313">
        <v>35901</v>
      </c>
      <c r="AO51" s="314">
        <v>-34.299999999999997</v>
      </c>
      <c r="AP51" s="315">
        <v>96248</v>
      </c>
      <c r="AQ51" s="316">
        <v>-6.9</v>
      </c>
      <c r="AR51" s="317">
        <v>-27.4</v>
      </c>
    </row>
    <row r="52" spans="1:44" x14ac:dyDescent="0.15">
      <c r="A52" s="247"/>
      <c r="AK52" s="318"/>
      <c r="AL52" s="319" t="s">
        <v>521</v>
      </c>
      <c r="AM52" s="320">
        <v>380141</v>
      </c>
      <c r="AN52" s="321">
        <v>24407</v>
      </c>
      <c r="AO52" s="322">
        <v>-23.2</v>
      </c>
      <c r="AP52" s="323">
        <v>55768</v>
      </c>
      <c r="AQ52" s="324">
        <v>8.8000000000000007</v>
      </c>
      <c r="AR52" s="325">
        <v>-32</v>
      </c>
    </row>
    <row r="53" spans="1:44" x14ac:dyDescent="0.15">
      <c r="A53" s="247"/>
      <c r="AK53" s="303" t="s">
        <v>522</v>
      </c>
      <c r="AL53" s="304"/>
      <c r="AM53" s="312">
        <v>388067</v>
      </c>
      <c r="AN53" s="313">
        <v>24741</v>
      </c>
      <c r="AO53" s="314">
        <v>-31.1</v>
      </c>
      <c r="AP53" s="315">
        <v>76413</v>
      </c>
      <c r="AQ53" s="316">
        <v>-20.6</v>
      </c>
      <c r="AR53" s="317">
        <v>-10.5</v>
      </c>
    </row>
    <row r="54" spans="1:44" x14ac:dyDescent="0.15">
      <c r="A54" s="247"/>
      <c r="AK54" s="318"/>
      <c r="AL54" s="319" t="s">
        <v>521</v>
      </c>
      <c r="AM54" s="320">
        <v>341977</v>
      </c>
      <c r="AN54" s="321">
        <v>21803</v>
      </c>
      <c r="AO54" s="322">
        <v>-10.7</v>
      </c>
      <c r="AP54" s="323">
        <v>39658</v>
      </c>
      <c r="AQ54" s="324">
        <v>-28.9</v>
      </c>
      <c r="AR54" s="325">
        <v>18.2</v>
      </c>
    </row>
    <row r="55" spans="1:44" x14ac:dyDescent="0.15">
      <c r="A55" s="247"/>
      <c r="AK55" s="303" t="s">
        <v>523</v>
      </c>
      <c r="AL55" s="304"/>
      <c r="AM55" s="312">
        <v>578324</v>
      </c>
      <c r="AN55" s="313">
        <v>36815</v>
      </c>
      <c r="AO55" s="314">
        <v>48.8</v>
      </c>
      <c r="AP55" s="315">
        <v>66481</v>
      </c>
      <c r="AQ55" s="316">
        <v>-13</v>
      </c>
      <c r="AR55" s="317">
        <v>61.8</v>
      </c>
    </row>
    <row r="56" spans="1:44" x14ac:dyDescent="0.15">
      <c r="A56" s="247"/>
      <c r="AK56" s="318"/>
      <c r="AL56" s="319" t="s">
        <v>521</v>
      </c>
      <c r="AM56" s="320">
        <v>306299</v>
      </c>
      <c r="AN56" s="321">
        <v>19498</v>
      </c>
      <c r="AO56" s="322">
        <v>-10.6</v>
      </c>
      <c r="AP56" s="323">
        <v>36120</v>
      </c>
      <c r="AQ56" s="324">
        <v>-8.9</v>
      </c>
      <c r="AR56" s="325">
        <v>-1.7</v>
      </c>
    </row>
    <row r="57" spans="1:44" x14ac:dyDescent="0.15">
      <c r="A57" s="247"/>
      <c r="AK57" s="303" t="s">
        <v>524</v>
      </c>
      <c r="AL57" s="304"/>
      <c r="AM57" s="312">
        <v>521428</v>
      </c>
      <c r="AN57" s="313">
        <v>33170</v>
      </c>
      <c r="AO57" s="314">
        <v>-9.9</v>
      </c>
      <c r="AP57" s="315">
        <v>67825</v>
      </c>
      <c r="AQ57" s="316">
        <v>2</v>
      </c>
      <c r="AR57" s="317">
        <v>-11.9</v>
      </c>
    </row>
    <row r="58" spans="1:44" x14ac:dyDescent="0.15">
      <c r="A58" s="247"/>
      <c r="AK58" s="318"/>
      <c r="AL58" s="319" t="s">
        <v>521</v>
      </c>
      <c r="AM58" s="320">
        <v>389568</v>
      </c>
      <c r="AN58" s="321">
        <v>24782</v>
      </c>
      <c r="AO58" s="322">
        <v>27.1</v>
      </c>
      <c r="AP58" s="323">
        <v>39417</v>
      </c>
      <c r="AQ58" s="324">
        <v>9.1</v>
      </c>
      <c r="AR58" s="325">
        <v>18</v>
      </c>
    </row>
    <row r="59" spans="1:44" x14ac:dyDescent="0.15">
      <c r="A59" s="247"/>
      <c r="AK59" s="303" t="s">
        <v>525</v>
      </c>
      <c r="AL59" s="304"/>
      <c r="AM59" s="312">
        <v>1079234</v>
      </c>
      <c r="AN59" s="313">
        <v>68816</v>
      </c>
      <c r="AO59" s="314">
        <v>107.5</v>
      </c>
      <c r="AP59" s="315">
        <v>81158</v>
      </c>
      <c r="AQ59" s="316">
        <v>19.7</v>
      </c>
      <c r="AR59" s="317">
        <v>87.8</v>
      </c>
    </row>
    <row r="60" spans="1:44" x14ac:dyDescent="0.15">
      <c r="A60" s="247"/>
      <c r="AK60" s="318"/>
      <c r="AL60" s="319" t="s">
        <v>521</v>
      </c>
      <c r="AM60" s="320">
        <v>904979</v>
      </c>
      <c r="AN60" s="321">
        <v>57704</v>
      </c>
      <c r="AO60" s="322">
        <v>132.80000000000001</v>
      </c>
      <c r="AP60" s="323">
        <v>45320</v>
      </c>
      <c r="AQ60" s="324">
        <v>15</v>
      </c>
      <c r="AR60" s="325">
        <v>117.8</v>
      </c>
    </row>
    <row r="61" spans="1:44" x14ac:dyDescent="0.15">
      <c r="A61" s="247"/>
      <c r="AK61" s="303" t="s">
        <v>526</v>
      </c>
      <c r="AL61" s="326"/>
      <c r="AM61" s="312">
        <v>625243</v>
      </c>
      <c r="AN61" s="313">
        <v>39889</v>
      </c>
      <c r="AO61" s="314">
        <v>16.2</v>
      </c>
      <c r="AP61" s="315">
        <v>77625</v>
      </c>
      <c r="AQ61" s="327">
        <v>-3.8</v>
      </c>
      <c r="AR61" s="317">
        <v>20</v>
      </c>
    </row>
    <row r="62" spans="1:44" x14ac:dyDescent="0.15">
      <c r="A62" s="247"/>
      <c r="AK62" s="318"/>
      <c r="AL62" s="319" t="s">
        <v>521</v>
      </c>
      <c r="AM62" s="320">
        <v>464593</v>
      </c>
      <c r="AN62" s="321">
        <v>29639</v>
      </c>
      <c r="AO62" s="322">
        <v>23.1</v>
      </c>
      <c r="AP62" s="323">
        <v>43257</v>
      </c>
      <c r="AQ62" s="324">
        <v>-1</v>
      </c>
      <c r="AR62" s="325">
        <v>24.1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W4BYLSDhofJVfyPKxGOCZ/TcQvsIK+Rs1YYNchMGJ0GyQXF/4TCXNCV3LgAJMqPfYZAksg+/eW8EyS6ZeLZqA==" saltValue="8wFHRFxoDbo3NRQPSEeh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oihs9T8ldK/kwt8mOmuxAfyGyP5imv+UhJsKKSmPtzqx+oDZ8M0wuNqEtnqi4aX8XojT/GdiTBsPqRcHh8H0kw==" saltValue="bVM7WCxeP0we+DIpv6Nb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omNTvP1zz8IEzCKNftY+0UL2EzdyTmYIANwlIE7CDqsVYhQuLbLT7HYr+Wp9tSDiw4vpgklbAH5OTYM6Jb+2Sg==" saltValue="N4gce5RO+NSOj2o8uKpF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27.88</v>
      </c>
      <c r="G47" s="12">
        <v>27.04</v>
      </c>
      <c r="H47" s="12">
        <v>33.29</v>
      </c>
      <c r="I47" s="12">
        <v>34.04</v>
      </c>
      <c r="J47" s="13">
        <v>37.69</v>
      </c>
    </row>
    <row r="48" spans="2:10" ht="57.75" customHeight="1" x14ac:dyDescent="0.15">
      <c r="B48" s="14"/>
      <c r="C48" s="1128" t="s">
        <v>4</v>
      </c>
      <c r="D48" s="1128"/>
      <c r="E48" s="1129"/>
      <c r="F48" s="15">
        <v>1.68</v>
      </c>
      <c r="G48" s="16">
        <v>7.49</v>
      </c>
      <c r="H48" s="16">
        <v>4.3099999999999996</v>
      </c>
      <c r="I48" s="16">
        <v>5.63</v>
      </c>
      <c r="J48" s="17">
        <v>1.74</v>
      </c>
    </row>
    <row r="49" spans="2:10" ht="57.75" customHeight="1" thickBot="1" x14ac:dyDescent="0.2">
      <c r="B49" s="18"/>
      <c r="C49" s="1130" t="s">
        <v>5</v>
      </c>
      <c r="D49" s="1130"/>
      <c r="E49" s="1131"/>
      <c r="F49" s="19" t="s">
        <v>533</v>
      </c>
      <c r="G49" s="20">
        <v>7.17</v>
      </c>
      <c r="H49" s="20" t="s">
        <v>534</v>
      </c>
      <c r="I49" s="20">
        <v>1.52</v>
      </c>
      <c r="J49" s="21" t="s">
        <v>535</v>
      </c>
    </row>
    <row r="50" spans="2:10" x14ac:dyDescent="0.15"/>
  </sheetData>
  <sheetProtection algorithmName="SHA-512" hashValue="MyVtUpfZVatsCufs5nt4wtadw85OTfQApMMkIM6VIhL1U3xZahbxQPv35A2MDhNZU3tFYwLijQBSNdgPVkMFIQ==" saltValue="5v0ZfFBfKNS4t4kXbsp/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148202</dc:creator>
  <cp:lastModifiedBy>藤本 奈巳</cp:lastModifiedBy>
  <cp:lastPrinted>2026-03-16T06:42:04Z</cp:lastPrinted>
  <dcterms:created xsi:type="dcterms:W3CDTF">2026-03-17T00:35:25Z</dcterms:created>
  <dcterms:modified xsi:type="dcterms:W3CDTF">2026-03-18T01:13:07Z</dcterms:modified>
</cp:coreProperties>
</file>