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01F2981C-A9A3-470B-9C3A-E08730340A47}" xr6:coauthVersionLast="47" xr6:coauthVersionMax="47" xr10:uidLastSave="{00000000-0000-0000-0000-000000000000}"/>
  <bookViews>
    <workbookView xWindow="-28920" yWindow="-11565" windowWidth="29040" windowHeight="15720" tabRatio="8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<sst xmlns="http://schemas.openxmlformats.org/spreadsheetml/2006/main" count="1135" uniqueCount="564">
  <si>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</si>
  <si>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</si>
  <si>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</si>
  <si>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</si>
  <si>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</si>
  <si>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</si>
  <si>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</si>
  <si>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</si>
  <si>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</si>
  <si>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</si>
  <si>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</si>
  <si>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</si>
  <si>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</si>
  <si>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</si>
  <si>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</si>
  <si>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</si>
  <si>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</si>
  <si>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</si>
  <si>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</si>
  <si>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</si>
  <si>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</si>
  <si>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</si>
  <si>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</si>
  <si>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</si>
  <si>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</si>
  <si>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</si>
  <si>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</si>
  <si>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</si>
  <si>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</si>
  <si>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</si>
  <si>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</si>
  <si>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</si>
  <si>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</si>
  <si>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</si>
  <si>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</si>
  <si>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</si>
  <si>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</si>
  <si>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</si>
  <si>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</si>
  <si>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</si>
  <si>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</si>
  <si>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</si>
  <si>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</si>
  <si>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</si>
  <si>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</si>
  <si>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</si>
  <si>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</si>
  <si>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</si>
  <si>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</si>
  <si>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</si>
  <si>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</si>
  <si>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</si>
  <si>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</si>
  <si>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</si>
  <si>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</si>
  <si>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</si>
  <si>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</si>
  <si>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</si>
  <si>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</si>
  <si>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</si>
  <si>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</si>
  <si>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</si>
  <si>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</si>
  <si>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</si>
  <si>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</si>
  <si>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</si>
  <si>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</si>
  <si>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</si>
  <si>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</si>
  <si>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</si>
  <si>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</si>
  <si>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</si>
  <si>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</si>
  <si>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</si>
  <si>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</si>
  <si>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</si>
  <si>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</si>
  <si>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</si>
  <si>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</si>
  <si>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</si>
  <si>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</si>
  <si>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</si>
  <si>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</si>
  <si>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</si>
  <si>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</si>
  <si>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</si>
  <si>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</si>
  <si>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</si>
  <si>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</si>
  <si>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</si>
  <si>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</si>
  <si>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</si>
  <si>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</si>
  <si>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</si>
  <si>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</si>
  <si>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</si>
  <si>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</si>
  <si>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</si>
  <si>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</si>
  <si>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</si>
  <si>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</si>
  <si>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</si>
  <si>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</si>
  <si>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</si>
  <si>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</si>
  <si>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</si>
  <si>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</si>
  <si>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</si>
  <si>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</si>
  <si>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</si>
  <si>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</si>
  <si>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</si>
  <si>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</si>
  <si>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</si>
  <si>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</si>
  <si>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</si>
  <si>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</si>
  <si>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</si>
  <si>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</si>
  <si>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</si>
  <si>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</si>
  <si>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</si>
  <si>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</si>
  <si>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</si>
  <si>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</si>
  <si>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</si>
  <si>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</si>
  <si>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</si>
  <si>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</si>
  <si>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</si>
  <si>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</si>
  <si>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</si>
  <si>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</si>
  <si>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</si>
  <si>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</si>
  <si>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</si>
  <si>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</si>
  <si>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</si>
  <si>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</si>
  <si>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</si>
  <si>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</si>
  <si>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</si>
  <si>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</si>
  <si>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</si>
  <si>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</si>
  <si>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</si>
  <si>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</si>
  <si>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</si>
  <si>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</si>
  <si>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</si>
  <si>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</si>
  <si>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</si>
  <si>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</si>
  <si>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</si>
  <si>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</si>
  <si>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</si>
  <si>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</si>
  <si>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</si>
  <si>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</si>
  <si>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</si>
  <si>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</si>
  <si>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</si>
  <si>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</si>
  <si>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</si>
  <si>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</si>
  <si>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</si>
  <si>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</si>
  <si>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</si>
  <si>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</si>
  <si>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</si>
  <si>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</si>
  <si>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</si>
  <si>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</si>
  <si>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</si>
  <si>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</si>
  <si>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</si>
  <si>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</si>
  <si>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</si>
  <si>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</si>
  <si>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</si>
  <si>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</si>
  <si>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</si>
  <si>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</si>
  <si>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</si>
  <si>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</si>
  <si>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</si>
  <si>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</si>
  <si>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</si>
  <si>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</si>
  <si>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</si>
  <si>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</si>
  <si>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</si>
  <si>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</si>
  <si>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</si>
  <si>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</si>
  <si>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</si>
  <si>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</si>
  <si>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</si>
  <si>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</si>
  <si>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</si>
  <si>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</si>
  <si>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</si>
  <si>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</si>
  <si>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</si>
  <si>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</si>
  <si>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</si>
  <si>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</si>
  <si>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</si>
  <si>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</si>
  <si>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</si>
  <si>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</si>
  <si>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</si>
  <si>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</si>
  <si>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</si>
  <si>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</si>
  <si>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</si>
  <si>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</si>
  <si>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</si>
  <si>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</si>
  <si>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</si>
  <si>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</si>
  <si>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</si>
  <si>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</si>
  <si>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</si>
  <si>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</si>
  <si>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</si>
  <si>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</si>
  <si>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</si>
  <si>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</si>
  <si>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</si>
  <si>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</si>
  <si>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</si>
  <si>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</si>
  <si>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</si>
  <si>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</si>
  <si>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</si>
  <si>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</si>
  <si>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</si>
  <si>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</si>
  <si>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</si>
  <si>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</si>
  <si>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</si>
  <si>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</si>
  <si>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</si>
  <si>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</si>
  <si>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</si>
  <si>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</si>
  <si>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</si>
  <si>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</si>
  <si>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</si>
  <si>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</si>
  <si>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</si>
  <si>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</si>
  <si>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</si>
  <si>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</si>
  <si>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</si>
  <si>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</si>
  <si>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</si>
  <si>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</si>
  <si>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</si>
  <si>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</si>
  <si>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</si>
  <si>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</si>
  <si>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</si>
  <si>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</si>
  <si>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</si>
  <si>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</si>
  <si>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</si>
  <si>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</si>
  <si>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</si>
  <si>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</si>
  <si>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</si>
  <si>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</si>
  <si>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</si>
  <si>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</si>
  <si>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</si>
  <si>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</si>
  <si>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</si>
  <si>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</si>
  <si>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</si>
  <si>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</si>
  <si>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</si>
  <si>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</si>
  <si>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</si>
  <si>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</si>
  <si>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</si>
  <si>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</si>
  <si>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</si>
  <si>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</si>
  <si>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</si>
  <si>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</si>
  <si>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</si>
  <si>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</si>
  <si>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</si>
  <si>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</si>
  <si>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</si>
  <si>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</si>
  <si>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</si>
  <si>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</si>
  <si>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</si>
  <si>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</si>
  <si>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</si>
  <si>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</si>
  <si>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</si>
  <si>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</si>
  <si>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</si>
  <si>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</si>
  <si>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</si>
  <si>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</si>
  <si>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</si>
  <si>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</si>
  <si>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</si>
  <si>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</si>
  <si>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</si>
  <si>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</si>
  <si>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</si>
  <si>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</si>
  <si>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</si>
  <si>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</si>
  <si>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</si>
  <si>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</si>
  <si>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</si>
  <si>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</si>
  <si>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</si>
  <si>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</si>
  <si>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</si>
  <si>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</si>
  <si>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</si>
  <si>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</si>
  <si>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</si>
  <si>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</si>
  <si>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</si>
  <si>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</si>
  <si>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</si>
  <si>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</si>
  <si>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</si>
  <si>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</si>
  <si>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</si>
  <si>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</si>
  <si>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</si>
  <si>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</si>
  <si>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</si>
  <si>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</si>
  <si>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</si>
  <si>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</si>
  <si>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</si>
  <si>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</si>
  <si>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</si>
  <si>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</si>
  <si>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</si>
  <si>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</si>
  <si>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</si>
  <si>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</si>
  <si>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</si>
  <si>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</si>
  <si>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</si>
  <si>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</si>
  <si>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</si>
  <si>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</si>
  <si>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</si>
  <si>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</si>
  <si>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</si>
  <si>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</si>
  <si>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</si>
  <si>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</si>
  <si>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</si>
  <si>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</si>
  <si>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</si>
  <si>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</si>
  <si>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</si>
  <si>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</si>
  <si>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</si>
  <si>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</si>
  <si>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</si>
  <si>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</si>
  <si>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</si>
  <si>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</si>
  <si>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</si>
  <si>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</si>
  <si>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</si>
  <si>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</si>
  <si>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</si>
  <si>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</si>
  <si>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</si>
  <si>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</si>
  <si>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</si>
  <si>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</si>
  <si>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</si>
  <si>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</si>
  <si>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</si>
  <si>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</si>
  <si>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</si>
  <si>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</si>
  <si>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</si>
  <si>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</si>
  <si>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</si>
  <si>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</si>
  <si>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</si>
  <si>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</si>
  <si>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</si>
  <si>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</si>
  <si>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</si>
  <si>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</si>
  <si>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</si>
  <si>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</si>
  <si>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</si>
  <si>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</si>
  <si>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</si>
  <si>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</si>
  <si>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</si>
  <si>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</si>
  <si>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</si>
  <si>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</si>
  <si>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</si>
  <si>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</si>
  <si>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</si>
  <si>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</si>
  <si>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</si>
  <si>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</si>
  <si>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</si>
  <si>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</si>
  <si>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</si>
  <si>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</si>
  <si>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</si>
  <si>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</si>
  <si>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</si>
  <si>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</si>
  <si>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</si>
  <si>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</si>
  <si>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</si>
  <si>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</si>
  <si>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</si>
  <si>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</si>
  <si>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</si>
  <si>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</si>
  <si>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</si>
  <si>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</si>
  <si>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</si>
  <si>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</si>
  <si>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</si>
  <si>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</si>
  <si>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</si>
  <si>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</si>
  <si>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</si>
  <si>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</si>
  <si>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</si>
  <si>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</si>
  <si>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</si>
  <si>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</si>
  <si>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</si>
  <si>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</si>
  <si>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</si>
  <si>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</si>
  <si>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</si>
  <si>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</si>
  <si>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</si>
  <si>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</si>
  <si>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</si>
  <si>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</si>
  <si>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</si>
  <si>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</si>
  <si>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</si>
  <si>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</si>
  <si>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</si>
  <si>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</si>
  <si>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</si>
  <si>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</si>
  <si>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</si>
  <si>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</si>
  <si>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</si>
  <si>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</si>
  <si>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</si>
  <si>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</si>
  <si>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</si>
  <si>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</si>
  <si>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</si>
  <si>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</si>
  <si>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</si>
  <si>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</si>
  <si>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</si>
  <si>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</si>
  <si>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</si>
  <si>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</si>
  <si>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</si>
  <si>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</si>
  <si>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</si>
  <si>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</si>
  <si>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</si>
  <si>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</si>
  <si>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</si>
  <si>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</si>
  <si>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</si>
  <si>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</si>
  <si>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</si>
  <si>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</si>
  <si>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</si>
  <si>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</si>
  <si>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</si>
  <si>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</si>
  <si>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</si>
  <si>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</si>
  <si>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</si>
  <si>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</si>
  <si>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</si>
  <si>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</si>
  <si>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</si>
  <si>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</si>
  <si>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</si>
  <si>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</si>
  <si>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</si>
  <si>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</si>
  <si>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</si>
  <si>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</si>
  <si>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</si>
  <si>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</si>
  <si>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</si>
  <si>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</si>
  <si>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</si>
  <si>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</si>
  <si>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</si>
  <si>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</si>
  <si>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</si>
  <si>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</si>
  <si>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</si>
  <si>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</si>
  <si>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</si>
  <si>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</si>
  <si>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</si>
  <si>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</si>
  <si>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</si>
  <si>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</si>
  <si>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5.40</t>
  </si>
  <si>
    <t>▲ 3.44</t>
  </si>
  <si>
    <t>▲ 10.46</t>
  </si>
  <si>
    <t>▲ 4.63</t>
  </si>
  <si>
    <t>一般会計</t>
  </si>
  <si>
    <t>下水道事業会計</t>
  </si>
  <si>
    <t>水道事業会計</t>
  </si>
  <si>
    <t>介護保険特別会計</t>
  </si>
  <si>
    <t>土地取得特別会計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</si>
  <si>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</si>
  <si>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</si>
  <si>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</si>
  <si>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</si>
  <si>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</si>
  <si>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</si>
  <si>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</si>
  <si>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</si>
  <si>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</si>
  <si>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</si>
  <si>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</si>
  <si>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</si>
  <si>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</si>
  <si>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</si>
  <si>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</si>
  <si>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</si>
  <si>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</si>
  <si>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</si>
  <si>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</si>
  <si>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地域づくり推進事業基金</t>
    <phoneticPr fontId="2"/>
  </si>
  <si>
    <t>中山間ふるさと・水と土保全基金</t>
    <phoneticPr fontId="2"/>
  </si>
  <si>
    <t>高齢者福祉基金</t>
    <phoneticPr fontId="2"/>
  </si>
  <si>
    <t>森林環境譲与税基金</t>
    <rPh sb="0" eb="6">
      <t>シンリンカンキョウジョウヨ</t>
    </rPh>
    <rPh sb="6" eb="7">
      <t>ゼイ</t>
    </rPh>
    <rPh sb="7" eb="9">
      <t>キキン</t>
    </rPh>
    <phoneticPr fontId="2"/>
  </si>
  <si>
    <t>学校教育施設整備基金</t>
    <rPh sb="0" eb="8">
      <t>ガッコウキョウイクシセツセイビ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</si>
</sst>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F7C3-4341-8060-71A6CFE221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137811</c:v>
                </c:pt>
                <c:pt idx="1">
                  <c:v>85988</c:v>
                </c:pt>
                <c:pt idx="2">
                  <c:v>62841</c:v>
                </c:pt>
                <c:pt idx="3">
                  <c:v>122350</c:v>
                </c:pt>
                <c:pt idx="4">
                  <c:v>119565</c:v>
                </c:pt>
              </c:numCache>
            </c:numRef>
          </c:val>
          <c:smooth val="0"/>
          <c:extLst>
            <c:ext xmlns:c16="http://schemas.microsoft.com/office/drawing/2014/chart" uri="{C3380CC4-5D6E-409C-BE32-E72D297353CC}">
              <c16:uniqueId val="{00000001-F7C3-4341-8060-71A6CFE221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10.19</c:v>
                </c:pt>
                <c:pt idx="1">
                  <c:v>12.55</c:v>
                </c:pt>
                <c:pt idx="2">
                  <c:v>12.6</c:v>
                </c:pt>
                <c:pt idx="3">
                  <c:v>11.83</c:v>
                </c:pt>
                <c:pt idx="4">
                  <c:v>9.67</c:v>
                </c:pt>
              </c:numCache>
            </c:numRef>
          </c:val>
          <c:extLst>
            <c:ext xmlns:c16="http://schemas.microsoft.com/office/drawing/2014/chart" uri="{C3380CC4-5D6E-409C-BE32-E72D297353CC}">
              <c16:uniqueId val="{00000000-19BB-4899-84FA-1A3620B828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39.78</c:v>
                </c:pt>
                <c:pt idx="1">
                  <c:v>39.15</c:v>
                </c:pt>
                <c:pt idx="2">
                  <c:v>42.63</c:v>
                </c:pt>
                <c:pt idx="3">
                  <c:v>38.07</c:v>
                </c:pt>
                <c:pt idx="4">
                  <c:v>39.19</c:v>
                </c:pt>
              </c:numCache>
            </c:numRef>
          </c:val>
          <c:extLst>
            <c:ext xmlns:c16="http://schemas.microsoft.com/office/drawing/2014/chart" uri="{C3380CC4-5D6E-409C-BE32-E72D297353CC}">
              <c16:uniqueId val="{00000001-19BB-4899-84FA-1A3620B828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c:v>
                </c:pt>
                <c:pt idx="1">
                  <c:v>1.29</c:v>
                </c:pt>
                <c:pt idx="2">
                  <c:v>-3.44</c:v>
                </c:pt>
                <c:pt idx="3">
                  <c:v>-10.46</c:v>
                </c:pt>
                <c:pt idx="4">
                  <c:v>-4.63</c:v>
                </c:pt>
              </c:numCache>
            </c:numRef>
          </c:val>
          <c:smooth val="0"/>
          <c:extLst>
            <c:ext xmlns:c16="http://schemas.microsoft.com/office/drawing/2014/chart" uri="{C3380CC4-5D6E-409C-BE32-E72D297353CC}">
              <c16:uniqueId val="{00000002-19BB-4899-84FA-1A3620B828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1.1299999999999999</c:v>
                </c:pt>
                <c:pt idx="2">
                  <c:v>#N/A</c:v>
                </c:pt>
                <c:pt idx="3">
                  <c:v>0.89</c:v>
                </c:pt>
                <c:pt idx="4">
                  <c:v>#N/A</c:v>
                </c:pt>
                <c:pt idx="5">
                  <c:v>0.03</c:v>
                </c:pt>
                <c:pt idx="6">
                  <c:v>0</c:v>
                </c:pt>
                <c:pt idx="7">
                  <c:v>0</c:v>
                </c:pt>
                <c:pt idx="8">
                  <c:v>0</c:v>
                </c:pt>
                <c:pt idx="9">
                  <c:v>0</c:v>
                </c:pt>
              </c:numCache>
            </c:numRef>
          </c:val>
          <c:extLst>
            <c:ext xmlns:c16="http://schemas.microsoft.com/office/drawing/2014/chart" uri="{C3380CC4-5D6E-409C-BE32-E72D297353CC}">
              <c16:uniqueId val="{00000000-0AE0-45B7-A48C-9745946C49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0-45B7-A48C-9745946C49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E0-45B7-A48C-9745946C49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0.02</c:v>
                </c:pt>
                <c:pt idx="4">
                  <c:v>#N/A</c:v>
                </c:pt>
                <c:pt idx="5">
                  <c:v>7.0000000000000007E-2</c:v>
                </c:pt>
                <c:pt idx="6">
                  <c:v>#N/A</c:v>
                </c:pt>
                <c:pt idx="7">
                  <c:v>0.02</c:v>
                </c:pt>
                <c:pt idx="8">
                  <c:v>#N/A</c:v>
                </c:pt>
                <c:pt idx="9">
                  <c:v>0.03</c:v>
                </c:pt>
              </c:numCache>
            </c:numRef>
          </c:val>
          <c:extLst>
            <c:ext xmlns:c16="http://schemas.microsoft.com/office/drawing/2014/chart" uri="{C3380CC4-5D6E-409C-BE32-E72D297353CC}">
              <c16:uniqueId val="{00000003-0AE0-45B7-A48C-9745946C49F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1.06</c:v>
                </c:pt>
                <c:pt idx="2">
                  <c:v>#N/A</c:v>
                </c:pt>
                <c:pt idx="3">
                  <c:v>1.43</c:v>
                </c:pt>
                <c:pt idx="4">
                  <c:v>#N/A</c:v>
                </c:pt>
                <c:pt idx="5">
                  <c:v>0.44</c:v>
                </c:pt>
                <c:pt idx="6">
                  <c:v>#N/A</c:v>
                </c:pt>
                <c:pt idx="7">
                  <c:v>0.68</c:v>
                </c:pt>
                <c:pt idx="8">
                  <c:v>#N/A</c:v>
                </c:pt>
                <c:pt idx="9">
                  <c:v>0.53</c:v>
                </c:pt>
              </c:numCache>
            </c:numRef>
          </c:val>
          <c:extLst>
            <c:ext xmlns:c16="http://schemas.microsoft.com/office/drawing/2014/chart" uri="{C3380CC4-5D6E-409C-BE32-E72D297353CC}">
              <c16:uniqueId val="{00000004-0AE0-45B7-A48C-9745946C49F0}"/>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1.2</c:v>
                </c:pt>
                <c:pt idx="4">
                  <c:v>#N/A</c:v>
                </c:pt>
                <c:pt idx="5">
                  <c:v>1.22</c:v>
                </c:pt>
                <c:pt idx="6">
                  <c:v>#N/A</c:v>
                </c:pt>
                <c:pt idx="7">
                  <c:v>1.21</c:v>
                </c:pt>
                <c:pt idx="8">
                  <c:v>#N/A</c:v>
                </c:pt>
                <c:pt idx="9">
                  <c:v>1.17</c:v>
                </c:pt>
              </c:numCache>
            </c:numRef>
          </c:val>
          <c:extLst>
            <c:ext xmlns:c16="http://schemas.microsoft.com/office/drawing/2014/chart" uri="{C3380CC4-5D6E-409C-BE32-E72D297353CC}">
              <c16:uniqueId val="{00000005-0AE0-45B7-A48C-9745946C49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2.5499999999999998</c:v>
                </c:pt>
                <c:pt idx="2">
                  <c:v>#N/A</c:v>
                </c:pt>
                <c:pt idx="3">
                  <c:v>3.02</c:v>
                </c:pt>
                <c:pt idx="4">
                  <c:v>#N/A</c:v>
                </c:pt>
                <c:pt idx="5">
                  <c:v>3.7</c:v>
                </c:pt>
                <c:pt idx="6">
                  <c:v>#N/A</c:v>
                </c:pt>
                <c:pt idx="7">
                  <c:v>1.98</c:v>
                </c:pt>
                <c:pt idx="8">
                  <c:v>#N/A</c:v>
                </c:pt>
                <c:pt idx="9">
                  <c:v>1.58</c:v>
                </c:pt>
              </c:numCache>
            </c:numRef>
          </c:val>
          <c:extLst>
            <c:ext xmlns:c16="http://schemas.microsoft.com/office/drawing/2014/chart" uri="{C3380CC4-5D6E-409C-BE32-E72D297353CC}">
              <c16:uniqueId val="{00000006-0AE0-45B7-A48C-9745946C49F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8.8000000000000007</c:v>
                </c:pt>
                <c:pt idx="2">
                  <c:v>#N/A</c:v>
                </c:pt>
                <c:pt idx="3">
                  <c:v>7.65</c:v>
                </c:pt>
                <c:pt idx="4">
                  <c:v>#N/A</c:v>
                </c:pt>
                <c:pt idx="5">
                  <c:v>7.83</c:v>
                </c:pt>
                <c:pt idx="6">
                  <c:v>#N/A</c:v>
                </c:pt>
                <c:pt idx="7">
                  <c:v>6.65</c:v>
                </c:pt>
                <c:pt idx="8">
                  <c:v>#N/A</c:v>
                </c:pt>
                <c:pt idx="9">
                  <c:v>5.05</c:v>
                </c:pt>
              </c:numCache>
            </c:numRef>
          </c:val>
          <c:extLst>
            <c:ext xmlns:c16="http://schemas.microsoft.com/office/drawing/2014/chart" uri="{C3380CC4-5D6E-409C-BE32-E72D297353CC}">
              <c16:uniqueId val="{00000007-0AE0-45B7-A48C-9745946C49F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5.2</c:v>
                </c:pt>
                <c:pt idx="8">
                  <c:v>#N/A</c:v>
                </c:pt>
                <c:pt idx="9">
                  <c:v>6.19</c:v>
                </c:pt>
              </c:numCache>
            </c:numRef>
          </c:val>
          <c:extLst>
            <c:ext xmlns:c16="http://schemas.microsoft.com/office/drawing/2014/chart" uri="{C3380CC4-5D6E-409C-BE32-E72D297353CC}">
              <c16:uniqueId val="{00000008-0AE0-45B7-A48C-9745946C49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8.89</c:v>
                </c:pt>
                <c:pt idx="2">
                  <c:v>#N/A</c:v>
                </c:pt>
                <c:pt idx="3">
                  <c:v>11.35</c:v>
                </c:pt>
                <c:pt idx="4">
                  <c:v>#N/A</c:v>
                </c:pt>
                <c:pt idx="5">
                  <c:v>11.37</c:v>
                </c:pt>
                <c:pt idx="6">
                  <c:v>#N/A</c:v>
                </c:pt>
                <c:pt idx="7">
                  <c:v>10.61</c:v>
                </c:pt>
                <c:pt idx="8">
                  <c:v>#N/A</c:v>
                </c:pt>
                <c:pt idx="9">
                  <c:v>8.49</c:v>
                </c:pt>
              </c:numCache>
            </c:numRef>
          </c:val>
          <c:extLst>
            <c:ext xmlns:c16="http://schemas.microsoft.com/office/drawing/2014/chart" uri="{C3380CC4-5D6E-409C-BE32-E72D297353CC}">
              <c16:uniqueId val="{00000009-0AE0-45B7-A48C-9745946C49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c:v>
                </c:pt>
                <c:pt idx="5">
                  <c:v>328</c:v>
                </c:pt>
                <c:pt idx="8">
                  <c:v>318</c:v>
                </c:pt>
                <c:pt idx="11">
                  <c:v>313</c:v>
                </c:pt>
                <c:pt idx="14">
                  <c:v>309</c:v>
                </c:pt>
              </c:numCache>
            </c:numRef>
          </c:val>
          <c:extLst>
            <c:ext xmlns:c16="http://schemas.microsoft.com/office/drawing/2014/chart" uri="{C3380CC4-5D6E-409C-BE32-E72D297353CC}">
              <c16:uniqueId val="{00000000-38F2-46BE-BB21-5CE2A6F1C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F2-46BE-BB21-5CE2A6F1C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F2-46BE-BB21-5CE2A6F1C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36</c:v>
                </c:pt>
                <c:pt idx="6">
                  <c:v>42</c:v>
                </c:pt>
                <c:pt idx="9">
                  <c:v>61</c:v>
                </c:pt>
                <c:pt idx="12">
                  <c:v>77</c:v>
                </c:pt>
              </c:numCache>
            </c:numRef>
          </c:val>
          <c:extLst>
            <c:ext xmlns:c16="http://schemas.microsoft.com/office/drawing/2014/chart" uri="{C3380CC4-5D6E-409C-BE32-E72D297353CC}">
              <c16:uniqueId val="{00000003-38F2-46BE-BB21-5CE2A6F1C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178</c:v>
                </c:pt>
                <c:pt idx="6">
                  <c:v>183</c:v>
                </c:pt>
                <c:pt idx="9">
                  <c:v>163</c:v>
                </c:pt>
                <c:pt idx="12">
                  <c:v>128</c:v>
                </c:pt>
              </c:numCache>
            </c:numRef>
          </c:val>
          <c:extLst>
            <c:ext xmlns:c16="http://schemas.microsoft.com/office/drawing/2014/chart" uri="{C3380CC4-5D6E-409C-BE32-E72D297353CC}">
              <c16:uniqueId val="{00000004-38F2-46BE-BB21-5CE2A6F1C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F2-46BE-BB21-5CE2A6F1C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F2-46BE-BB21-5CE2A6F1C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c:v>
                </c:pt>
                <c:pt idx="3">
                  <c:v>382</c:v>
                </c:pt>
                <c:pt idx="6">
                  <c:v>412</c:v>
                </c:pt>
                <c:pt idx="9">
                  <c:v>413</c:v>
                </c:pt>
                <c:pt idx="12">
                  <c:v>394</c:v>
                </c:pt>
              </c:numCache>
            </c:numRef>
          </c:val>
          <c:extLst>
            <c:ext xmlns:c16="http://schemas.microsoft.com/office/drawing/2014/chart" uri="{C3380CC4-5D6E-409C-BE32-E72D297353CC}">
              <c16:uniqueId val="{00000007-38F2-46BE-BB21-5CE2A6F1C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c:v>
                </c:pt>
                <c:pt idx="2">
                  <c:v>#N/A</c:v>
                </c:pt>
                <c:pt idx="3">
                  <c:v>#N/A</c:v>
                </c:pt>
                <c:pt idx="4">
                  <c:v>268</c:v>
                </c:pt>
                <c:pt idx="5">
                  <c:v>#N/A</c:v>
                </c:pt>
                <c:pt idx="6">
                  <c:v>#N/A</c:v>
                </c:pt>
                <c:pt idx="7">
                  <c:v>319</c:v>
                </c:pt>
                <c:pt idx="8">
                  <c:v>#N/A</c:v>
                </c:pt>
                <c:pt idx="9">
                  <c:v>#N/A</c:v>
                </c:pt>
                <c:pt idx="10">
                  <c:v>324</c:v>
                </c:pt>
                <c:pt idx="11">
                  <c:v>#N/A</c:v>
                </c:pt>
                <c:pt idx="12">
                  <c:v>#N/A</c:v>
                </c:pt>
                <c:pt idx="13">
                  <c:v>290</c:v>
                </c:pt>
                <c:pt idx="14">
                  <c:v>#N/A</c:v>
                </c:pt>
              </c:numCache>
            </c:numRef>
          </c:val>
          <c:smooth val="0"/>
          <c:extLst>
            <c:ext xmlns:c16="http://schemas.microsoft.com/office/drawing/2014/chart" uri="{C3380CC4-5D6E-409C-BE32-E72D297353CC}">
              <c16:uniqueId val="{00000008-38F2-46BE-BB21-5CE2A6F1C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3719</c:v>
                </c:pt>
                <c:pt idx="5">
                  <c:v>3683</c:v>
                </c:pt>
                <c:pt idx="8">
                  <c:v>3592</c:v>
                </c:pt>
                <c:pt idx="11">
                  <c:v>3490</c:v>
                </c:pt>
                <c:pt idx="14">
                  <c:v>4004</c:v>
                </c:pt>
              </c:numCache>
            </c:numRef>
          </c:val>
          <c:extLst>
            <c:ext xmlns:c16="http://schemas.microsoft.com/office/drawing/2014/chart" uri="{C3380CC4-5D6E-409C-BE32-E72D297353CC}">
              <c16:uniqueId val="{00000000-9F8F-44D0-9074-E3B2267285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F8F-44D0-9074-E3B2267285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1590</c:v>
                </c:pt>
                <c:pt idx="5">
                  <c:v>1731</c:v>
                </c:pt>
                <c:pt idx="8">
                  <c:v>1780</c:v>
                </c:pt>
                <c:pt idx="11">
                  <c:v>1719</c:v>
                </c:pt>
                <c:pt idx="14">
                  <c:v>1779</c:v>
                </c:pt>
              </c:numCache>
            </c:numRef>
          </c:val>
          <c:extLst>
            <c:ext xmlns:c16="http://schemas.microsoft.com/office/drawing/2014/chart" uri="{C3380CC4-5D6E-409C-BE32-E72D297353CC}">
              <c16:uniqueId val="{00000002-9F8F-44D0-9074-E3B2267285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8F-44D0-9074-E3B2267285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8F-44D0-9074-E3B2267285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8F-44D0-9074-E3B2267285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436</c:v>
                </c:pt>
                <c:pt idx="3">
                  <c:v>443</c:v>
                </c:pt>
                <c:pt idx="6">
                  <c:v>410</c:v>
                </c:pt>
                <c:pt idx="9">
                  <c:v>412</c:v>
                </c:pt>
                <c:pt idx="12">
                  <c:v>412</c:v>
                </c:pt>
              </c:numCache>
            </c:numRef>
          </c:val>
          <c:extLst>
            <c:ext xmlns:c16="http://schemas.microsoft.com/office/drawing/2014/chart" uri="{C3380CC4-5D6E-409C-BE32-E72D297353CC}">
              <c16:uniqueId val="{00000006-9F8F-44D0-9074-E3B2267285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532</c:v>
                </c:pt>
                <c:pt idx="3">
                  <c:v>758</c:v>
                </c:pt>
                <c:pt idx="6">
                  <c:v>867</c:v>
                </c:pt>
                <c:pt idx="9">
                  <c:v>937</c:v>
                </c:pt>
                <c:pt idx="12">
                  <c:v>967</c:v>
                </c:pt>
              </c:numCache>
            </c:numRef>
          </c:val>
          <c:extLst>
            <c:ext xmlns:c16="http://schemas.microsoft.com/office/drawing/2014/chart" uri="{C3380CC4-5D6E-409C-BE32-E72D297353CC}">
              <c16:uniqueId val="{00000007-9F8F-44D0-9074-E3B2267285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2054</c:v>
                </c:pt>
                <c:pt idx="3">
                  <c:v>1990</c:v>
                </c:pt>
                <c:pt idx="6">
                  <c:v>1858</c:v>
                </c:pt>
                <c:pt idx="9">
                  <c:v>1783</c:v>
                </c:pt>
                <c:pt idx="12">
                  <c:v>1496</c:v>
                </c:pt>
              </c:numCache>
            </c:numRef>
          </c:val>
          <c:extLst>
            <c:ext xmlns:c16="http://schemas.microsoft.com/office/drawing/2014/chart" uri="{C3380CC4-5D6E-409C-BE32-E72D297353CC}">
              <c16:uniqueId val="{00000008-9F8F-44D0-9074-E3B2267285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F8F-44D0-9074-E3B2267285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3971</c:v>
                </c:pt>
                <c:pt idx="3">
                  <c:v>3959</c:v>
                </c:pt>
                <c:pt idx="6">
                  <c:v>3750</c:v>
                </c:pt>
                <c:pt idx="9">
                  <c:v>3728</c:v>
                </c:pt>
                <c:pt idx="12">
                  <c:v>3812</c:v>
                </c:pt>
              </c:numCache>
            </c:numRef>
          </c:val>
          <c:extLst>
            <c:ext xmlns:c16="http://schemas.microsoft.com/office/drawing/2014/chart" uri="{C3380CC4-5D6E-409C-BE32-E72D297353CC}">
              <c16:uniqueId val="{0000000A-9F8F-44D0-9074-E3B2267285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1684</c:v>
                </c:pt>
                <c:pt idx="2">
                  <c:v>#N/A</c:v>
                </c:pt>
                <c:pt idx="3">
                  <c:v>#N/A</c:v>
                </c:pt>
                <c:pt idx="4">
                  <c:v>1735</c:v>
                </c:pt>
                <c:pt idx="5">
                  <c:v>#N/A</c:v>
                </c:pt>
                <c:pt idx="6">
                  <c:v>#N/A</c:v>
                </c:pt>
                <c:pt idx="7">
                  <c:v>1513</c:v>
                </c:pt>
                <c:pt idx="8">
                  <c:v>#N/A</c:v>
                </c:pt>
                <c:pt idx="9">
                  <c:v>#N/A</c:v>
                </c:pt>
                <c:pt idx="10">
                  <c:v>1651</c:v>
                </c:pt>
                <c:pt idx="11">
                  <c:v>#N/A</c:v>
                </c:pt>
                <c:pt idx="12">
                  <c:v>#N/A</c:v>
                </c:pt>
                <c:pt idx="13">
                  <c:v>904</c:v>
                </c:pt>
                <c:pt idx="14">
                  <c:v>#N/A</c:v>
                </c:pt>
              </c:numCache>
            </c:numRef>
          </c:val>
          <c:smooth val="0"/>
          <c:extLst>
            <c:ext xmlns:c16="http://schemas.microsoft.com/office/drawing/2014/chart" uri="{C3380CC4-5D6E-409C-BE32-E72D297353CC}">
              <c16:uniqueId val="{0000000B-9F8F-44D0-9074-E3B2267285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1264</c:v>
                </c:pt>
                <c:pt idx="1">
                  <c:v>1140</c:v>
                </c:pt>
                <c:pt idx="2">
                  <c:v>1212</c:v>
                </c:pt>
              </c:numCache>
            </c:numRef>
          </c:val>
          <c:extLst>
            <c:ext xmlns:c16="http://schemas.microsoft.com/office/drawing/2014/chart" uri="{C3380CC4-5D6E-409C-BE32-E72D297353CC}">
              <c16:uniqueId val="{00000000-516E-47FA-979B-2EBAF46D81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15</c:v>
                </c:pt>
                <c:pt idx="2">
                  <c:v>23</c:v>
                </c:pt>
              </c:numCache>
            </c:numRef>
          </c:val>
          <c:extLst>
            <c:ext xmlns:c16="http://schemas.microsoft.com/office/drawing/2014/chart" uri="{C3380CC4-5D6E-409C-BE32-E72D297353CC}">
              <c16:uniqueId val="{00000001-516E-47FA-979B-2EBAF46D81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c:v>
                </c:pt>
                <c:pt idx="1">
                  <c:v>250</c:v>
                </c:pt>
                <c:pt idx="2">
                  <c:v>268</c:v>
                </c:pt>
              </c:numCache>
            </c:numRef>
          </c:val>
          <c:extLst>
            <c:ext xmlns:c16="http://schemas.microsoft.com/office/drawing/2014/chart" uri="{C3380CC4-5D6E-409C-BE32-E72D297353CC}">
              <c16:uniqueId val="{00000002-516E-47FA-979B-2EBAF46D81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元利償還金は、緊急防災・減災事業債、</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の元利償還金の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、一部事務組合等の起こした地方債の元利償還金に対する負担金等は、御坊市外五ヶ町病院経営事務組合</a:t>
          </a:r>
          <a:r>
            <a:rPr kumimoji="1" lang="ja-JP" altLang="en-US" sz="1100">
              <a:solidFill>
                <a:schemeClr val="dk1"/>
              </a:solidFill>
              <a:effectLst/>
              <a:latin typeface="+mn-lt"/>
              <a:ea typeface="+mn-ea"/>
              <a:cs typeface="+mn-cs"/>
            </a:rPr>
            <a:t>、御坊広域行政事務組合</a:t>
          </a:r>
          <a:r>
            <a:rPr kumimoji="1" lang="ja-JP" altLang="ja-JP" sz="1100">
              <a:solidFill>
                <a:schemeClr val="dk1"/>
              </a:solidFill>
              <a:effectLst/>
              <a:latin typeface="+mn-lt"/>
              <a:ea typeface="+mn-ea"/>
              <a:cs typeface="+mn-cs"/>
            </a:rPr>
            <a:t>に対する負担金の増額により１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８４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となったが、今後や</a:t>
          </a:r>
          <a:r>
            <a:rPr kumimoji="1" lang="ja-JP" altLang="en-US" sz="1100">
              <a:solidFill>
                <a:schemeClr val="dk1"/>
              </a:solidFill>
              <a:effectLst/>
              <a:latin typeface="+mn-lt"/>
              <a:ea typeface="+mn-ea"/>
              <a:cs typeface="+mn-cs"/>
            </a:rPr>
            <a:t>防災関係、</a:t>
          </a:r>
          <a:r>
            <a:rPr kumimoji="1" lang="ja-JP" altLang="ja-JP" sz="1100">
              <a:solidFill>
                <a:schemeClr val="dk1"/>
              </a:solidFill>
              <a:effectLst/>
              <a:latin typeface="+mn-lt"/>
              <a:ea typeface="+mn-ea"/>
              <a:cs typeface="+mn-cs"/>
            </a:rPr>
            <a:t>学校施設整備にかかる地方債の新規発行を予定しているので地方債の残高は増加するものと見込んでいる。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公営企業債等繰入見込額は、元金残高の減少により、２８７百万円の減少となった。</a:t>
          </a:r>
          <a:endParaRPr lang="ja-JP" altLang="ja-JP" sz="1400">
            <a:effectLst/>
          </a:endParaRPr>
        </a:p>
        <a:p>
          <a:r>
            <a:rPr kumimoji="1" lang="ja-JP" altLang="ja-JP" sz="1100">
              <a:solidFill>
                <a:schemeClr val="dk1"/>
              </a:solidFill>
              <a:effectLst/>
              <a:latin typeface="+mn-lt"/>
              <a:ea typeface="+mn-ea"/>
              <a:cs typeface="+mn-cs"/>
            </a:rPr>
            <a:t>　充当可能財源等では、充当可能基金は、財政調整基金の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基金全体では、</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となり、財政調整基金で</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、地域づくり推進事業基金で１８百万円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財政調整基金は、将来にわたって持続可能な財政運営を行うため、基金残高を減らさないように努める。</a:t>
          </a:r>
          <a:endParaRPr lang="ja-JP" altLang="ja-JP" sz="1400">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　</a:t>
          </a:r>
          <a:endParaRPr lang="ja-JP" altLang="ja-JP" sz="1400">
            <a:effectLst/>
          </a:endParaRPr>
        </a:p>
        <a:p>
          <a:r>
            <a:rPr kumimoji="1" lang="ja-JP" altLang="ja-JP" sz="1100">
              <a:solidFill>
                <a:schemeClr val="dk1"/>
              </a:solidFill>
              <a:effectLst/>
              <a:latin typeface="+mn-lt"/>
              <a:ea typeface="+mn-ea"/>
              <a:cs typeface="+mn-cs"/>
            </a:rPr>
            <a:t>　学校教育施設整備基金　：　学校教育施設の充実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子育て・教育環境の充実等に活用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増減なし</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森林の有する公益的機能の維持増進に活用</a:t>
          </a:r>
          <a:endParaRPr lang="ja-JP" altLang="ja-JP" sz="1400">
            <a:effectLst/>
          </a:endParaRPr>
        </a:p>
        <a:p>
          <a:r>
            <a:rPr kumimoji="1" lang="ja-JP" altLang="ja-JP" sz="1100">
              <a:solidFill>
                <a:schemeClr val="dk1"/>
              </a:solidFill>
              <a:effectLst/>
              <a:latin typeface="+mn-lt"/>
              <a:ea typeface="+mn-ea"/>
              <a:cs typeface="+mn-cs"/>
            </a:rPr>
            <a:t>　学校教育施設整備基金　：　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今後もふるさと納税寄付金の一部を積立て、適切に運営していく。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森林環境譲与税基金　：　基金の目的に沿った事業の財源として活用する。　</a:t>
          </a:r>
          <a:endParaRPr lang="ja-JP" altLang="ja-JP" sz="1400">
            <a:effectLst/>
          </a:endParaRPr>
        </a:p>
        <a:p>
          <a:r>
            <a:rPr kumimoji="1" lang="ja-JP" altLang="ja-JP" sz="1100">
              <a:solidFill>
                <a:schemeClr val="dk1"/>
              </a:solidFill>
              <a:effectLst/>
              <a:latin typeface="+mn-lt"/>
              <a:ea typeface="+mn-ea"/>
              <a:cs typeface="+mn-cs"/>
            </a:rPr>
            <a:t>　学校教育施設整備基金　：　基金の目的に沿った事業の財源として活用する。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地方交付税</a:t>
          </a:r>
          <a:r>
            <a:rPr kumimoji="1" lang="ja-JP" altLang="en-US" sz="1100">
              <a:solidFill>
                <a:schemeClr val="dk1"/>
              </a:solidFill>
              <a:effectLst/>
              <a:latin typeface="+mn-lt"/>
              <a:ea typeface="+mn-ea"/>
              <a:cs typeface="+mn-cs"/>
            </a:rPr>
            <a:t>や地方特例交付金の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や、地域づくり推進事業基金を活用したことなどにより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財政調整基金の残高は、社会保障関係費や公共施設の老朽化対策関係経費の増加による財源不足に対応するため、事業に優先順位を付ける、事務事業の見直し等を徹底し、最低限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普通交付税（臨時財政対策債償還基金費）を積み立てた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普通交付税（臨時財政対策債償還基金費）を臨時財政対策債の返済に充当し、将来にわたる町財政の健全な運営に努める。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今後もより一層の税収確保のため、課税客体の適正な把握と納税意識の高揚に取り組み、財政基盤の強化に努める。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過去３年間悪化が続いていましたが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令和６年度は地方交付税、地方特例交付金の増額が要因となり９４．１％（△２．１％）に改善した。しかしながら</a:t>
          </a:r>
          <a:r>
            <a:rPr kumimoji="1" lang="ja-JP" altLang="ja-JP" sz="1100">
              <a:solidFill>
                <a:schemeClr val="dk1"/>
              </a:solidFill>
              <a:effectLst/>
              <a:latin typeface="+mn-lt"/>
              <a:ea typeface="+mn-ea"/>
              <a:cs typeface="+mn-cs"/>
            </a:rPr>
            <a:t>類似団体平均を上回ってる状態</a:t>
          </a:r>
          <a:r>
            <a:rPr kumimoji="1" lang="ja-JP" altLang="en-US" sz="1100">
              <a:solidFill>
                <a:schemeClr val="dk1"/>
              </a:solidFill>
              <a:effectLst/>
              <a:latin typeface="+mn-lt"/>
              <a:ea typeface="+mn-ea"/>
              <a:cs typeface="+mn-cs"/>
            </a:rPr>
            <a:t>が続いている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社会保障関係費の増加による扶助費や公共施設の老朽化対策経費の増加に加え、他会計への繰出金の増加が高止まりの要因である。</a:t>
          </a:r>
          <a:endParaRPr lang="ja-JP" altLang="ja-JP" sz="1400">
            <a:effectLst/>
          </a:endParaRPr>
        </a:p>
        <a:p>
          <a:r>
            <a:rPr kumimoji="1" lang="ja-JP" altLang="ja-JP" sz="110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19812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167132</xdr:rowOff>
    </xdr:from>
    <xdr:to>
      <xdr:col>19</xdr:col>
      <xdr:colOff>133350</xdr:colOff>
      <xdr:row>66</xdr:row>
      <xdr:rowOff>19812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113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167132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7490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749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物件費は、保育所指定管理委託料や予防接種委託料、電算関係の委託料・使用料など、経常的な経費に加え、公共施設の老朽化対策経費が増加しており、事務事業の見直しなどによる更なる削減に努める。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96948</xdr:rowOff>
    </xdr:from>
    <xdr:to>
      <xdr:col>23</xdr:col>
      <xdr:colOff>133350</xdr:colOff>
      <xdr:row>81</xdr:row>
      <xdr:rowOff>105792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4398"/>
          <a:ext cx="8382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90570</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8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96948</xdr:rowOff>
    </xdr:from>
    <xdr:to>
      <xdr:col>19</xdr:col>
      <xdr:colOff>133350</xdr:colOff>
      <xdr:row>81</xdr:row>
      <xdr:rowOff>101623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84398"/>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101623</xdr:rowOff>
    </xdr:from>
    <xdr:to>
      <xdr:col>15</xdr:col>
      <xdr:colOff>82550</xdr:colOff>
      <xdr:row>81</xdr:row>
      <xdr:rowOff>101901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89073"/>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91174</xdr:rowOff>
    </xdr:from>
    <xdr:to>
      <xdr:col>11</xdr:col>
      <xdr:colOff>31750</xdr:colOff>
      <xdr:row>81</xdr:row>
      <xdr:rowOff>101901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8624"/>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54992</xdr:rowOff>
    </xdr:from>
    <xdr:to>
      <xdr:col>23</xdr:col>
      <xdr:colOff>184150</xdr:colOff>
      <xdr:row>81</xdr:row>
      <xdr:rowOff>156592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147719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46148</xdr:rowOff>
    </xdr:from>
    <xdr:to>
      <xdr:col>19</xdr:col>
      <xdr:colOff>184150</xdr:colOff>
      <xdr:row>81</xdr:row>
      <xdr:rowOff>147748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157925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50823</xdr:rowOff>
    </xdr:from>
    <xdr:to>
      <xdr:col>15</xdr:col>
      <xdr:colOff>133350</xdr:colOff>
      <xdr:row>81</xdr:row>
      <xdr:rowOff>152423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162600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51101</xdr:rowOff>
    </xdr:from>
    <xdr:to>
      <xdr:col>11</xdr:col>
      <xdr:colOff>82550</xdr:colOff>
      <xdr:row>81</xdr:row>
      <xdr:rowOff>152701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162878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40374</xdr:rowOff>
    </xdr:from>
    <xdr:to>
      <xdr:col>7</xdr:col>
      <xdr:colOff>31750</xdr:colOff>
      <xdr:row>81</xdr:row>
      <xdr:rowOff>141974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152151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400">
            <a:effectLst/>
          </a:endParaRPr>
        </a:p>
        <a:p>
          <a:r>
            <a:rPr kumimoji="1" lang="ja-JP" altLang="ja-JP" sz="11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90109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73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124582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118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86</xdr:row>
      <xdr:rowOff>147562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692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r>
            <a:rPr kumimoji="1" lang="ja-JP" altLang="ja-JP" sz="1100" b="1">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6900</xdr:rowOff>
    </xdr:from>
    <xdr:to>
      <xdr:col>81</xdr:col>
      <xdr:colOff>44450</xdr:colOff>
      <xdr:row>60</xdr:row>
      <xdr:rowOff>29421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93900"/>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6900</xdr:rowOff>
    </xdr:from>
    <xdr:to>
      <xdr:col>77</xdr:col>
      <xdr:colOff>44450</xdr:colOff>
      <xdr:row>60</xdr:row>
      <xdr:rowOff>9313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9390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9313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585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466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585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71348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127550</xdr:rowOff>
    </xdr:from>
    <xdr:to>
      <xdr:col>77</xdr:col>
      <xdr:colOff>95250</xdr:colOff>
      <xdr:row>60</xdr:row>
      <xdr:rowOff>57700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67877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121116</xdr:rowOff>
    </xdr:from>
    <xdr:to>
      <xdr:col>64</xdr:col>
      <xdr:colOff>152400</xdr:colOff>
      <xdr:row>60</xdr:row>
      <xdr:rowOff>51266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61443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過去の大型事業の財源とした既発債の償還終了により、平成２０年度以降連続して改善を続けてきたが、平成２９年度以降悪化に転じている。令和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年度では１１．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％）の悪化となった。</a:t>
          </a:r>
          <a:endParaRPr lang="ja-JP" altLang="ja-JP" sz="1400">
            <a:effectLst/>
          </a:endParaRPr>
        </a:p>
        <a:p>
          <a:r>
            <a:rPr kumimoji="1" lang="ja-JP" altLang="ja-JP" sz="1100">
              <a:solidFill>
                <a:schemeClr val="dk1"/>
              </a:solidFill>
              <a:effectLst/>
              <a:latin typeface="+mn-lt"/>
              <a:ea typeface="+mn-ea"/>
              <a:cs typeface="+mn-cs"/>
            </a:rPr>
            <a:t>　大型事業の志賀小学校増改築事業、道路改良事業などの償還が始まったことにより、比率は上昇傾向で推移すると見込んでいる。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170180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517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150876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64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64008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３２．４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△２９．１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公営企業債等繰入見込額の減少、</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の増加によるもの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公営企業債等繰入見込額</a:t>
          </a:r>
          <a:r>
            <a:rPr kumimoji="1" lang="ja-JP" altLang="en-US" sz="1100">
              <a:solidFill>
                <a:schemeClr val="dk1"/>
              </a:solidFill>
              <a:effectLst/>
              <a:latin typeface="+mn-lt"/>
              <a:ea typeface="+mn-ea"/>
              <a:cs typeface="+mn-cs"/>
            </a:rPr>
            <a:t>は大幅に減少したが</a:t>
          </a:r>
          <a:r>
            <a:rPr kumimoji="1" lang="ja-JP" altLang="ja-JP" sz="1100">
              <a:solidFill>
                <a:schemeClr val="dk1"/>
              </a:solidFill>
              <a:effectLst/>
              <a:latin typeface="+mn-lt"/>
              <a:ea typeface="+mn-ea"/>
              <a:cs typeface="+mn-cs"/>
            </a:rPr>
            <a:t>、公共施設等の老朽化や学校増改築に係る地方債の発行を予定していることに加え組合負担等見込額の増加</a:t>
          </a:r>
          <a:r>
            <a:rPr kumimoji="1" lang="ja-JP" altLang="en-US" sz="1100">
              <a:solidFill>
                <a:schemeClr val="dk1"/>
              </a:solidFill>
              <a:effectLst/>
              <a:latin typeface="+mn-lt"/>
              <a:ea typeface="+mn-ea"/>
              <a:cs typeface="+mn-cs"/>
            </a:rPr>
            <a:t>など、その他の将来負担額は増加すること</a:t>
          </a:r>
          <a:r>
            <a:rPr kumimoji="1" lang="ja-JP" altLang="ja-JP" sz="1100">
              <a:solidFill>
                <a:schemeClr val="dk1"/>
              </a:solidFill>
              <a:effectLst/>
              <a:latin typeface="+mn-lt"/>
              <a:ea typeface="+mn-ea"/>
              <a:cs typeface="+mn-cs"/>
            </a:rPr>
            <a:t>が見込まれる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107527</xdr:rowOff>
    </xdr:from>
    <xdr:to>
      <xdr:col>81</xdr:col>
      <xdr:colOff>44450</xdr:colOff>
      <xdr:row>21</xdr:row>
      <xdr:rowOff>6879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022177"/>
          <a:ext cx="8382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89853</xdr:rowOff>
    </xdr:from>
    <xdr:to>
      <xdr:col>77</xdr:col>
      <xdr:colOff>44450</xdr:colOff>
      <xdr:row>21</xdr:row>
      <xdr:rowOff>6879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51885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89853</xdr:rowOff>
    </xdr:from>
    <xdr:to>
      <xdr:col>72</xdr:col>
      <xdr:colOff>203200</xdr:colOff>
      <xdr:row>21</xdr:row>
      <xdr:rowOff>67204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5188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67204</xdr:rowOff>
    </xdr:from>
    <xdr:to>
      <xdr:col>68</xdr:col>
      <xdr:colOff>152400</xdr:colOff>
      <xdr:row>21</xdr:row>
      <xdr:rowOff>155681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6765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127529</xdr:rowOff>
    </xdr:from>
    <xdr:to>
      <xdr:col>77</xdr:col>
      <xdr:colOff>95250</xdr:colOff>
      <xdr:row>21</xdr:row>
      <xdr:rowOff>57679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5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42456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64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39053</xdr:rowOff>
    </xdr:from>
    <xdr:to>
      <xdr:col>73</xdr:col>
      <xdr:colOff>44450</xdr:colOff>
      <xdr:row>20</xdr:row>
      <xdr:rowOff>140653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125430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55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16404</xdr:rowOff>
    </xdr:from>
    <xdr:to>
      <xdr:col>68</xdr:col>
      <xdr:colOff>203200</xdr:colOff>
      <xdr:row>21</xdr:row>
      <xdr:rowOff>118004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6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102781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7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104881</xdr:rowOff>
    </xdr:from>
    <xdr:to>
      <xdr:col>64</xdr:col>
      <xdr:colOff>152400</xdr:colOff>
      <xdr:row>22</xdr:row>
      <xdr:rowOff>35031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7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19808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79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400">
            <a:effectLst/>
          </a:endParaRPr>
        </a:p>
        <a:p>
          <a:r>
            <a:rPr kumimoji="1" lang="ja-JP" altLang="ja-JP" sz="1100">
              <a:solidFill>
                <a:schemeClr val="dk1"/>
              </a:solidFill>
              <a:effectLst/>
              <a:latin typeface="+mn-lt"/>
              <a:ea typeface="+mn-ea"/>
              <a:cs typeface="+mn-cs"/>
            </a:rPr>
            <a:t>　今後も現職員数を維持し、人件費の抑制に努める。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行政コストの削減に努めているものの、依然として類似団体平均を大きく上回っている。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保育所指定管理委託料、学童保育所の運営委託料、電算関係の使用料などの増加が要因である。</a:t>
          </a:r>
          <a:endParaRPr lang="ja-JP" altLang="ja-JP" sz="1400">
            <a:effectLst/>
          </a:endParaRPr>
        </a:p>
        <a:p>
          <a:r>
            <a:rPr kumimoji="1" lang="ja-JP" altLang="ja-JP" sz="11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134620</xdr:rowOff>
    </xdr:from>
    <xdr:to>
      <xdr:col>82</xdr:col>
      <xdr:colOff>107950</xdr:colOff>
      <xdr:row>18</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92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24130</xdr:rowOff>
    </xdr:from>
    <xdr:to>
      <xdr:col>78</xdr:col>
      <xdr:colOff>69850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10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134620</xdr:rowOff>
    </xdr:from>
    <xdr:to>
      <xdr:col>73</xdr:col>
      <xdr:colOff>180975</xdr:colOff>
      <xdr:row>18</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9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134620</xdr:rowOff>
    </xdr:from>
    <xdr:to>
      <xdr:col>69</xdr:col>
      <xdr:colOff>92075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492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83820</xdr:rowOff>
    </xdr:from>
    <xdr:to>
      <xdr:col>82</xdr:col>
      <xdr:colOff>158750</xdr:colOff>
      <xdr:row>18</xdr:row>
      <xdr:rowOff>13970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55897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144780</xdr:rowOff>
    </xdr:from>
    <xdr:to>
      <xdr:col>74</xdr:col>
      <xdr:colOff>31750</xdr:colOff>
      <xdr:row>18</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59707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83820</xdr:rowOff>
    </xdr:from>
    <xdr:to>
      <xdr:col>69</xdr:col>
      <xdr:colOff>142875</xdr:colOff>
      <xdr:row>18</xdr:row>
      <xdr:rowOff>13970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障害者や高齢者福祉関係経費が年々増加傾向にある。さらに、私立保育所への広域入所負担金も増加傾向にある。</a:t>
          </a:r>
          <a:endParaRPr lang="ja-JP" altLang="ja-JP" sz="1400">
            <a:effectLst/>
          </a:endParaRPr>
        </a:p>
        <a:p>
          <a:r>
            <a:rPr kumimoji="1" lang="ja-JP" altLang="ja-JP" sz="11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令和５年度に下水道事業が特別会計から公営企業会計に移行したことにより、繰出金から補助費等に振替をしたため数値は改善している。</a:t>
          </a:r>
          <a:endParaRPr lang="ja-JP" altLang="ja-JP" sz="1400">
            <a:effectLst/>
          </a:endParaRPr>
        </a:p>
        <a:p>
          <a:r>
            <a:rPr kumimoji="1" lang="ja-JP" altLang="ja-JP" sz="1100">
              <a:solidFill>
                <a:schemeClr val="dk1"/>
              </a:solidFill>
              <a:effectLst/>
              <a:latin typeface="+mn-lt"/>
              <a:ea typeface="+mn-ea"/>
              <a:cs typeface="+mn-cs"/>
            </a:rPr>
            <a:t>　しかしながら、高齢化の進展に伴い介護保険や後期高齢者医療への繰出金が増加の一途をたどっている。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88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822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60</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36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61</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368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49530</xdr:rowOff>
    </xdr:from>
    <xdr:to>
      <xdr:col>65</xdr:col>
      <xdr:colOff>53975</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と同程度を推移していたが、令和５年度に下水道事業が特別会計から公営企業会計に移行したことにより、繰出金から補助費等に振替をしたため悪化し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今後、御坊広域行政事務組合や御坊市外五ヶ町病院経営事務組合において、負担金の増加が見込まれることから、一部事務組合とも歩調を合わせながら歳出の抑制に取り組む。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37846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015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39</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892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大型事業の償還終了などにより、同水準で推移しているが、防災関連や公共施設の整備に対する地方債の発行を予定しており、再び数値の上昇が見込まれる。</a:t>
          </a:r>
          <a:endParaRPr lang="ja-JP" altLang="ja-JP" sz="1400">
            <a:effectLst/>
          </a:endParaRPr>
        </a:p>
        <a:p>
          <a:r>
            <a:rPr kumimoji="1" lang="ja-JP" altLang="ja-JP" sz="1100">
              <a:solidFill>
                <a:schemeClr val="dk1"/>
              </a:solidFill>
              <a:effectLst/>
              <a:latin typeface="+mn-lt"/>
              <a:ea typeface="+mn-ea"/>
              <a:cs typeface="+mn-cs"/>
            </a:rPr>
            <a:t>　地方債の発行にあたっては、緊急性や優先性を十分勘案し、適正な地方債の管理に努める。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9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76</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2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物件費及び補助費等が多額であるため、類似団体平均を大きく上回っている。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165100</xdr:rowOff>
    </xdr:from>
    <xdr:to>
      <xdr:col>82</xdr:col>
      <xdr:colOff>107950</xdr:colOff>
      <xdr:row>80</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70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2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80</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105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66039</xdr:rowOff>
    </xdr:from>
    <xdr:to>
      <xdr:col>69</xdr:col>
      <xdr:colOff>92075</xdr:colOff>
      <xdr:row>80</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1058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114300</xdr:rowOff>
    </xdr:from>
    <xdr:to>
      <xdr:col>82</xdr:col>
      <xdr:colOff>158750</xdr:colOff>
      <xdr:row>80</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86377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57150</xdr:rowOff>
    </xdr:from>
    <xdr:to>
      <xdr:col>65</xdr:col>
      <xdr:colOff>53975</xdr:colOff>
      <xdr:row>80</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116218</xdr:rowOff>
    </xdr:from>
    <xdr:to>
      <xdr:col>29</xdr:col>
      <xdr:colOff>127000</xdr:colOff>
      <xdr:row>18</xdr:row>
      <xdr:rowOff>141861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9943"/>
          <a:ext cx="647700" cy="2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141861</xdr:rowOff>
    </xdr:from>
    <xdr:to>
      <xdr:col>26</xdr:col>
      <xdr:colOff>50800</xdr:colOff>
      <xdr:row>18</xdr:row>
      <xdr:rowOff>148696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75586"/>
          <a:ext cx="698500" cy="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148696</xdr:rowOff>
    </xdr:from>
    <xdr:to>
      <xdr:col>22</xdr:col>
      <xdr:colOff>114300</xdr:colOff>
      <xdr:row>18</xdr:row>
      <xdr:rowOff>152553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82421"/>
          <a:ext cx="698500" cy="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152553</xdr:rowOff>
    </xdr:from>
    <xdr:to>
      <xdr:col>18</xdr:col>
      <xdr:colOff>177800</xdr:colOff>
      <xdr:row>18</xdr:row>
      <xdr:rowOff>168401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86278"/>
          <a:ext cx="698500" cy="1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65418</xdr:rowOff>
    </xdr:from>
    <xdr:to>
      <xdr:col>29</xdr:col>
      <xdr:colOff>177800</xdr:colOff>
      <xdr:row>18</xdr:row>
      <xdr:rowOff>167018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37495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91061</xdr:rowOff>
    </xdr:from>
    <xdr:to>
      <xdr:col>26</xdr:col>
      <xdr:colOff>101600</xdr:colOff>
      <xdr:row>19</xdr:row>
      <xdr:rowOff>21211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2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5988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1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97896</xdr:rowOff>
    </xdr:from>
    <xdr:to>
      <xdr:col>22</xdr:col>
      <xdr:colOff>165100</xdr:colOff>
      <xdr:row>19</xdr:row>
      <xdr:rowOff>28046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3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12823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1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101754</xdr:rowOff>
    </xdr:from>
    <xdr:to>
      <xdr:col>19</xdr:col>
      <xdr:colOff>38100</xdr:colOff>
      <xdr:row>19</xdr:row>
      <xdr:rowOff>31903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354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2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117601</xdr:rowOff>
    </xdr:from>
    <xdr:to>
      <xdr:col>15</xdr:col>
      <xdr:colOff>101600</xdr:colOff>
      <xdr:row>19</xdr:row>
      <xdr:rowOff>47751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5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32528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87961</xdr:rowOff>
    </xdr:from>
    <xdr:to>
      <xdr:col>29</xdr:col>
      <xdr:colOff>127000</xdr:colOff>
      <xdr:row>36</xdr:row>
      <xdr:rowOff>140221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41211"/>
          <a:ext cx="647700" cy="5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124998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78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87961</xdr:rowOff>
    </xdr:from>
    <xdr:to>
      <xdr:col>26</xdr:col>
      <xdr:colOff>50800</xdr:colOff>
      <xdr:row>36</xdr:row>
      <xdr:rowOff>94335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41211"/>
          <a:ext cx="698500" cy="6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94335</xdr:rowOff>
    </xdr:from>
    <xdr:to>
      <xdr:col>22</xdr:col>
      <xdr:colOff>114300</xdr:colOff>
      <xdr:row>37</xdr:row>
      <xdr:rowOff>3835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47585"/>
          <a:ext cx="698500" cy="8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3835</xdr:rowOff>
    </xdr:from>
    <xdr:to>
      <xdr:col>18</xdr:col>
      <xdr:colOff>177800</xdr:colOff>
      <xdr:row>37</xdr:row>
      <xdr:rowOff>71730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28535"/>
          <a:ext cx="698500" cy="67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89421</xdr:rowOff>
    </xdr:from>
    <xdr:to>
      <xdr:col>29</xdr:col>
      <xdr:colOff>177800</xdr:colOff>
      <xdr:row>37</xdr:row>
      <xdr:rowOff>19571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4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277398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37161</xdr:rowOff>
    </xdr:from>
    <xdr:to>
      <xdr:col>26</xdr:col>
      <xdr:colOff>101600</xdr:colOff>
      <xdr:row>36</xdr:row>
      <xdr:rowOff>138761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9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148938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43535</xdr:rowOff>
    </xdr:from>
    <xdr:to>
      <xdr:col>22</xdr:col>
      <xdr:colOff>165100</xdr:colOff>
      <xdr:row>36</xdr:row>
      <xdr:rowOff>145135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9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155312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124485</xdr:rowOff>
    </xdr:from>
    <xdr:to>
      <xdr:col>19</xdr:col>
      <xdr:colOff>38100</xdr:colOff>
      <xdr:row>37</xdr:row>
      <xdr:rowOff>54635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7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236262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4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20930</xdr:rowOff>
    </xdr:from>
    <xdr:to>
      <xdr:col>15</xdr:col>
      <xdr:colOff>101600</xdr:colOff>
      <xdr:row>37</xdr:row>
      <xdr:rowOff>122530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107307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88753</xdr:rowOff>
    </xdr:from>
    <xdr:to>
      <xdr:col>24</xdr:col>
      <xdr:colOff>63500</xdr:colOff>
      <xdr:row>37</xdr:row>
      <xdr:rowOff>119362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2403"/>
          <a:ext cx="8382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101669</xdr:rowOff>
    </xdr:from>
    <xdr:to>
      <xdr:col>19</xdr:col>
      <xdr:colOff>177800</xdr:colOff>
      <xdr:row>37</xdr:row>
      <xdr:rowOff>119362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5319"/>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90620</xdr:rowOff>
    </xdr:from>
    <xdr:to>
      <xdr:col>15</xdr:col>
      <xdr:colOff>50800</xdr:colOff>
      <xdr:row>37</xdr:row>
      <xdr:rowOff>101669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42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90620</xdr:rowOff>
    </xdr:from>
    <xdr:to>
      <xdr:col>10</xdr:col>
      <xdr:colOff>114300</xdr:colOff>
      <xdr:row>37</xdr:row>
      <xdr:rowOff>153203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4270"/>
          <a:ext cx="8890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37953</xdr:rowOff>
    </xdr:from>
    <xdr:to>
      <xdr:col>24</xdr:col>
      <xdr:colOff>114300</xdr:colOff>
      <xdr:row>37</xdr:row>
      <xdr:rowOff>139553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124330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68562</xdr:rowOff>
    </xdr:from>
    <xdr:to>
      <xdr:col>20</xdr:col>
      <xdr:colOff>38100</xdr:colOff>
      <xdr:row>37</xdr:row>
      <xdr:rowOff>170162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50869</xdr:rowOff>
    </xdr:from>
    <xdr:to>
      <xdr:col>15</xdr:col>
      <xdr:colOff>101600</xdr:colOff>
      <xdr:row>37</xdr:row>
      <xdr:rowOff>152469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143595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39820</xdr:rowOff>
    </xdr:from>
    <xdr:to>
      <xdr:col>10</xdr:col>
      <xdr:colOff>165100</xdr:colOff>
      <xdr:row>37</xdr:row>
      <xdr:rowOff>141420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132546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102403</xdr:rowOff>
    </xdr:from>
    <xdr:to>
      <xdr:col>6</xdr:col>
      <xdr:colOff>38100</xdr:colOff>
      <xdr:row>38</xdr:row>
      <xdr:rowOff>32553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23679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73313</xdr:rowOff>
    </xdr:from>
    <xdr:to>
      <xdr:col>24</xdr:col>
      <xdr:colOff>63500</xdr:colOff>
      <xdr:row>58</xdr:row>
      <xdr:rowOff>79925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7413"/>
          <a:ext cx="8382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75345</xdr:rowOff>
    </xdr:from>
    <xdr:to>
      <xdr:col>19</xdr:col>
      <xdr:colOff>177800</xdr:colOff>
      <xdr:row>58</xdr:row>
      <xdr:rowOff>79925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9445"/>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75345</xdr:rowOff>
    </xdr:from>
    <xdr:to>
      <xdr:col>15</xdr:col>
      <xdr:colOff>50800</xdr:colOff>
      <xdr:row>58</xdr:row>
      <xdr:rowOff>75525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9445"/>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75525</xdr:rowOff>
    </xdr:from>
    <xdr:to>
      <xdr:col>10</xdr:col>
      <xdr:colOff>114300</xdr:colOff>
      <xdr:row>58</xdr:row>
      <xdr:rowOff>82222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9625"/>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22513</xdr:rowOff>
    </xdr:from>
    <xdr:to>
      <xdr:col>24</xdr:col>
      <xdr:colOff>114300</xdr:colOff>
      <xdr:row>58</xdr:row>
      <xdr:rowOff>124113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29125</xdr:rowOff>
    </xdr:from>
    <xdr:to>
      <xdr:col>20</xdr:col>
      <xdr:colOff>38100</xdr:colOff>
      <xdr:row>58</xdr:row>
      <xdr:rowOff>130725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121852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24545</xdr:rowOff>
    </xdr:from>
    <xdr:to>
      <xdr:col>15</xdr:col>
      <xdr:colOff>101600</xdr:colOff>
      <xdr:row>58</xdr:row>
      <xdr:rowOff>126145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117272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24725</xdr:rowOff>
    </xdr:from>
    <xdr:to>
      <xdr:col>10</xdr:col>
      <xdr:colOff>165100</xdr:colOff>
      <xdr:row>58</xdr:row>
      <xdr:rowOff>126325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142852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31422</xdr:rowOff>
    </xdr:from>
    <xdr:to>
      <xdr:col>6</xdr:col>
      <xdr:colOff>38100</xdr:colOff>
      <xdr:row>58</xdr:row>
      <xdr:rowOff>133022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124149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xdr:rowOff>
    </xdr:from>
    <xdr:to>
      <xdr:col>24</xdr:col>
      <xdr:colOff>63500</xdr:colOff>
      <xdr:row>79</xdr:row>
      <xdr:rowOff>17647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4786"/>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236</xdr:rowOff>
    </xdr:from>
    <xdr:to>
      <xdr:col>19</xdr:col>
      <xdr:colOff>177800</xdr:colOff>
      <xdr:row>79</xdr:row>
      <xdr:rowOff>3911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4786"/>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162731</xdr:rowOff>
    </xdr:from>
    <xdr:to>
      <xdr:col>15</xdr:col>
      <xdr:colOff>50800</xdr:colOff>
      <xdr:row>79</xdr:row>
      <xdr:rowOff>3911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35831"/>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162731</xdr:rowOff>
    </xdr:from>
    <xdr:to>
      <xdr:col>10</xdr:col>
      <xdr:colOff>114300</xdr:colOff>
      <xdr:row>79</xdr:row>
      <xdr:rowOff>9970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5831"/>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138297</xdr:rowOff>
    </xdr:from>
    <xdr:to>
      <xdr:col>24</xdr:col>
      <xdr:colOff>114300</xdr:colOff>
      <xdr:row>79</xdr:row>
      <xdr:rowOff>68447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53224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120886</xdr:rowOff>
    </xdr:from>
    <xdr:to>
      <xdr:col>20</xdr:col>
      <xdr:colOff>38100</xdr:colOff>
      <xdr:row>79</xdr:row>
      <xdr:rowOff>51036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42163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124561</xdr:rowOff>
    </xdr:from>
    <xdr:to>
      <xdr:col>15</xdr:col>
      <xdr:colOff>101600</xdr:colOff>
      <xdr:row>79</xdr:row>
      <xdr:rowOff>54711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45838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111931</xdr:rowOff>
    </xdr:from>
    <xdr:to>
      <xdr:col>10</xdr:col>
      <xdr:colOff>165100</xdr:colOff>
      <xdr:row>79</xdr:row>
      <xdr:rowOff>42081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33208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130620</xdr:rowOff>
    </xdr:from>
    <xdr:to>
      <xdr:col>6</xdr:col>
      <xdr:colOff>38100</xdr:colOff>
      <xdr:row>79</xdr:row>
      <xdr:rowOff>60770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51897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61809</xdr:rowOff>
    </xdr:from>
    <xdr:to>
      <xdr:col>24</xdr:col>
      <xdr:colOff>63500</xdr:colOff>
      <xdr:row>97</xdr:row>
      <xdr:rowOff>139243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2459"/>
          <a:ext cx="838200" cy="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139243</xdr:rowOff>
    </xdr:from>
    <xdr:to>
      <xdr:col>19</xdr:col>
      <xdr:colOff>177800</xdr:colOff>
      <xdr:row>97</xdr:row>
      <xdr:rowOff>151862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69893"/>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106935</xdr:rowOff>
    </xdr:from>
    <xdr:to>
      <xdr:col>15</xdr:col>
      <xdr:colOff>50800</xdr:colOff>
      <xdr:row>97</xdr:row>
      <xdr:rowOff>151862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37585"/>
          <a:ext cx="889000" cy="4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106935</xdr:rowOff>
    </xdr:from>
    <xdr:to>
      <xdr:col>10</xdr:col>
      <xdr:colOff>114300</xdr:colOff>
      <xdr:row>98</xdr:row>
      <xdr:rowOff>95169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37585"/>
          <a:ext cx="889000" cy="15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11009</xdr:rowOff>
    </xdr:from>
    <xdr:to>
      <xdr:col>24</xdr:col>
      <xdr:colOff>114300</xdr:colOff>
      <xdr:row>97</xdr:row>
      <xdr:rowOff>112609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160886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88443</xdr:rowOff>
    </xdr:from>
    <xdr:to>
      <xdr:col>20</xdr:col>
      <xdr:colOff>38100</xdr:colOff>
      <xdr:row>98</xdr:row>
      <xdr:rowOff>18593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101062</xdr:rowOff>
    </xdr:from>
    <xdr:to>
      <xdr:col>15</xdr:col>
      <xdr:colOff>101600</xdr:colOff>
      <xdr:row>98</xdr:row>
      <xdr:rowOff>31212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22339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56135</xdr:rowOff>
    </xdr:from>
    <xdr:to>
      <xdr:col>10</xdr:col>
      <xdr:colOff>165100</xdr:colOff>
      <xdr:row>97</xdr:row>
      <xdr:rowOff>157735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148862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44369</xdr:rowOff>
    </xdr:from>
    <xdr:to>
      <xdr:col>6</xdr:col>
      <xdr:colOff>38100</xdr:colOff>
      <xdr:row>98</xdr:row>
      <xdr:rowOff>145969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137096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19231</xdr:rowOff>
    </xdr:from>
    <xdr:to>
      <xdr:col>55</xdr:col>
      <xdr:colOff>0</xdr:colOff>
      <xdr:row>39</xdr:row>
      <xdr:rowOff>24912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05781"/>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24912</xdr:rowOff>
    </xdr:from>
    <xdr:to>
      <xdr:col>50</xdr:col>
      <xdr:colOff>114300</xdr:colOff>
      <xdr:row>39</xdr:row>
      <xdr:rowOff>51186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11462"/>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45086</xdr:rowOff>
    </xdr:from>
    <xdr:to>
      <xdr:col>45</xdr:col>
      <xdr:colOff>177800</xdr:colOff>
      <xdr:row>39</xdr:row>
      <xdr:rowOff>51186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31636"/>
          <a:ext cx="8890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43444</xdr:rowOff>
    </xdr:from>
    <xdr:to>
      <xdr:col>41</xdr:col>
      <xdr:colOff>50800</xdr:colOff>
      <xdr:row>39</xdr:row>
      <xdr:rowOff>45086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7094"/>
          <a:ext cx="889000" cy="3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139881</xdr:rowOff>
    </xdr:from>
    <xdr:to>
      <xdr:col>55</xdr:col>
      <xdr:colOff>50800</xdr:colOff>
      <xdr:row>39</xdr:row>
      <xdr:rowOff>70031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54808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6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145562</xdr:rowOff>
    </xdr:from>
    <xdr:to>
      <xdr:col>50</xdr:col>
      <xdr:colOff>165100</xdr:colOff>
      <xdr:row>39</xdr:row>
      <xdr:rowOff>75712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66839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386</xdr:rowOff>
    </xdr:from>
    <xdr:to>
      <xdr:col>46</xdr:col>
      <xdr:colOff>38100</xdr:colOff>
      <xdr:row>39</xdr:row>
      <xdr:rowOff>101986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93113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165736</xdr:rowOff>
    </xdr:from>
    <xdr:to>
      <xdr:col>41</xdr:col>
      <xdr:colOff>101600</xdr:colOff>
      <xdr:row>39</xdr:row>
      <xdr:rowOff>95886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87013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164094</xdr:rowOff>
    </xdr:from>
    <xdr:to>
      <xdr:col>36</xdr:col>
      <xdr:colOff>165100</xdr:colOff>
      <xdr:row>37</xdr:row>
      <xdr:rowOff>94244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85371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83762</xdr:rowOff>
    </xdr:from>
    <xdr:to>
      <xdr:col>55</xdr:col>
      <xdr:colOff>0</xdr:colOff>
      <xdr:row>58</xdr:row>
      <xdr:rowOff>85035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27862"/>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83762</xdr:rowOff>
    </xdr:from>
    <xdr:to>
      <xdr:col>50</xdr:col>
      <xdr:colOff>114300</xdr:colOff>
      <xdr:row>58</xdr:row>
      <xdr:rowOff>110969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7862"/>
          <a:ext cx="889000" cy="2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100386</xdr:rowOff>
    </xdr:from>
    <xdr:to>
      <xdr:col>45</xdr:col>
      <xdr:colOff>177800</xdr:colOff>
      <xdr:row>58</xdr:row>
      <xdr:rowOff>110969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448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76693</xdr:rowOff>
    </xdr:from>
    <xdr:to>
      <xdr:col>41</xdr:col>
      <xdr:colOff>50800</xdr:colOff>
      <xdr:row>58</xdr:row>
      <xdr:rowOff>100386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079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34235</xdr:rowOff>
    </xdr:from>
    <xdr:to>
      <xdr:col>55</xdr:col>
      <xdr:colOff>50800</xdr:colOff>
      <xdr:row>58</xdr:row>
      <xdr:rowOff>135835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32962</xdr:rowOff>
    </xdr:from>
    <xdr:to>
      <xdr:col>50</xdr:col>
      <xdr:colOff>165100</xdr:colOff>
      <xdr:row>58</xdr:row>
      <xdr:rowOff>134562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125689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60169</xdr:rowOff>
    </xdr:from>
    <xdr:to>
      <xdr:col>46</xdr:col>
      <xdr:colOff>38100</xdr:colOff>
      <xdr:row>58</xdr:row>
      <xdr:rowOff>161769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152896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49586</xdr:rowOff>
    </xdr:from>
    <xdr:to>
      <xdr:col>41</xdr:col>
      <xdr:colOff>101600</xdr:colOff>
      <xdr:row>58</xdr:row>
      <xdr:rowOff>151186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142313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25893</xdr:rowOff>
    </xdr:from>
    <xdr:to>
      <xdr:col>36</xdr:col>
      <xdr:colOff>165100</xdr:colOff>
      <xdr:row>58</xdr:row>
      <xdr:rowOff>127493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144020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136246</xdr:rowOff>
    </xdr:from>
    <xdr:to>
      <xdr:col>55</xdr:col>
      <xdr:colOff>0</xdr:colOff>
      <xdr:row>78</xdr:row>
      <xdr:rowOff>139486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9346"/>
          <a:ext cx="8382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138075</xdr:rowOff>
    </xdr:from>
    <xdr:to>
      <xdr:col>50</xdr:col>
      <xdr:colOff>114300</xdr:colOff>
      <xdr:row>78</xdr:row>
      <xdr:rowOff>139486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1175"/>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121993</xdr:rowOff>
    </xdr:from>
    <xdr:to>
      <xdr:col>45</xdr:col>
      <xdr:colOff>177800</xdr:colOff>
      <xdr:row>78</xdr:row>
      <xdr:rowOff>138075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95093"/>
          <a:ext cx="889000" cy="1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98313</xdr:rowOff>
    </xdr:from>
    <xdr:to>
      <xdr:col>41</xdr:col>
      <xdr:colOff>50800</xdr:colOff>
      <xdr:row>78</xdr:row>
      <xdr:rowOff>121993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1413"/>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85446</xdr:rowOff>
    </xdr:from>
    <xdr:to>
      <xdr:col>55</xdr:col>
      <xdr:colOff>50800</xdr:colOff>
      <xdr:row>79</xdr:row>
      <xdr:rowOff>15596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88686</xdr:rowOff>
    </xdr:from>
    <xdr:to>
      <xdr:col>50</xdr:col>
      <xdr:colOff>165100</xdr:colOff>
      <xdr:row>79</xdr:row>
      <xdr:rowOff>18836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9963</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87275</xdr:rowOff>
    </xdr:from>
    <xdr:to>
      <xdr:col>46</xdr:col>
      <xdr:colOff>38100</xdr:colOff>
      <xdr:row>79</xdr:row>
      <xdr:rowOff>17425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8552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71193</xdr:rowOff>
    </xdr:from>
    <xdr:to>
      <xdr:col>41</xdr:col>
      <xdr:colOff>101600</xdr:colOff>
      <xdr:row>79</xdr:row>
      <xdr:rowOff>1343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163920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47513</xdr:rowOff>
    </xdr:from>
    <xdr:to>
      <xdr:col>36</xdr:col>
      <xdr:colOff>165100</xdr:colOff>
      <xdr:row>78</xdr:row>
      <xdr:rowOff>149113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165640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54938</xdr:rowOff>
    </xdr:from>
    <xdr:to>
      <xdr:col>55</xdr:col>
      <xdr:colOff>0</xdr:colOff>
      <xdr:row>97</xdr:row>
      <xdr:rowOff>78146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85588"/>
          <a:ext cx="8382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54938</xdr:rowOff>
    </xdr:from>
    <xdr:to>
      <xdr:col>50</xdr:col>
      <xdr:colOff>114300</xdr:colOff>
      <xdr:row>98</xdr:row>
      <xdr:rowOff>21434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85588"/>
          <a:ext cx="889000" cy="1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21434</xdr:rowOff>
    </xdr:from>
    <xdr:to>
      <xdr:col>45</xdr:col>
      <xdr:colOff>177800</xdr:colOff>
      <xdr:row>98</xdr:row>
      <xdr:rowOff>50507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23534"/>
          <a:ext cx="889000" cy="2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50507</xdr:rowOff>
    </xdr:from>
    <xdr:to>
      <xdr:col>41</xdr:col>
      <xdr:colOff>50800</xdr:colOff>
      <xdr:row>98</xdr:row>
      <xdr:rowOff>51856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52607"/>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27346</xdr:rowOff>
    </xdr:from>
    <xdr:to>
      <xdr:col>55</xdr:col>
      <xdr:colOff>50800</xdr:colOff>
      <xdr:row>97</xdr:row>
      <xdr:rowOff>128946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50223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0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4138</xdr:rowOff>
    </xdr:from>
    <xdr:to>
      <xdr:col>50</xdr:col>
      <xdr:colOff>165100</xdr:colOff>
      <xdr:row>97</xdr:row>
      <xdr:rowOff>105738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122265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142084</xdr:rowOff>
    </xdr:from>
    <xdr:to>
      <xdr:col>46</xdr:col>
      <xdr:colOff>38100</xdr:colOff>
      <xdr:row>98</xdr:row>
      <xdr:rowOff>72234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171157</xdr:rowOff>
    </xdr:from>
    <xdr:to>
      <xdr:col>41</xdr:col>
      <xdr:colOff>101600</xdr:colOff>
      <xdr:row>98</xdr:row>
      <xdr:rowOff>101307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92434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1056</xdr:rowOff>
    </xdr:from>
    <xdr:to>
      <xdr:col>36</xdr:col>
      <xdr:colOff>165100</xdr:colOff>
      <xdr:row>98</xdr:row>
      <xdr:rowOff>102656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93711</xdr:rowOff>
    </xdr:from>
    <xdr:to>
      <xdr:col>85</xdr:col>
      <xdr:colOff>127000</xdr:colOff>
      <xdr:row>38</xdr:row>
      <xdr:rowOff>97080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08811"/>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97080</xdr:rowOff>
    </xdr:from>
    <xdr:to>
      <xdr:col>81</xdr:col>
      <xdr:colOff>50800</xdr:colOff>
      <xdr:row>38</xdr:row>
      <xdr:rowOff>134991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2180"/>
          <a:ext cx="889000" cy="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123579</xdr:rowOff>
    </xdr:from>
    <xdr:to>
      <xdr:col>76</xdr:col>
      <xdr:colOff>114300</xdr:colOff>
      <xdr:row>38</xdr:row>
      <xdr:rowOff>134991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8679"/>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123579</xdr:rowOff>
    </xdr:from>
    <xdr:to>
      <xdr:col>71</xdr:col>
      <xdr:colOff>177800</xdr:colOff>
      <xdr:row>38</xdr:row>
      <xdr:rowOff>128302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8679"/>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42911</xdr:rowOff>
    </xdr:from>
    <xdr:to>
      <xdr:col>85</xdr:col>
      <xdr:colOff>177800</xdr:colOff>
      <xdr:row>38</xdr:row>
      <xdr:rowOff>144511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46280</xdr:rowOff>
    </xdr:from>
    <xdr:to>
      <xdr:col>81</xdr:col>
      <xdr:colOff>101600</xdr:colOff>
      <xdr:row>38</xdr:row>
      <xdr:rowOff>147880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139007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84191</xdr:rowOff>
    </xdr:from>
    <xdr:to>
      <xdr:col>76</xdr:col>
      <xdr:colOff>165100</xdr:colOff>
      <xdr:row>39</xdr:row>
      <xdr:rowOff>14341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5468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9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72779</xdr:rowOff>
    </xdr:from>
    <xdr:to>
      <xdr:col>72</xdr:col>
      <xdr:colOff>38100</xdr:colOff>
      <xdr:row>39</xdr:row>
      <xdr:rowOff>2929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165506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77502</xdr:rowOff>
    </xdr:from>
    <xdr:to>
      <xdr:col>67</xdr:col>
      <xdr:colOff>101600</xdr:colOff>
      <xdr:row>39</xdr:row>
      <xdr:rowOff>7652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170229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21441</xdr:rowOff>
    </xdr:from>
    <xdr:to>
      <xdr:col>85</xdr:col>
      <xdr:colOff>127000</xdr:colOff>
      <xdr:row>78</xdr:row>
      <xdr:rowOff>26338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94541"/>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21441</xdr:rowOff>
    </xdr:from>
    <xdr:to>
      <xdr:col>81</xdr:col>
      <xdr:colOff>50800</xdr:colOff>
      <xdr:row>78</xdr:row>
      <xdr:rowOff>21445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454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21445</xdr:rowOff>
    </xdr:from>
    <xdr:to>
      <xdr:col>76</xdr:col>
      <xdr:colOff>114300</xdr:colOff>
      <xdr:row>78</xdr:row>
      <xdr:rowOff>30045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4545"/>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30045</xdr:rowOff>
    </xdr:from>
    <xdr:to>
      <xdr:col>71</xdr:col>
      <xdr:colOff>177800</xdr:colOff>
      <xdr:row>78</xdr:row>
      <xdr:rowOff>39255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3145"/>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146988</xdr:rowOff>
    </xdr:from>
    <xdr:to>
      <xdr:col>85</xdr:col>
      <xdr:colOff>177800</xdr:colOff>
      <xdr:row>78</xdr:row>
      <xdr:rowOff>77138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61915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142091</xdr:rowOff>
    </xdr:from>
    <xdr:to>
      <xdr:col>81</xdr:col>
      <xdr:colOff>101600</xdr:colOff>
      <xdr:row>78</xdr:row>
      <xdr:rowOff>72241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63368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142095</xdr:rowOff>
    </xdr:from>
    <xdr:to>
      <xdr:col>76</xdr:col>
      <xdr:colOff>165100</xdr:colOff>
      <xdr:row>78</xdr:row>
      <xdr:rowOff>72245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63372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150695</xdr:rowOff>
    </xdr:from>
    <xdr:to>
      <xdr:col>72</xdr:col>
      <xdr:colOff>38100</xdr:colOff>
      <xdr:row>78</xdr:row>
      <xdr:rowOff>80845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71972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159905</xdr:rowOff>
    </xdr:from>
    <xdr:to>
      <xdr:col>67</xdr:col>
      <xdr:colOff>101600</xdr:colOff>
      <xdr:row>78</xdr:row>
      <xdr:rowOff>90055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81182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156963</xdr:rowOff>
    </xdr:from>
    <xdr:to>
      <xdr:col>85</xdr:col>
      <xdr:colOff>127000</xdr:colOff>
      <xdr:row>99</xdr:row>
      <xdr:rowOff>22168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59063"/>
          <a:ext cx="838200" cy="3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22168</xdr:rowOff>
    </xdr:from>
    <xdr:to>
      <xdr:col>81</xdr:col>
      <xdr:colOff>50800</xdr:colOff>
      <xdr:row>99</xdr:row>
      <xdr:rowOff>61796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5718"/>
          <a:ext cx="889000" cy="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42182</xdr:rowOff>
    </xdr:from>
    <xdr:to>
      <xdr:col>76</xdr:col>
      <xdr:colOff>114300</xdr:colOff>
      <xdr:row>99</xdr:row>
      <xdr:rowOff>61796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15732"/>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42182</xdr:rowOff>
    </xdr:from>
    <xdr:to>
      <xdr:col>71</xdr:col>
      <xdr:colOff>177800</xdr:colOff>
      <xdr:row>99</xdr:row>
      <xdr:rowOff>66675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1573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106163</xdr:rowOff>
    </xdr:from>
    <xdr:to>
      <xdr:col>85</xdr:col>
      <xdr:colOff>177800</xdr:colOff>
      <xdr:row>99</xdr:row>
      <xdr:rowOff>36313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21090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142818</xdr:rowOff>
    </xdr:from>
    <xdr:to>
      <xdr:col>81</xdr:col>
      <xdr:colOff>101600</xdr:colOff>
      <xdr:row>99</xdr:row>
      <xdr:rowOff>72968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64095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10996</xdr:rowOff>
    </xdr:from>
    <xdr:to>
      <xdr:col>76</xdr:col>
      <xdr:colOff>165100</xdr:colOff>
      <xdr:row>99</xdr:row>
      <xdr:rowOff>112596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103723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162832</xdr:rowOff>
    </xdr:from>
    <xdr:to>
      <xdr:col>72</xdr:col>
      <xdr:colOff>38100</xdr:colOff>
      <xdr:row>99</xdr:row>
      <xdr:rowOff>92982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84109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5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15875</xdr:rowOff>
    </xdr:from>
    <xdr:to>
      <xdr:col>67</xdr:col>
      <xdr:colOff>101600</xdr:colOff>
      <xdr:row>99</xdr:row>
      <xdr:rowOff>117475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108602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8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55575</xdr:rowOff>
    </xdr:from>
    <xdr:to>
      <xdr:col>116</xdr:col>
      <xdr:colOff>63500</xdr:colOff>
      <xdr:row>38</xdr:row>
      <xdr:rowOff>168199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399225"/>
          <a:ext cx="838200" cy="2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168199</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83299"/>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4775</xdr:rowOff>
    </xdr:from>
    <xdr:to>
      <xdr:col>116</xdr:col>
      <xdr:colOff>114300</xdr:colOff>
      <xdr:row>37</xdr:row>
      <xdr:rowOff>106375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27652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1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117399</xdr:rowOff>
    </xdr:from>
    <xdr:to>
      <xdr:col>112</xdr:col>
      <xdr:colOff>38100</xdr:colOff>
      <xdr:row>39</xdr:row>
      <xdr:rowOff>47549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38676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129984</xdr:rowOff>
    </xdr:from>
    <xdr:to>
      <xdr:col>116</xdr:col>
      <xdr:colOff>63500</xdr:colOff>
      <xdr:row>76</xdr:row>
      <xdr:rowOff>131649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60184"/>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24665</xdr:rowOff>
    </xdr:from>
    <xdr:to>
      <xdr:col>111</xdr:col>
      <xdr:colOff>177800</xdr:colOff>
      <xdr:row>76</xdr:row>
      <xdr:rowOff>131649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11965"/>
          <a:ext cx="889000" cy="4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24665</xdr:rowOff>
    </xdr:from>
    <xdr:to>
      <xdr:col>107</xdr:col>
      <xdr:colOff>50800</xdr:colOff>
      <xdr:row>74</xdr:row>
      <xdr:rowOff>57502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11965"/>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165336</xdr:rowOff>
    </xdr:from>
    <xdr:to>
      <xdr:col>102</xdr:col>
      <xdr:colOff>114300</xdr:colOff>
      <xdr:row>74</xdr:row>
      <xdr:rowOff>57502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81186"/>
          <a:ext cx="889000" cy="6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79184</xdr:rowOff>
    </xdr:from>
    <xdr:to>
      <xdr:col>116</xdr:col>
      <xdr:colOff>114300</xdr:colOff>
      <xdr:row>77</xdr:row>
      <xdr:rowOff>9334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57611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80849</xdr:rowOff>
    </xdr:from>
    <xdr:to>
      <xdr:col>112</xdr:col>
      <xdr:colOff>38100</xdr:colOff>
      <xdr:row>77</xdr:row>
      <xdr:rowOff>10999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145315</xdr:rowOff>
    </xdr:from>
    <xdr:to>
      <xdr:col>107</xdr:col>
      <xdr:colOff>101600</xdr:colOff>
      <xdr:row>74</xdr:row>
      <xdr:rowOff>75465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91992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6702</xdr:rowOff>
    </xdr:from>
    <xdr:to>
      <xdr:col>102</xdr:col>
      <xdr:colOff>165100</xdr:colOff>
      <xdr:row>74</xdr:row>
      <xdr:rowOff>108302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6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114536</xdr:rowOff>
    </xdr:from>
    <xdr:to>
      <xdr:col>98</xdr:col>
      <xdr:colOff>38100</xdr:colOff>
      <xdr:row>74</xdr:row>
      <xdr:rowOff>44686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61213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ja-JP" altLang="en-US" sz="1100">
              <a:solidFill>
                <a:schemeClr val="dk1"/>
              </a:solidFill>
              <a:effectLst/>
              <a:latin typeface="+mn-lt"/>
              <a:ea typeface="+mn-ea"/>
              <a:cs typeface="+mn-cs"/>
            </a:rPr>
            <a:t>８９，１８６</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６７，１８３</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４９，５９０</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４３，４８３</a:t>
          </a:r>
          <a:r>
            <a:rPr kumimoji="1" lang="ja-JP" altLang="ja-JP" sz="1100">
              <a:solidFill>
                <a:schemeClr val="dk1"/>
              </a:solidFill>
              <a:effectLst/>
              <a:latin typeface="+mn-lt"/>
              <a:ea typeface="+mn-ea"/>
              <a:cs typeface="+mn-cs"/>
            </a:rPr>
            <a:t>円少なく、類似団体平均を下回っているが、今後小学校施設の学校施設等の整備に係る償還が始まることにより住民一人当たりの公債費は増加していくと見込んでいる。</a:t>
          </a:r>
          <a:endParaRPr lang="ja-JP" altLang="ja-JP" sz="1400">
            <a:effectLst/>
          </a:endParaRPr>
        </a:p>
        <a:p>
          <a:r>
            <a:rPr kumimoji="1" lang="ja-JP" altLang="ja-JP" sz="1100">
              <a:solidFill>
                <a:schemeClr val="dk1"/>
              </a:solidFill>
              <a:effectLst/>
              <a:latin typeface="+mn-lt"/>
              <a:ea typeface="+mn-ea"/>
              <a:cs typeface="+mn-cs"/>
            </a:rPr>
            <a:t>　普通建設事業費（うち更新整備）は住民一人当たり</a:t>
          </a:r>
          <a:r>
            <a:rPr kumimoji="1" lang="ja-JP" altLang="en-US" sz="1100">
              <a:solidFill>
                <a:schemeClr val="dk1"/>
              </a:solidFill>
              <a:effectLst/>
              <a:latin typeface="+mn-lt"/>
              <a:ea typeface="+mn-ea"/>
              <a:cs typeface="+mn-cs"/>
            </a:rPr>
            <a:t>１０１，９２７</a:t>
          </a:r>
          <a:r>
            <a:rPr kumimoji="1" lang="ja-JP" altLang="ja-JP" sz="1100">
              <a:solidFill>
                <a:schemeClr val="dk1"/>
              </a:solidFill>
              <a:effectLst/>
              <a:latin typeface="+mn-lt"/>
              <a:ea typeface="+mn-ea"/>
              <a:cs typeface="+mn-cs"/>
            </a:rPr>
            <a:t>円と類似団体平均を</a:t>
          </a:r>
          <a:r>
            <a:rPr kumimoji="1" lang="ja-JP" altLang="en-US" sz="1100">
              <a:solidFill>
                <a:schemeClr val="dk1"/>
              </a:solidFill>
              <a:effectLst/>
              <a:latin typeface="+mn-lt"/>
              <a:ea typeface="+mn-ea"/>
              <a:cs typeface="+mn-cs"/>
            </a:rPr>
            <a:t>９，３９５</a:t>
          </a:r>
          <a:r>
            <a:rPr kumimoji="1" lang="ja-JP" altLang="ja-JP" sz="1100">
              <a:solidFill>
                <a:schemeClr val="dk1"/>
              </a:solidFill>
              <a:effectLst/>
              <a:latin typeface="+mn-lt"/>
              <a:ea typeface="+mn-ea"/>
              <a:cs typeface="+mn-cs"/>
            </a:rPr>
            <a:t>円上回っており、大型事業である町道改良事業、漁村再生交付金事業の他、公共施設にかかる更新事業が増加したことが要因である。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168148</xdr:rowOff>
    </xdr:from>
    <xdr:to>
      <xdr:col>24</xdr:col>
      <xdr:colOff>63500</xdr:colOff>
      <xdr:row>38</xdr:row>
      <xdr:rowOff>7493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1798"/>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7493</xdr:rowOff>
    </xdr:from>
    <xdr:to>
      <xdr:col>19</xdr:col>
      <xdr:colOff>177800</xdr:colOff>
      <xdr:row>38</xdr:row>
      <xdr:rowOff>40640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259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17780</xdr:rowOff>
    </xdr:from>
    <xdr:to>
      <xdr:col>15</xdr:col>
      <xdr:colOff>50800</xdr:colOff>
      <xdr:row>38</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15367</xdr:rowOff>
    </xdr:from>
    <xdr:to>
      <xdr:col>10</xdr:col>
      <xdr:colOff>114300</xdr:colOff>
      <xdr:row>38</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046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117348</xdr:rowOff>
    </xdr:from>
    <xdr:to>
      <xdr:col>24</xdr:col>
      <xdr:colOff>114300</xdr:colOff>
      <xdr:row>38</xdr:row>
      <xdr:rowOff>47498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128143</xdr:rowOff>
    </xdr:from>
    <xdr:to>
      <xdr:col>20</xdr:col>
      <xdr:colOff>38100</xdr:colOff>
      <xdr:row>38</xdr:row>
      <xdr:rowOff>58293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161290</xdr:rowOff>
    </xdr:from>
    <xdr:to>
      <xdr:col>15</xdr:col>
      <xdr:colOff>101600</xdr:colOff>
      <xdr:row>38</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82567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138430</xdr:rowOff>
    </xdr:from>
    <xdr:to>
      <xdr:col>10</xdr:col>
      <xdr:colOff>165100</xdr:colOff>
      <xdr:row>38</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136017</xdr:rowOff>
    </xdr:from>
    <xdr:to>
      <xdr:col>6</xdr:col>
      <xdr:colOff>38100</xdr:colOff>
      <xdr:row>38</xdr:row>
      <xdr:rowOff>66167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51694</xdr:rowOff>
    </xdr:from>
    <xdr:to>
      <xdr:col>24</xdr:col>
      <xdr:colOff>63500</xdr:colOff>
      <xdr:row>58</xdr:row>
      <xdr:rowOff>76035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5794"/>
          <a:ext cx="8382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65832</xdr:rowOff>
    </xdr:from>
    <xdr:to>
      <xdr:col>19</xdr:col>
      <xdr:colOff>177800</xdr:colOff>
      <xdr:row>58</xdr:row>
      <xdr:rowOff>76035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9932"/>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65832</xdr:rowOff>
    </xdr:from>
    <xdr:to>
      <xdr:col>15</xdr:col>
      <xdr:colOff>50800</xdr:colOff>
      <xdr:row>58</xdr:row>
      <xdr:rowOff>76823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9932"/>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152941</xdr:rowOff>
    </xdr:from>
    <xdr:to>
      <xdr:col>10</xdr:col>
      <xdr:colOff>114300</xdr:colOff>
      <xdr:row>58</xdr:row>
      <xdr:rowOff>76823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591"/>
          <a:ext cx="889000" cy="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894</xdr:rowOff>
    </xdr:from>
    <xdr:to>
      <xdr:col>24</xdr:col>
      <xdr:colOff>114300</xdr:colOff>
      <xdr:row>58</xdr:row>
      <xdr:rowOff>102494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25235</xdr:rowOff>
    </xdr:from>
    <xdr:to>
      <xdr:col>20</xdr:col>
      <xdr:colOff>38100</xdr:colOff>
      <xdr:row>58</xdr:row>
      <xdr:rowOff>126835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117962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15032</xdr:rowOff>
    </xdr:from>
    <xdr:to>
      <xdr:col>15</xdr:col>
      <xdr:colOff>101600</xdr:colOff>
      <xdr:row>58</xdr:row>
      <xdr:rowOff>116632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107759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26023</xdr:rowOff>
    </xdr:from>
    <xdr:to>
      <xdr:col>10</xdr:col>
      <xdr:colOff>165100</xdr:colOff>
      <xdr:row>58</xdr:row>
      <xdr:rowOff>127623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118750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102141</xdr:rowOff>
    </xdr:from>
    <xdr:to>
      <xdr:col>6</xdr:col>
      <xdr:colOff>38100</xdr:colOff>
      <xdr:row>58</xdr:row>
      <xdr:rowOff>32291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23418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127371</xdr:rowOff>
    </xdr:from>
    <xdr:to>
      <xdr:col>24</xdr:col>
      <xdr:colOff>63500</xdr:colOff>
      <xdr:row>77</xdr:row>
      <xdr:rowOff>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7571"/>
          <a:ext cx="838200" cy="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1980</xdr:rowOff>
    </xdr:from>
    <xdr:to>
      <xdr:col>19</xdr:col>
      <xdr:colOff>177800</xdr:colOff>
      <xdr:row>77</xdr:row>
      <xdr:rowOff>16759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3630"/>
          <a:ext cx="8890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132431</xdr:rowOff>
    </xdr:from>
    <xdr:to>
      <xdr:col>15</xdr:col>
      <xdr:colOff>50800</xdr:colOff>
      <xdr:row>77</xdr:row>
      <xdr:rowOff>16759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2631"/>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132431</xdr:rowOff>
    </xdr:from>
    <xdr:to>
      <xdr:col>10</xdr:col>
      <xdr:colOff>114300</xdr:colOff>
      <xdr:row>77</xdr:row>
      <xdr:rowOff>86756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2631"/>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76571</xdr:rowOff>
    </xdr:from>
    <xdr:to>
      <xdr:col>24</xdr:col>
      <xdr:colOff>114300</xdr:colOff>
      <xdr:row>77</xdr:row>
      <xdr:rowOff>6721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54998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122630</xdr:rowOff>
    </xdr:from>
    <xdr:to>
      <xdr:col>20</xdr:col>
      <xdr:colOff>38100</xdr:colOff>
      <xdr:row>77</xdr:row>
      <xdr:rowOff>52780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137409</xdr:rowOff>
    </xdr:from>
    <xdr:to>
      <xdr:col>15</xdr:col>
      <xdr:colOff>101600</xdr:colOff>
      <xdr:row>77</xdr:row>
      <xdr:rowOff>67559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81631</xdr:rowOff>
    </xdr:from>
    <xdr:to>
      <xdr:col>10</xdr:col>
      <xdr:colOff>165100</xdr:colOff>
      <xdr:row>77</xdr:row>
      <xdr:rowOff>11781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28308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35956</xdr:rowOff>
    </xdr:from>
    <xdr:to>
      <xdr:col>6</xdr:col>
      <xdr:colOff>38100</xdr:colOff>
      <xdr:row>77</xdr:row>
      <xdr:rowOff>137556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154083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106487</xdr:rowOff>
    </xdr:from>
    <xdr:to>
      <xdr:col>24</xdr:col>
      <xdr:colOff>63500</xdr:colOff>
      <xdr:row>98</xdr:row>
      <xdr:rowOff>109719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8587"/>
          <a:ext cx="8382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106487</xdr:rowOff>
    </xdr:from>
    <xdr:to>
      <xdr:col>19</xdr:col>
      <xdr:colOff>177800</xdr:colOff>
      <xdr:row>98</xdr:row>
      <xdr:rowOff>107035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8587"/>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104321</xdr:rowOff>
    </xdr:from>
    <xdr:to>
      <xdr:col>15</xdr:col>
      <xdr:colOff>50800</xdr:colOff>
      <xdr:row>98</xdr:row>
      <xdr:rowOff>107035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6421"/>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104321</xdr:rowOff>
    </xdr:from>
    <xdr:to>
      <xdr:col>10</xdr:col>
      <xdr:colOff>114300</xdr:colOff>
      <xdr:row>98</xdr:row>
      <xdr:rowOff>112753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421"/>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58919</xdr:rowOff>
    </xdr:from>
    <xdr:to>
      <xdr:col>24</xdr:col>
      <xdr:colOff>114300</xdr:colOff>
      <xdr:row>98</xdr:row>
      <xdr:rowOff>160519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55687</xdr:rowOff>
    </xdr:from>
    <xdr:to>
      <xdr:col>20</xdr:col>
      <xdr:colOff>38100</xdr:colOff>
      <xdr:row>98</xdr:row>
      <xdr:rowOff>157287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148414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56235</xdr:rowOff>
    </xdr:from>
    <xdr:to>
      <xdr:col>15</xdr:col>
      <xdr:colOff>101600</xdr:colOff>
      <xdr:row>98</xdr:row>
      <xdr:rowOff>157835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148962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53521</xdr:rowOff>
    </xdr:from>
    <xdr:to>
      <xdr:col>10</xdr:col>
      <xdr:colOff>165100</xdr:colOff>
      <xdr:row>98</xdr:row>
      <xdr:rowOff>155121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146248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61953</xdr:rowOff>
    </xdr:from>
    <xdr:to>
      <xdr:col>6</xdr:col>
      <xdr:colOff>38100</xdr:colOff>
      <xdr:row>98</xdr:row>
      <xdr:rowOff>163553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154680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66178</xdr:rowOff>
    </xdr:from>
    <xdr:to>
      <xdr:col>55</xdr:col>
      <xdr:colOff>0</xdr:colOff>
      <xdr:row>57</xdr:row>
      <xdr:rowOff>142980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8828"/>
          <a:ext cx="838200" cy="7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142980</xdr:rowOff>
    </xdr:from>
    <xdr:to>
      <xdr:col>50</xdr:col>
      <xdr:colOff>114300</xdr:colOff>
      <xdr:row>58</xdr:row>
      <xdr:rowOff>20565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5630"/>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84599</xdr:rowOff>
    </xdr:from>
    <xdr:to>
      <xdr:col>45</xdr:col>
      <xdr:colOff>177800</xdr:colOff>
      <xdr:row>58</xdr:row>
      <xdr:rowOff>20565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57249"/>
          <a:ext cx="889000" cy="1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84599</xdr:rowOff>
    </xdr:from>
    <xdr:to>
      <xdr:col>41</xdr:col>
      <xdr:colOff>50800</xdr:colOff>
      <xdr:row>57</xdr:row>
      <xdr:rowOff>128068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57249"/>
          <a:ext cx="889000" cy="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15378</xdr:rowOff>
    </xdr:from>
    <xdr:to>
      <xdr:col>55</xdr:col>
      <xdr:colOff>50800</xdr:colOff>
      <xdr:row>57</xdr:row>
      <xdr:rowOff>116978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38255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92180</xdr:rowOff>
    </xdr:from>
    <xdr:to>
      <xdr:col>50</xdr:col>
      <xdr:colOff>165100</xdr:colOff>
      <xdr:row>58</xdr:row>
      <xdr:rowOff>22330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38857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141215</xdr:rowOff>
    </xdr:from>
    <xdr:to>
      <xdr:col>46</xdr:col>
      <xdr:colOff>38100</xdr:colOff>
      <xdr:row>58</xdr:row>
      <xdr:rowOff>71365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87892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33799</xdr:rowOff>
    </xdr:from>
    <xdr:to>
      <xdr:col>41</xdr:col>
      <xdr:colOff>101600</xdr:colOff>
      <xdr:row>57</xdr:row>
      <xdr:rowOff>135399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151926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77268</xdr:rowOff>
    </xdr:from>
    <xdr:to>
      <xdr:col>36</xdr:col>
      <xdr:colOff>165100</xdr:colOff>
      <xdr:row>58</xdr:row>
      <xdr:rowOff>7418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23945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890</xdr:rowOff>
    </xdr:from>
    <xdr:to>
      <xdr:col>55</xdr:col>
      <xdr:colOff>0</xdr:colOff>
      <xdr:row>79</xdr:row>
      <xdr:rowOff>4990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5440"/>
          <a:ext cx="8382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xdr:rowOff>
    </xdr:from>
    <xdr:to>
      <xdr:col>50</xdr:col>
      <xdr:colOff>114300</xdr:colOff>
      <xdr:row>79</xdr:row>
      <xdr:rowOff>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468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xdr:rowOff>
    </xdr:from>
    <xdr:to>
      <xdr:col>45</xdr:col>
      <xdr:colOff>177800</xdr:colOff>
      <xdr:row>79</xdr:row>
      <xdr:rowOff>8697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4682"/>
          <a:ext cx="8890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162449</xdr:rowOff>
    </xdr:from>
    <xdr:to>
      <xdr:col>41</xdr:col>
      <xdr:colOff>50800</xdr:colOff>
      <xdr:row>79</xdr:row>
      <xdr:rowOff>8697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3554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125640</xdr:rowOff>
    </xdr:from>
    <xdr:to>
      <xdr:col>55</xdr:col>
      <xdr:colOff>50800</xdr:colOff>
      <xdr:row>79</xdr:row>
      <xdr:rowOff>55790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40567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121540</xdr:rowOff>
    </xdr:from>
    <xdr:to>
      <xdr:col>50</xdr:col>
      <xdr:colOff>165100</xdr:colOff>
      <xdr:row>79</xdr:row>
      <xdr:rowOff>51690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42817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120782</xdr:rowOff>
    </xdr:from>
    <xdr:to>
      <xdr:col>46</xdr:col>
      <xdr:colOff>38100</xdr:colOff>
      <xdr:row>79</xdr:row>
      <xdr:rowOff>50932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129347</xdr:rowOff>
    </xdr:from>
    <xdr:to>
      <xdr:col>41</xdr:col>
      <xdr:colOff>101600</xdr:colOff>
      <xdr:row>79</xdr:row>
      <xdr:rowOff>59497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50624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111649</xdr:rowOff>
    </xdr:from>
    <xdr:to>
      <xdr:col>36</xdr:col>
      <xdr:colOff>165100</xdr:colOff>
      <xdr:row>79</xdr:row>
      <xdr:rowOff>41799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32926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46317</xdr:rowOff>
    </xdr:from>
    <xdr:to>
      <xdr:col>55</xdr:col>
      <xdr:colOff>0</xdr:colOff>
      <xdr:row>97</xdr:row>
      <xdr:rowOff>166802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6967"/>
          <a:ext cx="838200" cy="1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46317</xdr:rowOff>
    </xdr:from>
    <xdr:to>
      <xdr:col>50</xdr:col>
      <xdr:colOff>114300</xdr:colOff>
      <xdr:row>98</xdr:row>
      <xdr:rowOff>24586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6967"/>
          <a:ext cx="889000" cy="1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166181</xdr:rowOff>
    </xdr:from>
    <xdr:to>
      <xdr:col>45</xdr:col>
      <xdr:colOff>177800</xdr:colOff>
      <xdr:row>98</xdr:row>
      <xdr:rowOff>24586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96831"/>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166181</xdr:rowOff>
    </xdr:from>
    <xdr:to>
      <xdr:col>41</xdr:col>
      <xdr:colOff>50800</xdr:colOff>
      <xdr:row>98</xdr:row>
      <xdr:rowOff>35761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96831"/>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116002</xdr:rowOff>
    </xdr:from>
    <xdr:to>
      <xdr:col>55</xdr:col>
      <xdr:colOff>50800</xdr:colOff>
      <xdr:row>98</xdr:row>
      <xdr:rowOff>46152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30929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166967</xdr:rowOff>
    </xdr:from>
    <xdr:to>
      <xdr:col>50</xdr:col>
      <xdr:colOff>165100</xdr:colOff>
      <xdr:row>97</xdr:row>
      <xdr:rowOff>97117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88244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145236</xdr:rowOff>
    </xdr:from>
    <xdr:to>
      <xdr:col>46</xdr:col>
      <xdr:colOff>38100</xdr:colOff>
      <xdr:row>98</xdr:row>
      <xdr:rowOff>75386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115381</xdr:rowOff>
    </xdr:from>
    <xdr:to>
      <xdr:col>41</xdr:col>
      <xdr:colOff>101600</xdr:colOff>
      <xdr:row>98</xdr:row>
      <xdr:rowOff>45531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156411</xdr:rowOff>
    </xdr:from>
    <xdr:to>
      <xdr:col>36</xdr:col>
      <xdr:colOff>165100</xdr:colOff>
      <xdr:row>98</xdr:row>
      <xdr:rowOff>86561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77688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788</xdr:rowOff>
    </xdr:from>
    <xdr:to>
      <xdr:col>85</xdr:col>
      <xdr:colOff>127000</xdr:colOff>
      <xdr:row>37</xdr:row>
      <xdr:rowOff>162201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4438"/>
          <a:ext cx="8382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162201</xdr:rowOff>
    </xdr:from>
    <xdr:to>
      <xdr:col>81</xdr:col>
      <xdr:colOff>50800</xdr:colOff>
      <xdr:row>38</xdr:row>
      <xdr:rowOff>39551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5851"/>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39551</xdr:rowOff>
    </xdr:from>
    <xdr:to>
      <xdr:col>76</xdr:col>
      <xdr:colOff>114300</xdr:colOff>
      <xdr:row>38</xdr:row>
      <xdr:rowOff>58536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54651"/>
          <a:ext cx="8890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22602</xdr:rowOff>
    </xdr:from>
    <xdr:to>
      <xdr:col>71</xdr:col>
      <xdr:colOff>177800</xdr:colOff>
      <xdr:row>38</xdr:row>
      <xdr:rowOff>58536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7702"/>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121438</xdr:rowOff>
    </xdr:from>
    <xdr:to>
      <xdr:col>85</xdr:col>
      <xdr:colOff>177800</xdr:colOff>
      <xdr:row>37</xdr:row>
      <xdr:rowOff>51588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99865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111401</xdr:rowOff>
    </xdr:from>
    <xdr:to>
      <xdr:col>81</xdr:col>
      <xdr:colOff>101600</xdr:colOff>
      <xdr:row>38</xdr:row>
      <xdr:rowOff>41551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32678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160201</xdr:rowOff>
    </xdr:from>
    <xdr:to>
      <xdr:col>76</xdr:col>
      <xdr:colOff>165100</xdr:colOff>
      <xdr:row>38</xdr:row>
      <xdr:rowOff>90351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81478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7736</xdr:rowOff>
    </xdr:from>
    <xdr:to>
      <xdr:col>72</xdr:col>
      <xdr:colOff>38100</xdr:colOff>
      <xdr:row>38</xdr:row>
      <xdr:rowOff>109336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100463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143252</xdr:rowOff>
    </xdr:from>
    <xdr:to>
      <xdr:col>67</xdr:col>
      <xdr:colOff>101600</xdr:colOff>
      <xdr:row>38</xdr:row>
      <xdr:rowOff>73402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64529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57574</xdr:rowOff>
    </xdr:from>
    <xdr:to>
      <xdr:col>85</xdr:col>
      <xdr:colOff>127000</xdr:colOff>
      <xdr:row>58</xdr:row>
      <xdr:rowOff>101285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1674"/>
          <a:ext cx="8382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83468</xdr:rowOff>
    </xdr:from>
    <xdr:to>
      <xdr:col>81</xdr:col>
      <xdr:colOff>50800</xdr:colOff>
      <xdr:row>58</xdr:row>
      <xdr:rowOff>101285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27568"/>
          <a:ext cx="8890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83468</xdr:rowOff>
    </xdr:from>
    <xdr:to>
      <xdr:col>76</xdr:col>
      <xdr:colOff>114300</xdr:colOff>
      <xdr:row>58</xdr:row>
      <xdr:rowOff>104620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27568"/>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6126</xdr:rowOff>
    </xdr:from>
    <xdr:to>
      <xdr:col>71</xdr:col>
      <xdr:colOff>177800</xdr:colOff>
      <xdr:row>58</xdr:row>
      <xdr:rowOff>104620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78776"/>
          <a:ext cx="889000" cy="26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6774</xdr:rowOff>
    </xdr:from>
    <xdr:to>
      <xdr:col>85</xdr:col>
      <xdr:colOff>177800</xdr:colOff>
      <xdr:row>58</xdr:row>
      <xdr:rowOff>108374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93151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50485</xdr:rowOff>
    </xdr:from>
    <xdr:to>
      <xdr:col>81</xdr:col>
      <xdr:colOff>101600</xdr:colOff>
      <xdr:row>58</xdr:row>
      <xdr:rowOff>152085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143212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32668</xdr:rowOff>
    </xdr:from>
    <xdr:to>
      <xdr:col>76</xdr:col>
      <xdr:colOff>165100</xdr:colOff>
      <xdr:row>58</xdr:row>
      <xdr:rowOff>134268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125395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53820</xdr:rowOff>
    </xdr:from>
    <xdr:to>
      <xdr:col>72</xdr:col>
      <xdr:colOff>38100</xdr:colOff>
      <xdr:row>58</xdr:row>
      <xdr:rowOff>155420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146547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126776</xdr:rowOff>
    </xdr:from>
    <xdr:to>
      <xdr:col>67</xdr:col>
      <xdr:colOff>101600</xdr:colOff>
      <xdr:row>57</xdr:row>
      <xdr:rowOff>56926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73453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93711</xdr:rowOff>
    </xdr:from>
    <xdr:to>
      <xdr:col>85</xdr:col>
      <xdr:colOff>127000</xdr:colOff>
      <xdr:row>78</xdr:row>
      <xdr:rowOff>97079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6811"/>
          <a:ext cx="8382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97079</xdr:rowOff>
    </xdr:from>
    <xdr:to>
      <xdr:col>81</xdr:col>
      <xdr:colOff>50800</xdr:colOff>
      <xdr:row>78</xdr:row>
      <xdr:rowOff>134990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70179"/>
          <a:ext cx="889000" cy="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123579</xdr:rowOff>
    </xdr:from>
    <xdr:to>
      <xdr:col>76</xdr:col>
      <xdr:colOff>114300</xdr:colOff>
      <xdr:row>78</xdr:row>
      <xdr:rowOff>134990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6679"/>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123579</xdr:rowOff>
    </xdr:from>
    <xdr:to>
      <xdr:col>71</xdr:col>
      <xdr:colOff>177800</xdr:colOff>
      <xdr:row>78</xdr:row>
      <xdr:rowOff>128302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6679"/>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42911</xdr:rowOff>
    </xdr:from>
    <xdr:to>
      <xdr:col>85</xdr:col>
      <xdr:colOff>177800</xdr:colOff>
      <xdr:row>78</xdr:row>
      <xdr:rowOff>144511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46279</xdr:rowOff>
    </xdr:from>
    <xdr:to>
      <xdr:col>81</xdr:col>
      <xdr:colOff>101600</xdr:colOff>
      <xdr:row>78</xdr:row>
      <xdr:rowOff>147879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139006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84190</xdr:rowOff>
    </xdr:from>
    <xdr:to>
      <xdr:col>76</xdr:col>
      <xdr:colOff>165100</xdr:colOff>
      <xdr:row>79</xdr:row>
      <xdr:rowOff>14340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72779</xdr:rowOff>
    </xdr:from>
    <xdr:to>
      <xdr:col>72</xdr:col>
      <xdr:colOff>38100</xdr:colOff>
      <xdr:row>79</xdr:row>
      <xdr:rowOff>2929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165506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77502</xdr:rowOff>
    </xdr:from>
    <xdr:to>
      <xdr:col>67</xdr:col>
      <xdr:colOff>101600</xdr:colOff>
      <xdr:row>79</xdr:row>
      <xdr:rowOff>7652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170229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21441</xdr:rowOff>
    </xdr:from>
    <xdr:to>
      <xdr:col>85</xdr:col>
      <xdr:colOff>127000</xdr:colOff>
      <xdr:row>98</xdr:row>
      <xdr:rowOff>26338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23541"/>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21441</xdr:rowOff>
    </xdr:from>
    <xdr:to>
      <xdr:col>81</xdr:col>
      <xdr:colOff>50800</xdr:colOff>
      <xdr:row>98</xdr:row>
      <xdr:rowOff>21445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354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21445</xdr:rowOff>
    </xdr:from>
    <xdr:to>
      <xdr:col>76</xdr:col>
      <xdr:colOff>114300</xdr:colOff>
      <xdr:row>98</xdr:row>
      <xdr:rowOff>30045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23545"/>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30045</xdr:rowOff>
    </xdr:from>
    <xdr:to>
      <xdr:col>71</xdr:col>
      <xdr:colOff>177800</xdr:colOff>
      <xdr:row>98</xdr:row>
      <xdr:rowOff>39255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2145"/>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146988</xdr:rowOff>
    </xdr:from>
    <xdr:to>
      <xdr:col>85</xdr:col>
      <xdr:colOff>177800</xdr:colOff>
      <xdr:row>98</xdr:row>
      <xdr:rowOff>77138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142091</xdr:rowOff>
    </xdr:from>
    <xdr:to>
      <xdr:col>81</xdr:col>
      <xdr:colOff>101600</xdr:colOff>
      <xdr:row>98</xdr:row>
      <xdr:rowOff>72241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63368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142095</xdr:rowOff>
    </xdr:from>
    <xdr:to>
      <xdr:col>76</xdr:col>
      <xdr:colOff>165100</xdr:colOff>
      <xdr:row>98</xdr:row>
      <xdr:rowOff>72245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63372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150695</xdr:rowOff>
    </xdr:from>
    <xdr:to>
      <xdr:col>72</xdr:col>
      <xdr:colOff>38100</xdr:colOff>
      <xdr:row>98</xdr:row>
      <xdr:rowOff>80845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71972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159905</xdr:rowOff>
    </xdr:from>
    <xdr:to>
      <xdr:col>67</xdr:col>
      <xdr:colOff>101600</xdr:colOff>
      <xdr:row>98</xdr:row>
      <xdr:rowOff>90055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81182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目的別における住民一人当たりのコストは、ほぼすべての項目において、類似団体を下回っている。</a:t>
          </a:r>
          <a:endParaRPr lang="ja-JP" altLang="ja-JP" sz="1400">
            <a:effectLst/>
          </a:endParaRPr>
        </a:p>
        <a:p>
          <a:r>
            <a:rPr lang="ja-JP" altLang="ja-JP" sz="1100">
              <a:solidFill>
                <a:schemeClr val="dk1"/>
              </a:solidFill>
              <a:effectLst/>
              <a:latin typeface="+mn-lt"/>
              <a:ea typeface="+mn-ea"/>
              <a:cs typeface="+mn-cs"/>
            </a:rPr>
            <a:t>　民生費は住民一人当たり</a:t>
          </a:r>
          <a:r>
            <a:rPr lang="ja-JP" altLang="en-US" sz="1100">
              <a:solidFill>
                <a:schemeClr val="dk1"/>
              </a:solidFill>
              <a:effectLst/>
              <a:latin typeface="+mn-lt"/>
              <a:ea typeface="+mn-ea"/>
              <a:cs typeface="+mn-cs"/>
            </a:rPr>
            <a:t>２１３，２３６</a:t>
          </a:r>
          <a:r>
            <a:rPr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と類似団体平均より</a:t>
          </a:r>
          <a:r>
            <a:rPr kumimoji="1" lang="ja-JP" altLang="en-US" sz="1100">
              <a:solidFill>
                <a:schemeClr val="dk1"/>
              </a:solidFill>
              <a:effectLst/>
              <a:latin typeface="+mn-lt"/>
              <a:ea typeface="+mn-ea"/>
              <a:cs typeface="+mn-cs"/>
            </a:rPr>
            <a:t>６，９９５</a:t>
          </a:r>
          <a:r>
            <a:rPr kumimoji="1" lang="ja-JP" altLang="ja-JP" sz="1100">
              <a:solidFill>
                <a:schemeClr val="dk1"/>
              </a:solidFill>
              <a:effectLst/>
              <a:latin typeface="+mn-lt"/>
              <a:ea typeface="+mn-ea"/>
              <a:cs typeface="+mn-cs"/>
            </a:rPr>
            <a:t>円少なく</a:t>
          </a:r>
          <a:r>
            <a:rPr lang="ja-JP" altLang="ja-JP" sz="1100">
              <a:solidFill>
                <a:schemeClr val="dk1"/>
              </a:solidFill>
              <a:effectLst/>
              <a:latin typeface="+mn-lt"/>
              <a:ea typeface="+mn-ea"/>
              <a:cs typeface="+mn-cs"/>
            </a:rPr>
            <a:t>なっているが、依然として保育所指定管理、</a:t>
          </a:r>
          <a:r>
            <a:rPr kumimoji="1" lang="ja-JP" altLang="ja-JP" sz="1100">
              <a:solidFill>
                <a:schemeClr val="dk1"/>
              </a:solidFill>
              <a:effectLst/>
              <a:latin typeface="+mn-lt"/>
              <a:ea typeface="+mn-ea"/>
              <a:cs typeface="+mn-cs"/>
            </a:rPr>
            <a:t>学童保育所の運営委託料、広域入所負担金などが増加傾向にある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８４，２９７</a:t>
          </a:r>
          <a:r>
            <a:rPr kumimoji="1" lang="ja-JP" altLang="ja-JP" sz="1100">
              <a:solidFill>
                <a:schemeClr val="dk1"/>
              </a:solidFill>
              <a:effectLst/>
              <a:latin typeface="+mn-lt"/>
              <a:ea typeface="+mn-ea"/>
              <a:cs typeface="+mn-cs"/>
            </a:rPr>
            <a:t>円となっており、継続事業の漁村再生交付金事業などが多額であることが主な要因である。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実質収支額は、収支の均衡を保つため、財政調整基金の取り崩しで対応しているため、黒字となっている。財政調整基金の残高は、令和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年度末では、</a:t>
          </a:r>
          <a:r>
            <a:rPr kumimoji="1" lang="ja-JP" altLang="en-US" sz="1100">
              <a:solidFill>
                <a:schemeClr val="dk1"/>
              </a:solidFill>
              <a:effectLst/>
              <a:latin typeface="+mn-lt"/>
              <a:ea typeface="+mn-ea"/>
              <a:cs typeface="+mn-cs"/>
            </a:rPr>
            <a:t>７，２０４</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，０００円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１，２３４</a:t>
          </a:r>
          <a:r>
            <a:rPr kumimoji="1" lang="ja-JP" altLang="ja-JP" sz="1100">
              <a:solidFill>
                <a:schemeClr val="dk1"/>
              </a:solidFill>
              <a:effectLst/>
              <a:latin typeface="+mn-lt"/>
              <a:ea typeface="+mn-ea"/>
              <a:cs typeface="+mn-cs"/>
            </a:rPr>
            <a:t>万円となった。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5958769</v>
      </c>
      <c r="BO4" s="436"/>
      <c r="BP4" s="436"/>
      <c r="BQ4" s="436"/>
      <c r="BR4" s="436"/>
      <c r="BS4" s="436"/>
      <c r="BT4" s="436"/>
      <c r="BU4" s="437"/>
      <c r="BV4" s="435">
        <v>5666554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9.6999999999999993</v>
      </c>
      <c r="CU4" s="576"/>
      <c r="CV4" s="576"/>
      <c r="CW4" s="576"/>
      <c r="CX4" s="576"/>
      <c r="CY4" s="576"/>
      <c r="CZ4" s="576"/>
      <c r="DA4" s="577"/>
      <c r="DB4" s="575">
        <v>11.8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5625723</v>
      </c>
      <c r="BO5" s="407"/>
      <c r="BP5" s="407"/>
      <c r="BQ5" s="407"/>
      <c r="BR5" s="407"/>
      <c r="BS5" s="407"/>
      <c r="BT5" s="407"/>
      <c r="BU5" s="408"/>
      <c r="BV5" s="406">
        <v>5299183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96.2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333046</v>
      </c>
      <c r="BO6" s="407"/>
      <c r="BP6" s="407"/>
      <c r="BQ6" s="407"/>
      <c r="BR6" s="407"/>
      <c r="BS6" s="407"/>
      <c r="BT6" s="407"/>
      <c r="BU6" s="408"/>
      <c r="BV6" s="406">
        <v>367371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94.3</v>
      </c>
      <c r="CU6" s="550"/>
      <c r="CV6" s="550"/>
      <c r="CW6" s="550"/>
      <c r="CX6" s="550"/>
      <c r="CY6" s="550"/>
      <c r="CZ6" s="550"/>
      <c r="DA6" s="551"/>
      <c r="DB6" s="549">
        <v>96.6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33897</v>
      </c>
      <c r="BO7" s="407"/>
      <c r="BP7" s="407"/>
      <c r="BQ7" s="407"/>
      <c r="BR7" s="407"/>
      <c r="BS7" s="407"/>
      <c r="BT7" s="407"/>
      <c r="BU7" s="408"/>
      <c r="BV7" s="406">
        <v>13102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3093273</v>
      </c>
      <c r="CU7" s="407"/>
      <c r="CV7" s="407"/>
      <c r="CW7" s="407"/>
      <c r="CX7" s="407"/>
      <c r="CY7" s="407"/>
      <c r="CZ7" s="407"/>
      <c r="DA7" s="408"/>
      <c r="DB7" s="406">
        <v>2995527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299149</v>
      </c>
      <c r="BO8" s="407"/>
      <c r="BP8" s="407"/>
      <c r="BQ8" s="407"/>
      <c r="BR8" s="407"/>
      <c r="BS8" s="407"/>
      <c r="BT8" s="407"/>
      <c r="BU8" s="408"/>
      <c r="BV8" s="406">
        <v>354269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7673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-55120</v>
      </c>
      <c r="BO9" s="407"/>
      <c r="BP9" s="407"/>
      <c r="BQ9" s="407"/>
      <c r="BR9" s="407"/>
      <c r="BS9" s="407"/>
      <c r="BT9" s="407"/>
      <c r="BU9" s="408"/>
      <c r="BV9" s="406">
        <v>-19369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9.6999999999999993</v>
      </c>
      <c r="CU9" s="404"/>
      <c r="CV9" s="404"/>
      <c r="CW9" s="404"/>
      <c r="CX9" s="404"/>
      <c r="CY9" s="404"/>
      <c r="CZ9" s="404"/>
      <c r="DA9" s="405"/>
      <c r="DB9" s="403">
        <v>10.1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7641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108928</v>
      </c>
      <c r="BO10" s="407"/>
      <c r="BP10" s="407"/>
      <c r="BQ10" s="407"/>
      <c r="BR10" s="407"/>
      <c r="BS10" s="407"/>
      <c r="BT10" s="407"/>
      <c r="BU10" s="408"/>
      <c r="BV10" s="406">
        <v>101704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7953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196887</v>
      </c>
      <c r="BO12" s="407"/>
      <c r="BP12" s="407"/>
      <c r="BQ12" s="407"/>
      <c r="BR12" s="407"/>
      <c r="BS12" s="407"/>
      <c r="BT12" s="407"/>
      <c r="BU12" s="408"/>
      <c r="BV12" s="406">
        <v>395662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7910</v>
      </c>
      <c r="S13" s="494"/>
      <c r="T13" s="494"/>
      <c r="U13" s="494"/>
      <c r="V13" s="495"/>
      <c r="W13" s="496" t="s">
        <v>131</v>
      </c>
      <c r="X13" s="392"/>
      <c r="Y13" s="392"/>
      <c r="Z13" s="392"/>
      <c r="AA13" s="392"/>
      <c r="AB13" s="393"/>
      <c r="AC13" s="359">
        <v>444</v>
      </c>
      <c r="AD13" s="360"/>
      <c r="AE13" s="360"/>
      <c r="AF13" s="360"/>
      <c r="AG13" s="361"/>
      <c r="AH13" s="359">
        <v>542</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-143079</v>
      </c>
      <c r="BO13" s="407"/>
      <c r="BP13" s="407"/>
      <c r="BQ13" s="407"/>
      <c r="BR13" s="407"/>
      <c r="BS13" s="407"/>
      <c r="BT13" s="407"/>
      <c r="BU13" s="408"/>
      <c r="BV13" s="406">
        <v>-313327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11.5</v>
      </c>
      <c r="CU13" s="404"/>
      <c r="CV13" s="404"/>
      <c r="CW13" s="404"/>
      <c r="CX13" s="404"/>
      <c r="CY13" s="404"/>
      <c r="CZ13" s="404"/>
      <c r="DA13" s="405"/>
      <c r="DB13" s="403">
        <v>11.3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7986</v>
      </c>
      <c r="S14" s="494"/>
      <c r="T14" s="494"/>
      <c r="U14" s="494"/>
      <c r="V14" s="495"/>
      <c r="W14" s="497"/>
      <c r="X14" s="395"/>
      <c r="Y14" s="395"/>
      <c r="Z14" s="395"/>
      <c r="AA14" s="395"/>
      <c r="AB14" s="396"/>
      <c r="AC14" s="486">
        <v>12</v>
      </c>
      <c r="AD14" s="487"/>
      <c r="AE14" s="487"/>
      <c r="AF14" s="487"/>
      <c r="AG14" s="488"/>
      <c r="AH14" s="486">
        <v>14.9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32.4</v>
      </c>
      <c r="CU14" s="504"/>
      <c r="CV14" s="504"/>
      <c r="CW14" s="504"/>
      <c r="CX14" s="504"/>
      <c r="CY14" s="504"/>
      <c r="CZ14" s="504"/>
      <c r="DA14" s="505"/>
      <c r="DB14" s="503">
        <v>61.5</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7956</v>
      </c>
      <c r="S15" s="494"/>
      <c r="T15" s="494"/>
      <c r="U15" s="494"/>
      <c r="V15" s="495"/>
      <c r="W15" s="496" t="s">
        <v>137</v>
      </c>
      <c r="X15" s="392"/>
      <c r="Y15" s="392"/>
      <c r="Z15" s="392"/>
      <c r="AA15" s="392"/>
      <c r="AB15" s="393"/>
      <c r="AC15" s="359">
        <v>795</v>
      </c>
      <c r="AD15" s="360"/>
      <c r="AE15" s="360"/>
      <c r="AF15" s="360"/>
      <c r="AG15" s="361"/>
      <c r="AH15" s="359">
        <v>764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829844</v>
      </c>
      <c r="BO15" s="436"/>
      <c r="BP15" s="436"/>
      <c r="BQ15" s="436"/>
      <c r="BR15" s="436"/>
      <c r="BS15" s="436"/>
      <c r="BT15" s="436"/>
      <c r="BU15" s="437"/>
      <c r="BV15" s="435">
        <v>817638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21.5</v>
      </c>
      <c r="AD16" s="487"/>
      <c r="AE16" s="487"/>
      <c r="AF16" s="487"/>
      <c r="AG16" s="488"/>
      <c r="AH16" s="486">
        <v>21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2885501</v>
      </c>
      <c r="BO16" s="407"/>
      <c r="BP16" s="407"/>
      <c r="BQ16" s="407"/>
      <c r="BR16" s="407"/>
      <c r="BS16" s="407"/>
      <c r="BT16" s="407"/>
      <c r="BU16" s="408"/>
      <c r="BV16" s="406">
        <v>2783187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2452</v>
      </c>
      <c r="AD17" s="360"/>
      <c r="AE17" s="360"/>
      <c r="AF17" s="360"/>
      <c r="AG17" s="361"/>
      <c r="AH17" s="359">
        <v>2340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1030769</v>
      </c>
      <c r="BO17" s="407"/>
      <c r="BP17" s="407"/>
      <c r="BQ17" s="407"/>
      <c r="BR17" s="407"/>
      <c r="BS17" s="407"/>
      <c r="BT17" s="407"/>
      <c r="BU17" s="408"/>
      <c r="BV17" s="406">
        <v>1016040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46.21</v>
      </c>
      <c r="M18" s="459"/>
      <c r="N18" s="459"/>
      <c r="O18" s="459"/>
      <c r="P18" s="459"/>
      <c r="Q18" s="459"/>
      <c r="R18" s="460"/>
      <c r="S18" s="460"/>
      <c r="T18" s="460"/>
      <c r="U18" s="460"/>
      <c r="V18" s="461"/>
      <c r="W18" s="477"/>
      <c r="X18" s="478"/>
      <c r="Y18" s="478"/>
      <c r="Z18" s="478"/>
      <c r="AA18" s="478"/>
      <c r="AB18" s="502"/>
      <c r="AC18" s="376">
        <v>66.400000000000006</v>
      </c>
      <c r="AD18" s="377"/>
      <c r="AE18" s="377"/>
      <c r="AF18" s="377"/>
      <c r="AG18" s="462"/>
      <c r="AH18" s="376">
        <v>64.2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2946937</v>
      </c>
      <c r="BO18" s="407"/>
      <c r="BP18" s="407"/>
      <c r="BQ18" s="407"/>
      <c r="BR18" s="407"/>
      <c r="BS18" s="407"/>
      <c r="BT18" s="407"/>
      <c r="BU18" s="408"/>
      <c r="BV18" s="406">
        <v>2898342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4069388</v>
      </c>
      <c r="BO19" s="407"/>
      <c r="BP19" s="407"/>
      <c r="BQ19" s="407"/>
      <c r="BR19" s="407"/>
      <c r="BS19" s="407"/>
      <c r="BT19" s="407"/>
      <c r="BU19" s="408"/>
      <c r="BV19" s="406">
        <v>4096373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2896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3811576</v>
      </c>
      <c r="BO22" s="436"/>
      <c r="BP22" s="436"/>
      <c r="BQ22" s="436"/>
      <c r="BR22" s="436"/>
      <c r="BS22" s="436"/>
      <c r="BT22" s="436"/>
      <c r="BU22" s="437"/>
      <c r="BV22" s="435">
        <v>3727737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3220107</v>
      </c>
      <c r="BO23" s="407"/>
      <c r="BP23" s="407"/>
      <c r="BQ23" s="407"/>
      <c r="BR23" s="407"/>
      <c r="BS23" s="407"/>
      <c r="BT23" s="407"/>
      <c r="BU23" s="408"/>
      <c r="BV23" s="406">
        <v>3230304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6750</v>
      </c>
      <c r="R24" s="360"/>
      <c r="S24" s="360"/>
      <c r="T24" s="360"/>
      <c r="U24" s="360"/>
      <c r="V24" s="361"/>
      <c r="W24" s="449"/>
      <c r="X24" s="386"/>
      <c r="Y24" s="387"/>
      <c r="Z24" s="362" t="s">
        <v>162</v>
      </c>
      <c r="AA24" s="363"/>
      <c r="AB24" s="363"/>
      <c r="AC24" s="363"/>
      <c r="AD24" s="363"/>
      <c r="AE24" s="363"/>
      <c r="AF24" s="363"/>
      <c r="AG24" s="364"/>
      <c r="AH24" s="359">
        <v>70</v>
      </c>
      <c r="AI24" s="360"/>
      <c r="AJ24" s="360"/>
      <c r="AK24" s="360"/>
      <c r="AL24" s="361"/>
      <c r="AM24" s="359">
        <v>214760</v>
      </c>
      <c r="AN24" s="360"/>
      <c r="AO24" s="360"/>
      <c r="AP24" s="360"/>
      <c r="AQ24" s="360"/>
      <c r="AR24" s="361"/>
      <c r="AS24" s="359">
        <v>3068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2621460</v>
      </c>
      <c r="BO24" s="407"/>
      <c r="BP24" s="407"/>
      <c r="BQ24" s="407"/>
      <c r="BR24" s="407"/>
      <c r="BS24" s="407"/>
      <c r="BT24" s="407"/>
      <c r="BU24" s="408"/>
      <c r="BV24" s="406">
        <v>2397185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5580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21760</v>
      </c>
      <c r="BO25" s="436"/>
      <c r="BP25" s="436"/>
      <c r="BQ25" s="436"/>
      <c r="BR25" s="436"/>
      <c r="BS25" s="436"/>
      <c r="BT25" s="436"/>
      <c r="BU25" s="437"/>
      <c r="BV25" s="435">
        <v>284187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5000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2300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1212340</v>
      </c>
      <c r="BO28" s="436"/>
      <c r="BP28" s="436"/>
      <c r="BQ28" s="436"/>
      <c r="BR28" s="436"/>
      <c r="BS28" s="436"/>
      <c r="BT28" s="436"/>
      <c r="BU28" s="437"/>
      <c r="BV28" s="435">
        <v>1140299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9</v>
      </c>
      <c r="M29" s="360"/>
      <c r="N29" s="360"/>
      <c r="O29" s="360"/>
      <c r="P29" s="361"/>
      <c r="Q29" s="359">
        <v>2100</v>
      </c>
      <c r="R29" s="360"/>
      <c r="S29" s="360"/>
      <c r="T29" s="360"/>
      <c r="U29" s="360"/>
      <c r="V29" s="361"/>
      <c r="W29" s="450"/>
      <c r="X29" s="451"/>
      <c r="Y29" s="452"/>
      <c r="Z29" s="362" t="s">
        <v>178</v>
      </c>
      <c r="AA29" s="363"/>
      <c r="AB29" s="363"/>
      <c r="AC29" s="363"/>
      <c r="AD29" s="363"/>
      <c r="AE29" s="363"/>
      <c r="AF29" s="363"/>
      <c r="AG29" s="364"/>
      <c r="AH29" s="359">
        <v>72</v>
      </c>
      <c r="AI29" s="360"/>
      <c r="AJ29" s="360"/>
      <c r="AK29" s="360"/>
      <c r="AL29" s="361"/>
      <c r="AM29" s="359">
        <v>221242</v>
      </c>
      <c r="AN29" s="360"/>
      <c r="AO29" s="360"/>
      <c r="AP29" s="360"/>
      <c r="AQ29" s="360"/>
      <c r="AR29" s="361"/>
      <c r="AS29" s="359">
        <v>3073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23057</v>
      </c>
      <c r="BO29" s="407"/>
      <c r="BP29" s="407"/>
      <c r="BQ29" s="407"/>
      <c r="BR29" s="407"/>
      <c r="BS29" s="407"/>
      <c r="BT29" s="407"/>
      <c r="BU29" s="408"/>
      <c r="BV29" s="406">
        <v>14625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267987</v>
      </c>
      <c r="BO30" s="441"/>
      <c r="BP30" s="441"/>
      <c r="BQ30" s="441"/>
      <c r="BR30" s="441"/>
      <c r="BS30" s="441"/>
      <c r="BT30" s="441"/>
      <c r="BU30" s="442"/>
      <c r="BV30" s="440">
        <v>249860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御坊広域行政事務組合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御坊日高老人福祉施設事務組合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御坊日高老人福祉施設事務組合（公営企業会計）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日高広域消防事務組合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御坊市外五ヶ町病院経営事務組合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和歌山県後期高齢者医療広域連合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和歌山県後期高齢者医療広域連合（特別会計）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和歌山県市町村総合事務組合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和歌山地方税回収機構</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z+1jmRvpq+vDop2/tyTuLtxjbH/yOPFlDiAhoaI3aWbZ2yOqkBx9PE9DEPxFjhk3bgklRrhUmEq3ImovnelBA==" saltValue="Ryc3f0XDd9J8izsG8AIV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8.89</v>
      </c>
      <c r="G34" s="33">
        <v>11.35</v>
      </c>
      <c r="H34" s="33">
        <v>11.37</v>
      </c>
      <c r="I34" s="33">
        <v>10.61</v>
      </c>
      <c r="J34" s="34">
        <v>8.49</v>
      </c>
      <c r="K34" s="22"/>
      <c r="L34" s="22"/>
      <c r="M34" s="22"/>
      <c r="N34" s="22"/>
      <c r="O34" s="22"/>
      <c r="P34" s="22"/>
    </row>
    <row r="35" spans="1:16" ht="39" customHeight="1" x14ac:dyDescent="0.2">
      <c r="A35" s="22"/>
      <c r="B35" s="35"/>
      <c r="C35" s="1132" t="s">
        <v>536</v>
      </c>
      <c r="D35" s="1132"/>
      <c r="E35" s="1133"/>
      <c r="F35" s="36" t="s">
        <v>488</v>
      </c>
      <c r="G35" s="37" t="s">
        <v>488</v>
      </c>
      <c r="H35" s="37" t="s">
        <v>488</v>
      </c>
      <c r="I35" s="37">
        <v>5.2</v>
      </c>
      <c r="J35" s="38">
        <v>6.19</v>
      </c>
      <c r="K35" s="22"/>
      <c r="L35" s="22"/>
      <c r="M35" s="22"/>
      <c r="N35" s="22"/>
      <c r="O35" s="22"/>
      <c r="P35" s="22"/>
    </row>
    <row r="36" spans="1:16" ht="39" customHeight="1" x14ac:dyDescent="0.2">
      <c r="A36" s="22"/>
      <c r="B36" s="35"/>
      <c r="C36" s="1132" t="s">
        <v>537</v>
      </c>
      <c r="D36" s="1132"/>
      <c r="E36" s="1133"/>
      <c r="F36" s="36">
        <v>8.8000000000000007</v>
      </c>
      <c r="G36" s="37">
        <v>7.65</v>
      </c>
      <c r="H36" s="37">
        <v>7.83</v>
      </c>
      <c r="I36" s="37">
        <v>6.65</v>
      </c>
      <c r="J36" s="38">
        <v>5.05</v>
      </c>
      <c r="K36" s="22"/>
      <c r="L36" s="22"/>
      <c r="M36" s="22"/>
      <c r="N36" s="22"/>
      <c r="O36" s="22"/>
      <c r="P36" s="22"/>
    </row>
    <row r="37" spans="1:16" ht="39" customHeight="1" x14ac:dyDescent="0.2">
      <c r="A37" s="22"/>
      <c r="B37" s="35"/>
      <c r="C37" s="1132" t="s">
        <v>538</v>
      </c>
      <c r="D37" s="1132"/>
      <c r="E37" s="1133"/>
      <c r="F37" s="36">
        <v>2.5499999999999998</v>
      </c>
      <c r="G37" s="37">
        <v>3.02</v>
      </c>
      <c r="H37" s="37">
        <v>3.7</v>
      </c>
      <c r="I37" s="37">
        <v>1.98</v>
      </c>
      <c r="J37" s="38">
        <v>1.58</v>
      </c>
      <c r="K37" s="22"/>
      <c r="L37" s="22"/>
      <c r="M37" s="22"/>
      <c r="N37" s="22"/>
      <c r="O37" s="22"/>
      <c r="P37" s="22"/>
    </row>
    <row r="38" spans="1:16" ht="39" customHeight="1" x14ac:dyDescent="0.2">
      <c r="A38" s="22"/>
      <c r="B38" s="35"/>
      <c r="C38" s="1132" t="s">
        <v>539</v>
      </c>
      <c r="D38" s="1132"/>
      <c r="E38" s="1133"/>
      <c r="F38" s="36">
        <v>1.3</v>
      </c>
      <c r="G38" s="37">
        <v>1.2</v>
      </c>
      <c r="H38" s="37">
        <v>1.22</v>
      </c>
      <c r="I38" s="37">
        <v>1.21</v>
      </c>
      <c r="J38" s="38">
        <v>1.17</v>
      </c>
      <c r="K38" s="22"/>
      <c r="L38" s="22"/>
      <c r="M38" s="22"/>
      <c r="N38" s="22"/>
      <c r="O38" s="22"/>
      <c r="P38" s="22"/>
    </row>
    <row r="39" spans="1:16" ht="39" customHeight="1" x14ac:dyDescent="0.2">
      <c r="A39" s="22"/>
      <c r="B39" s="35"/>
      <c r="C39" s="1132" t="s">
        <v>540</v>
      </c>
      <c r="D39" s="1132"/>
      <c r="E39" s="1133"/>
      <c r="F39" s="36">
        <v>1.06</v>
      </c>
      <c r="G39" s="37">
        <v>1.43</v>
      </c>
      <c r="H39" s="37">
        <v>0.44</v>
      </c>
      <c r="I39" s="37">
        <v>0.68</v>
      </c>
      <c r="J39" s="38">
        <v>0.53</v>
      </c>
      <c r="K39" s="22"/>
      <c r="L39" s="22"/>
      <c r="M39" s="22"/>
      <c r="N39" s="22"/>
      <c r="O39" s="22"/>
      <c r="P39" s="22"/>
    </row>
    <row r="40" spans="1:16" ht="39" customHeight="1" x14ac:dyDescent="0.2">
      <c r="A40" s="22"/>
      <c r="B40" s="35"/>
      <c r="C40" s="1132" t="s">
        <v>541</v>
      </c>
      <c r="D40" s="1132"/>
      <c r="E40" s="1133"/>
      <c r="F40" s="36">
        <v>0.06</v>
      </c>
      <c r="G40" s="37">
        <v>0.02</v>
      </c>
      <c r="H40" s="37">
        <v>7.0000000000000007E-2</v>
      </c>
      <c r="I40" s="37">
        <v>0.02</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1.1299999999999999</v>
      </c>
      <c r="G43" s="42">
        <v>0.89</v>
      </c>
      <c r="H43" s="42">
        <v>0.03</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h34CZV9nFGa39z7WArs1k50zwY91ONIFRSg5WhWPLbCQ3NECkJKzh2RU9XeoZlfYrwGzPWSbmJNFRWyNY+t8Q==" saltValue="GN0oHzH7RvnNpy771VhM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349</v>
      </c>
      <c r="L45" s="58">
        <v>382</v>
      </c>
      <c r="M45" s="58">
        <v>412</v>
      </c>
      <c r="N45" s="58">
        <v>413</v>
      </c>
      <c r="O45" s="59">
        <v>394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169</v>
      </c>
      <c r="L48" s="62">
        <v>178</v>
      </c>
      <c r="M48" s="62">
        <v>183</v>
      </c>
      <c r="N48" s="62">
        <v>163</v>
      </c>
      <c r="O48" s="63">
        <v>128</v>
      </c>
      <c r="P48" s="46"/>
      <c r="Q48" s="46"/>
      <c r="R48" s="46"/>
      <c r="S48" s="46"/>
      <c r="T48" s="46"/>
      <c r="U48" s="46"/>
    </row>
    <row r="49" spans="1:21" ht="30.75" customHeight="1" x14ac:dyDescent="0.2">
      <c r="A49" s="46"/>
      <c r="B49" s="1163"/>
      <c r="C49" s="1164"/>
      <c r="D49" s="60"/>
      <c r="E49" s="1140" t="s">
        <v>14</v>
      </c>
      <c r="F49" s="1140"/>
      <c r="G49" s="1140"/>
      <c r="H49" s="1140"/>
      <c r="I49" s="1140"/>
      <c r="J49" s="1141"/>
      <c r="K49" s="61">
        <v>50</v>
      </c>
      <c r="L49" s="62">
        <v>36</v>
      </c>
      <c r="M49" s="62">
        <v>42</v>
      </c>
      <c r="N49" s="62">
        <v>61</v>
      </c>
      <c r="O49" s="63">
        <v>77</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342</v>
      </c>
      <c r="L52" s="62">
        <v>328</v>
      </c>
      <c r="M52" s="62">
        <v>318</v>
      </c>
      <c r="N52" s="62">
        <v>313</v>
      </c>
      <c r="O52" s="63">
        <v>309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226</v>
      </c>
      <c r="L53" s="67">
        <v>268</v>
      </c>
      <c r="M53" s="67">
        <v>319</v>
      </c>
      <c r="N53" s="67">
        <v>324</v>
      </c>
      <c r="O53" s="68">
        <v>290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558</v>
      </c>
      <c r="L58" s="82" t="s">
        <v>558</v>
      </c>
      <c r="M58" s="82" t="s">
        <v>558</v>
      </c>
      <c r="N58" s="82" t="s">
        <v>558</v>
      </c>
      <c r="O58" s="83" t="s">
        <v>558</v>
      </c>
    </row>
    <row r="59" spans="1:21" ht="31.5" customHeight="1" x14ac:dyDescent="0.2">
      <c r="B59" s="1148"/>
      <c r="C59" s="1149"/>
      <c r="D59" s="1155" t="s">
        <v>26</v>
      </c>
      <c r="E59" s="1156"/>
      <c r="F59" s="1156"/>
      <c r="G59" s="1156"/>
      <c r="H59" s="1156"/>
      <c r="I59" s="1156"/>
      <c r="J59" s="1157"/>
      <c r="K59" s="84" t="s">
        <v>558</v>
      </c>
      <c r="L59" s="85" t="s">
        <v>558</v>
      </c>
      <c r="M59" s="85" t="s">
        <v>558</v>
      </c>
      <c r="N59" s="85" t="s">
        <v>558</v>
      </c>
      <c r="O59" s="86" t="s">
        <v>558</v>
      </c>
    </row>
    <row r="60" spans="1:21" ht="31.5" customHeight="1" thickBot="1" x14ac:dyDescent="0.25">
      <c r="B60" s="1150"/>
      <c r="C60" s="1151"/>
      <c r="D60" s="1158" t="s">
        <v>27</v>
      </c>
      <c r="E60" s="1159"/>
      <c r="F60" s="1159"/>
      <c r="G60" s="1159"/>
      <c r="H60" s="1159"/>
      <c r="I60" s="1159"/>
      <c r="J60" s="1160"/>
      <c r="K60" s="87" t="s">
        <v>558</v>
      </c>
      <c r="L60" s="88" t="s">
        <v>558</v>
      </c>
      <c r="M60" s="88" t="s">
        <v>558</v>
      </c>
      <c r="N60" s="88" t="s">
        <v>558</v>
      </c>
      <c r="O60" s="89" t="s">
        <v>558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Y4/WUxMpKkRgt+5axxWLESsgfLdy2lE2pcBrh5FqM/Jm5LQhEPhm5esxbz44/r2gfQmHbKdMUcUN6P8JmT7hA==" saltValue="8vpdDmefON+5ikUdlitC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3971</v>
      </c>
      <c r="J41" s="331">
        <v>3959</v>
      </c>
      <c r="K41" s="331">
        <v>3750</v>
      </c>
      <c r="L41" s="331">
        <v>3728</v>
      </c>
      <c r="M41" s="332">
        <v>3812</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2054</v>
      </c>
      <c r="J43" s="334">
        <v>1990</v>
      </c>
      <c r="K43" s="334">
        <v>1858</v>
      </c>
      <c r="L43" s="334">
        <v>1783</v>
      </c>
      <c r="M43" s="335">
        <v>1496</v>
      </c>
    </row>
    <row r="44" spans="2:13" ht="27.75" customHeight="1" x14ac:dyDescent="0.2">
      <c r="B44" s="1171"/>
      <c r="C44" s="1172"/>
      <c r="D44" s="104"/>
      <c r="E44" s="1175" t="s">
        <v>34</v>
      </c>
      <c r="F44" s="1175"/>
      <c r="G44" s="1175"/>
      <c r="H44" s="1176"/>
      <c r="I44" s="333">
        <v>532</v>
      </c>
      <c r="J44" s="334">
        <v>758</v>
      </c>
      <c r="K44" s="334">
        <v>867</v>
      </c>
      <c r="L44" s="334">
        <v>937</v>
      </c>
      <c r="M44" s="335">
        <v>967</v>
      </c>
    </row>
    <row r="45" spans="2:13" ht="27.75" customHeight="1" x14ac:dyDescent="0.2">
      <c r="B45" s="1171"/>
      <c r="C45" s="1172"/>
      <c r="D45" s="104"/>
      <c r="E45" s="1175" t="s">
        <v>35</v>
      </c>
      <c r="F45" s="1175"/>
      <c r="G45" s="1175"/>
      <c r="H45" s="1176"/>
      <c r="I45" s="333">
        <v>436</v>
      </c>
      <c r="J45" s="334">
        <v>443</v>
      </c>
      <c r="K45" s="334">
        <v>410</v>
      </c>
      <c r="L45" s="334">
        <v>412</v>
      </c>
      <c r="M45" s="335">
        <v>412</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1590</v>
      </c>
      <c r="J50" s="334">
        <v>1731</v>
      </c>
      <c r="K50" s="334">
        <v>1780</v>
      </c>
      <c r="L50" s="334">
        <v>1719</v>
      </c>
      <c r="M50" s="335">
        <v>1779</v>
      </c>
    </row>
    <row r="51" spans="2:13" ht="27.75" customHeight="1" x14ac:dyDescent="0.2">
      <c r="B51" s="1171"/>
      <c r="C51" s="1172"/>
      <c r="D51" s="104"/>
      <c r="E51" s="1175" t="s">
        <v>42</v>
      </c>
      <c r="F51" s="1175"/>
      <c r="G51" s="1175"/>
      <c r="H51" s="1176"/>
      <c r="I51" s="333" t="s">
        <v>488</v>
      </c>
      <c r="J51" s="334" t="s">
        <v>488</v>
      </c>
      <c r="K51" s="334" t="s">
        <v>488</v>
      </c>
      <c r="L51" s="334" t="s">
        <v>488</v>
      </c>
      <c r="M51" s="335" t="s">
        <v>488</v>
      </c>
    </row>
    <row r="52" spans="2:13" ht="27.75" customHeight="1" x14ac:dyDescent="0.2">
      <c r="B52" s="1173"/>
      <c r="C52" s="1174"/>
      <c r="D52" s="104"/>
      <c r="E52" s="1175" t="s">
        <v>43</v>
      </c>
      <c r="F52" s="1175"/>
      <c r="G52" s="1175"/>
      <c r="H52" s="1176"/>
      <c r="I52" s="333">
        <v>3719</v>
      </c>
      <c r="J52" s="334">
        <v>3683</v>
      </c>
      <c r="K52" s="334">
        <v>3592</v>
      </c>
      <c r="L52" s="334">
        <v>3490</v>
      </c>
      <c r="M52" s="335">
        <v>4004</v>
      </c>
    </row>
    <row r="53" spans="2:13" ht="27.75" customHeight="1" thickBot="1" x14ac:dyDescent="0.25">
      <c r="B53" s="1177" t="s">
        <v>19</v>
      </c>
      <c r="C53" s="1178"/>
      <c r="D53" s="108"/>
      <c r="E53" s="1179" t="s">
        <v>44</v>
      </c>
      <c r="F53" s="1179"/>
      <c r="G53" s="1179"/>
      <c r="H53" s="1180"/>
      <c r="I53" s="336">
        <v>1684</v>
      </c>
      <c r="J53" s="337">
        <v>1735</v>
      </c>
      <c r="K53" s="337">
        <v>1513</v>
      </c>
      <c r="L53" s="337">
        <v>1651</v>
      </c>
      <c r="M53" s="338">
        <v>904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PPyviaBfcqz0StjVQ2m7FNz7A2llWAv4l2mo8SYBYNDk0i2x7ukrzN2EQfPYbKiVVcHt3E5HDQYSv23AY/t4g==" saltValue="6KLWmnen1sl1mSmjDiAF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1264</v>
      </c>
      <c r="G55" s="339">
        <v>1140</v>
      </c>
      <c r="H55" s="340">
        <v>1212</v>
      </c>
    </row>
    <row r="56" spans="2:8" ht="52.5" customHeight="1" x14ac:dyDescent="0.2">
      <c r="B56" s="120"/>
      <c r="C56" s="1198" t="s">
        <v>47</v>
      </c>
      <c r="D56" s="1198"/>
      <c r="E56" s="1199"/>
      <c r="F56" s="341">
        <v>4</v>
      </c>
      <c r="G56" s="341">
        <v>15</v>
      </c>
      <c r="H56" s="342">
        <v>23</v>
      </c>
    </row>
    <row r="57" spans="2:8" ht="53.25" customHeight="1" x14ac:dyDescent="0.2">
      <c r="B57" s="120"/>
      <c r="C57" s="1200" t="s">
        <v>48</v>
      </c>
      <c r="D57" s="1200"/>
      <c r="E57" s="1201"/>
      <c r="F57" s="343">
        <v>223</v>
      </c>
      <c r="G57" s="343">
        <v>250</v>
      </c>
      <c r="H57" s="344">
        <v>268</v>
      </c>
    </row>
    <row r="58" spans="2:8" ht="45.75" customHeight="1" x14ac:dyDescent="0.2">
      <c r="B58" s="121"/>
      <c r="C58" s="1188" t="s">
        <v>559</v>
      </c>
      <c r="D58" s="1189"/>
      <c r="E58" s="1190"/>
      <c r="F58" s="345">
        <v>206</v>
      </c>
      <c r="G58" s="345">
        <v>234</v>
      </c>
      <c r="H58" s="346">
        <v>251</v>
      </c>
    </row>
    <row r="59" spans="2:8" ht="45.75" customHeight="1" x14ac:dyDescent="0.2">
      <c r="B59" s="121"/>
      <c r="C59" s="1188" t="s">
        <v>560</v>
      </c>
      <c r="D59" s="1189"/>
      <c r="E59" s="1190"/>
      <c r="F59" s="345">
        <v>10</v>
      </c>
      <c r="G59" s="345">
        <v>10</v>
      </c>
      <c r="H59" s="346">
        <v>10</v>
      </c>
    </row>
    <row r="60" spans="2:8" ht="45.75" customHeight="1" x14ac:dyDescent="0.2">
      <c r="B60" s="121"/>
      <c r="C60" s="1188" t="s">
        <v>561</v>
      </c>
      <c r="D60" s="1189"/>
      <c r="E60" s="1190"/>
      <c r="F60" s="345">
        <v>4</v>
      </c>
      <c r="G60" s="345">
        <v>4</v>
      </c>
      <c r="H60" s="346">
        <v>4</v>
      </c>
    </row>
    <row r="61" spans="2:8" ht="45.75" customHeight="1" x14ac:dyDescent="0.2">
      <c r="B61" s="121"/>
      <c r="C61" s="1188" t="s">
        <v>562</v>
      </c>
      <c r="D61" s="1189"/>
      <c r="E61" s="1190"/>
      <c r="F61" s="345">
        <v>2</v>
      </c>
      <c r="G61" s="345">
        <v>1</v>
      </c>
      <c r="H61" s="346">
        <v>2</v>
      </c>
    </row>
    <row r="62" spans="2:8" ht="45.75" customHeight="1" thickBot="1" x14ac:dyDescent="0.25">
      <c r="B62" s="122"/>
      <c r="C62" s="1191" t="s">
        <v>563</v>
      </c>
      <c r="D62" s="1192"/>
      <c r="E62" s="1193"/>
      <c r="F62" s="347">
        <v>1</v>
      </c>
      <c r="G62" s="347">
        <v>1</v>
      </c>
      <c r="H62" s="348">
        <v>1</v>
      </c>
    </row>
    <row r="63" spans="2:8" ht="52.5" customHeight="1" thickBot="1" x14ac:dyDescent="0.25">
      <c r="B63" s="123"/>
      <c r="C63" s="1194" t="s">
        <v>49</v>
      </c>
      <c r="D63" s="1194"/>
      <c r="E63" s="1195"/>
      <c r="F63" s="349">
        <v>1491</v>
      </c>
      <c r="G63" s="349">
        <v>1405</v>
      </c>
      <c r="H63" s="350">
        <v>1503</v>
      </c>
    </row>
    <row r="64" spans="2:8" ht="13" x14ac:dyDescent="0.2"/>
  </sheetData>
  <sheetProtection algorithmName="SHA-512" hashValue="K/xFEnVeMzErcGsy6u7EWJzxKYrdEI5GsyynzNnWAXGJeL9mKBYcnAMiEs45Tza2V2Ngp0PmTl33hsI2GrDRQA==" saltValue="s5rfRF+8oRh/MOjEqJxB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137811</v>
      </c>
      <c r="E3" s="142"/>
      <c r="F3" s="143">
        <v>125391</v>
      </c>
      <c r="G3" s="144"/>
      <c r="H3" s="145"/>
    </row>
    <row r="4" spans="1:8" x14ac:dyDescent="0.2">
      <c r="A4" s="146"/>
      <c r="B4" s="147"/>
      <c r="C4" s="148"/>
      <c r="D4" s="149">
        <v>42538</v>
      </c>
      <c r="E4" s="150"/>
      <c r="F4" s="151">
        <v>68516</v>
      </c>
      <c r="G4" s="152"/>
      <c r="H4" s="153"/>
    </row>
    <row r="5" spans="1:8" x14ac:dyDescent="0.2">
      <c r="A5" s="134" t="s">
        <v>520</v>
      </c>
      <c r="B5" s="139"/>
      <c r="C5" s="140"/>
      <c r="D5" s="141">
        <v>85988</v>
      </c>
      <c r="E5" s="142"/>
      <c r="F5" s="143">
        <v>138402</v>
      </c>
      <c r="G5" s="144"/>
      <c r="H5" s="145"/>
    </row>
    <row r="6" spans="1:8" x14ac:dyDescent="0.2">
      <c r="A6" s="146"/>
      <c r="B6" s="147"/>
      <c r="C6" s="148"/>
      <c r="D6" s="149">
        <v>28451</v>
      </c>
      <c r="E6" s="150"/>
      <c r="F6" s="151">
        <v>70652</v>
      </c>
      <c r="G6" s="152"/>
      <c r="H6" s="153"/>
    </row>
    <row r="7" spans="1:8" x14ac:dyDescent="0.2">
      <c r="A7" s="134" t="s">
        <v>521</v>
      </c>
      <c r="B7" s="139"/>
      <c r="C7" s="140"/>
      <c r="D7" s="141">
        <v>62841</v>
      </c>
      <c r="E7" s="142"/>
      <c r="F7" s="143">
        <v>146367</v>
      </c>
      <c r="G7" s="144"/>
      <c r="H7" s="145"/>
    </row>
    <row r="8" spans="1:8" x14ac:dyDescent="0.2">
      <c r="A8" s="146"/>
      <c r="B8" s="147"/>
      <c r="C8" s="148"/>
      <c r="D8" s="149">
        <v>29434</v>
      </c>
      <c r="E8" s="150"/>
      <c r="F8" s="151">
        <v>79441</v>
      </c>
      <c r="G8" s="152"/>
      <c r="H8" s="153"/>
    </row>
    <row r="9" spans="1:8" x14ac:dyDescent="0.2">
      <c r="A9" s="134" t="s">
        <v>522</v>
      </c>
      <c r="B9" s="139"/>
      <c r="C9" s="140"/>
      <c r="D9" s="141">
        <v>122350</v>
      </c>
      <c r="E9" s="142"/>
      <c r="F9" s="143">
        <v>165181</v>
      </c>
      <c r="G9" s="144"/>
      <c r="H9" s="145"/>
    </row>
    <row r="10" spans="1:8" x14ac:dyDescent="0.2">
      <c r="A10" s="146"/>
      <c r="B10" s="147"/>
      <c r="C10" s="148"/>
      <c r="D10" s="149">
        <v>49455</v>
      </c>
      <c r="E10" s="150"/>
      <c r="F10" s="151">
        <v>82246</v>
      </c>
      <c r="G10" s="152"/>
      <c r="H10" s="153"/>
    </row>
    <row r="11" spans="1:8" x14ac:dyDescent="0.2">
      <c r="A11" s="134" t="s">
        <v>523</v>
      </c>
      <c r="B11" s="139"/>
      <c r="C11" s="140"/>
      <c r="D11" s="141">
        <v>119565</v>
      </c>
      <c r="E11" s="142"/>
      <c r="F11" s="143">
        <v>166234</v>
      </c>
      <c r="G11" s="144"/>
      <c r="H11" s="145"/>
    </row>
    <row r="12" spans="1:8" x14ac:dyDescent="0.2">
      <c r="A12" s="146"/>
      <c r="B12" s="147"/>
      <c r="C12" s="154"/>
      <c r="D12" s="149">
        <v>48579</v>
      </c>
      <c r="E12" s="150"/>
      <c r="F12" s="151">
        <v>89789</v>
      </c>
      <c r="G12" s="152"/>
      <c r="H12" s="153"/>
    </row>
    <row r="13" spans="1:8" x14ac:dyDescent="0.2">
      <c r="A13" s="134"/>
      <c r="B13" s="139"/>
      <c r="C13" s="140"/>
      <c r="D13" s="141">
        <v>105711</v>
      </c>
      <c r="E13" s="142"/>
      <c r="F13" s="143">
        <v>148315</v>
      </c>
      <c r="G13" s="155"/>
      <c r="H13" s="145"/>
    </row>
    <row r="14" spans="1:8" x14ac:dyDescent="0.2">
      <c r="A14" s="146"/>
      <c r="B14" s="147"/>
      <c r="C14" s="148"/>
      <c r="D14" s="149">
        <v>39691</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10.19</v>
      </c>
      <c r="C19" s="156">
        <f>ROUND(VALUE(SUBSTITUTE(実質収支比率等に係る経年分析!G$48,"▲","-")),2)</f>
        <v>12.55</v>
      </c>
      <c r="D19" s="156">
        <f>ROUND(VALUE(SUBSTITUTE(実質収支比率等に係る経年分析!H$48,"▲","-")),2)</f>
        <v>12.6</v>
      </c>
      <c r="E19" s="156">
        <f>ROUND(VALUE(SUBSTITUTE(実質収支比率等に係る経年分析!I$48,"▲","-")),2)</f>
        <v>11.83</v>
      </c>
      <c r="F19" s="156">
        <f>ROUND(VALUE(SUBSTITUTE(実質収支比率等に係る経年分析!J$48,"▲","-")),2)</f>
        <v>9.67</v>
      </c>
    </row>
    <row r="20" spans="1:11" x14ac:dyDescent="0.2">
      <c r="A20" s="156" t="s">
        <v>53</v>
      </c>
      <c r="B20" s="156">
        <f>ROUND(VALUE(SUBSTITUTE(実質収支比率等に係る経年分析!F$47,"▲","-")),2)</f>
        <v>39.78</v>
      </c>
      <c r="C20" s="156">
        <f>ROUND(VALUE(SUBSTITUTE(実質収支比率等に係る経年分析!G$47,"▲","-")),2)</f>
        <v>39.15</v>
      </c>
      <c r="D20" s="156">
        <f>ROUND(VALUE(SUBSTITUTE(実質収支比率等に係る経年分析!H$47,"▲","-")),2)</f>
        <v>42.63</v>
      </c>
      <c r="E20" s="156">
        <f>ROUND(VALUE(SUBSTITUTE(実質収支比率等に係る経年分析!I$47,"▲","-")),2)</f>
        <v>38.07</v>
      </c>
      <c r="F20" s="156">
        <f>ROUND(VALUE(SUBSTITUTE(実質収支比率等に係る経年分析!J$47,"▲","-")),2)</f>
        <v>39.19</v>
      </c>
    </row>
    <row r="21" spans="1:11" x14ac:dyDescent="0.2">
      <c r="A21" s="156" t="s">
        <v>54</v>
      </c>
      <c r="B21" s="156">
        <f>IF(ISNUMBER(VALUE(SUBSTITUTE(実質収支比率等に係る経年分析!F$49,"▲","-"))),ROUND(VALUE(SUBSTITUTE(実質収支比率等に係る経年分析!F$49,"▲","-")),2),NA())</f>
        <v>-5.4</v>
      </c>
      <c r="C21" s="156">
        <f>IF(ISNUMBER(VALUE(SUBSTITUTE(実質収支比率等に係る経年分析!G$49,"▲","-"))),ROUND(VALUE(SUBSTITUTE(実質収支比率等に係る経年分析!G$49,"▲","-")),2),NA())</f>
        <v>1.29</v>
      </c>
      <c r="D21" s="156">
        <f>IF(ISNUMBER(VALUE(SUBSTITUTE(実質収支比率等に係る経年分析!H$49,"▲","-"))),ROUND(VALUE(SUBSTITUTE(実質収支比率等に係る経年分析!H$49,"▲","-")),2),NA())</f>
        <v>-3.44</v>
      </c>
      <c r="E21" s="156">
        <f>IF(ISNUMBER(VALUE(SUBSTITUTE(実質収支比率等に係る経年分析!I$49,"▲","-"))),ROUND(VALUE(SUBSTITUTE(実質収支比率等に係る経年分析!I$49,"▲","-")),2),NA())</f>
        <v>-10.46</v>
      </c>
      <c r="F21" s="156">
        <f>IF(ISNUMBER(VALUE(SUBSTITUTE(実質収支比率等に係る経年分析!J$49,"▲","-"))),ROUND(VALUE(SUBSTITUTE(実質収支比率等に係る経年分析!J$49,"▲","-")),2),NA())</f>
        <v>-4.63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1.1299999999999999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1.43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0.53</v>
      </c>
    </row>
    <row r="32" spans="1:11" x14ac:dyDescent="0.2">
      <c r="A32" s="157" t="str">
        <f>IF(連結実質赤字比率に係る赤字・黒字の構成分析!C$38="",NA(),連結実質赤字比率に係る赤字・黒字の構成分析!C$38)</f>
        <v>土地取得特別会計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2.5499999999999998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1.58</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8.8000000000000007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6.65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6.19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342</v>
      </c>
      <c r="E42" s="158"/>
      <c r="F42" s="158"/>
      <c r="G42" s="158">
        <f>'実質公債費比率（分子）の構造'!L$52</f>
        <v>328</v>
      </c>
      <c r="H42" s="158"/>
      <c r="I42" s="158"/>
      <c r="J42" s="158">
        <f>'実質公債費比率（分子）の構造'!M$52</f>
        <v>318</v>
      </c>
      <c r="K42" s="158"/>
      <c r="L42" s="158"/>
      <c r="M42" s="158">
        <f>'実質公債費比率（分子）の構造'!N$52</f>
        <v>313</v>
      </c>
      <c r="N42" s="158"/>
      <c r="O42" s="158"/>
      <c r="P42" s="158">
        <f>'実質公債費比率（分子）の構造'!O$52</f>
        <v>309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50</v>
      </c>
      <c r="C45" s="158"/>
      <c r="D45" s="158"/>
      <c r="E45" s="158">
        <f>'実質公債費比率（分子）の構造'!L$49</f>
        <v>36</v>
      </c>
      <c r="F45" s="158"/>
      <c r="G45" s="158"/>
      <c r="H45" s="158">
        <f>'実質公債費比率（分子）の構造'!M$49</f>
        <v>42</v>
      </c>
      <c r="I45" s="158"/>
      <c r="J45" s="158"/>
      <c r="K45" s="158">
        <f>'実質公債費比率（分子）の構造'!N$49</f>
        <v>61</v>
      </c>
      <c r="L45" s="158"/>
      <c r="M45" s="158"/>
      <c r="N45" s="158">
        <f>'実質公債費比率（分子）の構造'!O$49</f>
        <v>77</v>
      </c>
      <c r="O45" s="158"/>
      <c r="P45" s="158"/>
    </row>
    <row r="46" spans="1:16" x14ac:dyDescent="0.2">
      <c r="A46" s="158" t="s">
        <v>64</v>
      </c>
      <c r="B46" s="158">
        <f>'実質公債費比率（分子）の構造'!K$48</f>
        <v>169</v>
      </c>
      <c r="C46" s="158"/>
      <c r="D46" s="158"/>
      <c r="E46" s="158">
        <f>'実質公債費比率（分子）の構造'!L$48</f>
        <v>178</v>
      </c>
      <c r="F46" s="158"/>
      <c r="G46" s="158"/>
      <c r="H46" s="158">
        <f>'実質公債費比率（分子）の構造'!M$48</f>
        <v>183</v>
      </c>
      <c r="I46" s="158"/>
      <c r="J46" s="158"/>
      <c r="K46" s="158">
        <f>'実質公債費比率（分子）の構造'!N$48</f>
        <v>163</v>
      </c>
      <c r="L46" s="158"/>
      <c r="M46" s="158"/>
      <c r="N46" s="158">
        <f>'実質公債費比率（分子）の構造'!O$48</f>
        <v>128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349</v>
      </c>
      <c r="C49" s="158"/>
      <c r="D49" s="158"/>
      <c r="E49" s="158">
        <f>'実質公債費比率（分子）の構造'!L$45</f>
        <v>382</v>
      </c>
      <c r="F49" s="158"/>
      <c r="G49" s="158"/>
      <c r="H49" s="158">
        <f>'実質公債費比率（分子）の構造'!M$45</f>
        <v>412</v>
      </c>
      <c r="I49" s="158"/>
      <c r="J49" s="158"/>
      <c r="K49" s="158">
        <f>'実質公債費比率（分子）の構造'!N$45</f>
        <v>413</v>
      </c>
      <c r="L49" s="158"/>
      <c r="M49" s="158"/>
      <c r="N49" s="158">
        <f>'実質公債費比率（分子）の構造'!O$45</f>
        <v>394</v>
      </c>
      <c r="O49" s="158"/>
      <c r="P49" s="158"/>
    </row>
    <row r="50" spans="1:16" x14ac:dyDescent="0.2">
      <c r="A50" s="158" t="s">
        <v>67</v>
      </c>
      <c r="B50" s="158" t="e">
        <f>NA()</f>
        <v>#N/A</v>
      </c>
      <c r="C50" s="158">
        <f>IF(ISNUMBER('実質公債費比率（分子）の構造'!K$53),'実質公債費比率（分子）の構造'!K$53,NA())</f>
        <v>226</v>
      </c>
      <c r="D50" s="158" t="e">
        <f>NA()</f>
        <v>#N/A</v>
      </c>
      <c r="E50" s="158" t="e">
        <f>NA()</f>
        <v>#N/A</v>
      </c>
      <c r="F50" s="158">
        <f>IF(ISNUMBER('実質公債費比率（分子）の構造'!L$53),'実質公債費比率（分子）の構造'!L$53,NA())</f>
        <v>268</v>
      </c>
      <c r="G50" s="158" t="e">
        <f>NA()</f>
        <v>#N/A</v>
      </c>
      <c r="H50" s="158" t="e">
        <f>NA()</f>
        <v>#N/A</v>
      </c>
      <c r="I50" s="158">
        <f>IF(ISNUMBER('実質公債費比率（分子）の構造'!M$53),'実質公債費比率（分子）の構造'!M$53,NA())</f>
        <v>319</v>
      </c>
      <c r="J50" s="158" t="e">
        <f>NA()</f>
        <v>#N/A</v>
      </c>
      <c r="K50" s="158" t="e">
        <f>NA()</f>
        <v>#N/A</v>
      </c>
      <c r="L50" s="158">
        <f>IF(ISNUMBER('実質公債費比率（分子）の構造'!N$53),'実質公債費比率（分子）の構造'!N$53,NA())</f>
        <v>324</v>
      </c>
      <c r="M50" s="158" t="e">
        <f>NA()</f>
        <v>#N/A</v>
      </c>
      <c r="N50" s="158" t="e">
        <f>NA()</f>
        <v>#N/A</v>
      </c>
      <c r="O50" s="158">
        <f>IF(ISNUMBER('実質公債費比率（分子）の構造'!O$53),'実質公債費比率（分子）の構造'!O$53,NA())</f>
        <v>290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3719</v>
      </c>
      <c r="E56" s="157"/>
      <c r="F56" s="157"/>
      <c r="G56" s="157">
        <f>'将来負担比率（分子）の構造'!J$52</f>
        <v>3683</v>
      </c>
      <c r="H56" s="157"/>
      <c r="I56" s="157"/>
      <c r="J56" s="157">
        <f>'将来負担比率（分子）の構造'!K$52</f>
        <v>3592</v>
      </c>
      <c r="K56" s="157"/>
      <c r="L56" s="157"/>
      <c r="M56" s="157">
        <f>'将来負担比率（分子）の構造'!L$52</f>
        <v>3490</v>
      </c>
      <c r="N56" s="157"/>
      <c r="O56" s="157"/>
      <c r="P56" s="157">
        <f>'将来負担比率（分子）の構造'!M$52</f>
        <v>4004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1590</v>
      </c>
      <c r="E58" s="157"/>
      <c r="F58" s="157"/>
      <c r="G58" s="157">
        <f>'将来負担比率（分子）の構造'!J$50</f>
        <v>1731</v>
      </c>
      <c r="H58" s="157"/>
      <c r="I58" s="157"/>
      <c r="J58" s="157">
        <f>'将来負担比率（分子）の構造'!K$50</f>
        <v>1780</v>
      </c>
      <c r="K58" s="157"/>
      <c r="L58" s="157"/>
      <c r="M58" s="157">
        <f>'将来負担比率（分子）の構造'!L$50</f>
        <v>1719</v>
      </c>
      <c r="N58" s="157"/>
      <c r="O58" s="157"/>
      <c r="P58" s="157">
        <f>'将来負担比率（分子）の構造'!M$50</f>
        <v>1779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436</v>
      </c>
      <c r="C62" s="157"/>
      <c r="D62" s="157"/>
      <c r="E62" s="157">
        <f>'将来負担比率（分子）の構造'!J$45</f>
        <v>443</v>
      </c>
      <c r="F62" s="157"/>
      <c r="G62" s="157"/>
      <c r="H62" s="157">
        <f>'将来負担比率（分子）の構造'!K$45</f>
        <v>410</v>
      </c>
      <c r="I62" s="157"/>
      <c r="J62" s="157"/>
      <c r="K62" s="157">
        <f>'将来負担比率（分子）の構造'!L$45</f>
        <v>412</v>
      </c>
      <c r="L62" s="157"/>
      <c r="M62" s="157"/>
      <c r="N62" s="157">
        <f>'将来負担比率（分子）の構造'!M$45</f>
        <v>412</v>
      </c>
      <c r="O62" s="157"/>
      <c r="P62" s="157"/>
    </row>
    <row r="63" spans="1:16" x14ac:dyDescent="0.2">
      <c r="A63" s="157" t="s">
        <v>34</v>
      </c>
      <c r="B63" s="157">
        <f>'将来負担比率（分子）の構造'!I$44</f>
        <v>532</v>
      </c>
      <c r="C63" s="157"/>
      <c r="D63" s="157"/>
      <c r="E63" s="157">
        <f>'将来負担比率（分子）の構造'!J$44</f>
        <v>758</v>
      </c>
      <c r="F63" s="157"/>
      <c r="G63" s="157"/>
      <c r="H63" s="157">
        <f>'将来負担比率（分子）の構造'!K$44</f>
        <v>867</v>
      </c>
      <c r="I63" s="157"/>
      <c r="J63" s="157"/>
      <c r="K63" s="157">
        <f>'将来負担比率（分子）の構造'!L$44</f>
        <v>937</v>
      </c>
      <c r="L63" s="157"/>
      <c r="M63" s="157"/>
      <c r="N63" s="157">
        <f>'将来負担比率（分子）の構造'!M$44</f>
        <v>967</v>
      </c>
      <c r="O63" s="157"/>
      <c r="P63" s="157"/>
    </row>
    <row r="64" spans="1:16" x14ac:dyDescent="0.2">
      <c r="A64" s="157" t="s">
        <v>33</v>
      </c>
      <c r="B64" s="157">
        <f>'将来負担比率（分子）の構造'!I$43</f>
        <v>2054</v>
      </c>
      <c r="C64" s="157"/>
      <c r="D64" s="157"/>
      <c r="E64" s="157">
        <f>'将来負担比率（分子）の構造'!J$43</f>
        <v>1990</v>
      </c>
      <c r="F64" s="157"/>
      <c r="G64" s="157"/>
      <c r="H64" s="157">
        <f>'将来負担比率（分子）の構造'!K$43</f>
        <v>1858</v>
      </c>
      <c r="I64" s="157"/>
      <c r="J64" s="157"/>
      <c r="K64" s="157">
        <f>'将来負担比率（分子）の構造'!L$43</f>
        <v>1783</v>
      </c>
      <c r="L64" s="157"/>
      <c r="M64" s="157"/>
      <c r="N64" s="157">
        <f>'将来負担比率（分子）の構造'!M$43</f>
        <v>1496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3971</v>
      </c>
      <c r="C66" s="157"/>
      <c r="D66" s="157"/>
      <c r="E66" s="157">
        <f>'将来負担比率（分子）の構造'!J$41</f>
        <v>3959</v>
      </c>
      <c r="F66" s="157"/>
      <c r="G66" s="157"/>
      <c r="H66" s="157">
        <f>'将来負担比率（分子）の構造'!K$41</f>
        <v>3750</v>
      </c>
      <c r="I66" s="157"/>
      <c r="J66" s="157"/>
      <c r="K66" s="157">
        <f>'将来負担比率（分子）の構造'!L$41</f>
        <v>3728</v>
      </c>
      <c r="L66" s="157"/>
      <c r="M66" s="157"/>
      <c r="N66" s="157">
        <f>'将来負担比率（分子）の構造'!M$41</f>
        <v>3812</v>
      </c>
      <c r="O66" s="157"/>
      <c r="P66" s="157"/>
    </row>
    <row r="67" spans="1:16" x14ac:dyDescent="0.2">
      <c r="A67" s="157" t="s">
        <v>71</v>
      </c>
      <c r="B67" s="157" t="e">
        <f>NA()</f>
        <v>#N/A</v>
      </c>
      <c r="C67" s="157">
        <f>IF(ISNUMBER('将来負担比率（分子）の構造'!I$53), IF('将来負担比率（分子）の構造'!I$53 &lt; 0, 0, '将来負担比率（分子）の構造'!I$53), NA())</f>
        <v>1684</v>
      </c>
      <c r="D67" s="157" t="e">
        <f>NA()</f>
        <v>#N/A</v>
      </c>
      <c r="E67" s="157" t="e">
        <f>NA()</f>
        <v>#N/A</v>
      </c>
      <c r="F67" s="157">
        <f>IF(ISNUMBER('将来負担比率（分子）の構造'!J$53), IF('将来負担比率（分子）の構造'!J$53 &lt; 0, 0, '将来負担比率（分子）の構造'!J$53), NA())</f>
        <v>1735</v>
      </c>
      <c r="G67" s="157" t="e">
        <f>NA()</f>
        <v>#N/A</v>
      </c>
      <c r="H67" s="157" t="e">
        <f>NA()</f>
        <v>#N/A</v>
      </c>
      <c r="I67" s="157">
        <f>IF(ISNUMBER('将来負担比率（分子）の構造'!K$53), IF('将来負担比率（分子）の構造'!K$53 &lt; 0, 0, '将来負担比率（分子）の構造'!K$53), NA())</f>
        <v>1513</v>
      </c>
      <c r="J67" s="157" t="e">
        <f>NA()</f>
        <v>#N/A</v>
      </c>
      <c r="K67" s="157" t="e">
        <f>NA()</f>
        <v>#N/A</v>
      </c>
      <c r="L67" s="157">
        <f>IF(ISNUMBER('将来負担比率（分子）の構造'!L$53), IF('将来負担比率（分子）の構造'!L$53 &lt; 0, 0, '将来負担比率（分子）の構造'!L$53), NA())</f>
        <v>1651</v>
      </c>
      <c r="M67" s="157" t="e">
        <f>NA()</f>
        <v>#N/A</v>
      </c>
      <c r="N67" s="157" t="e">
        <f>NA()</f>
        <v>#N/A</v>
      </c>
      <c r="O67" s="157">
        <f>IF(ISNUMBER('将来負担比率（分子）の構造'!M$53), IF('将来負担比率（分子）の構造'!M$53 &lt; 0, 0, '将来負担比率（分子）の構造'!M$53), NA())</f>
        <v>904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1264</v>
      </c>
      <c r="C72" s="161">
        <f>基金残高に係る経年分析!G55</f>
        <v>1140</v>
      </c>
      <c r="D72" s="161">
        <f>基金残高に係る経年分析!H55</f>
        <v>1212</v>
      </c>
    </row>
    <row r="73" spans="1:16" x14ac:dyDescent="0.2">
      <c r="A73" s="160" t="s">
        <v>74</v>
      </c>
      <c r="B73" s="161">
        <f>基金残高に係る経年分析!F56</f>
        <v>4</v>
      </c>
      <c r="C73" s="161">
        <f>基金残高に係る経年分析!G56</f>
        <v>15</v>
      </c>
      <c r="D73" s="161">
        <f>基金残高に係る経年分析!H56</f>
        <v>23</v>
      </c>
    </row>
    <row r="74" spans="1:16" x14ac:dyDescent="0.2">
      <c r="A74" s="160" t="s">
        <v>75</v>
      </c>
      <c r="B74" s="161">
        <f>基金残高に係る経年分析!F57</f>
        <v>223</v>
      </c>
      <c r="C74" s="161">
        <f>基金残高に係る経年分析!G57</f>
        <v>250</v>
      </c>
      <c r="D74" s="161">
        <f>基金残高に係る経年分析!H57</f>
        <v>268</v>
      </c>
    </row>
  </sheetData>
  <sheetProtection algorithmName="SHA-512" hashValue="Hq1fTghk1TSarlArmJ5kU4ag5TiJEUai9tuuNg1FbY80+oW87d3GpIaVYRKMWUdfZipcOK4RSSSBmiGPoBq9VA==" saltValue="e5vkSF7dulE27drPwhJC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754630</v>
      </c>
      <c r="S5" s="664"/>
      <c r="T5" s="664"/>
      <c r="U5" s="664"/>
      <c r="V5" s="664"/>
      <c r="W5" s="664"/>
      <c r="X5" s="664"/>
      <c r="Y5" s="689"/>
      <c r="Z5" s="702">
        <v>12.7</v>
      </c>
      <c r="AA5" s="702"/>
      <c r="AB5" s="702"/>
      <c r="AC5" s="702"/>
      <c r="AD5" s="703">
        <v>754630</v>
      </c>
      <c r="AE5" s="703"/>
      <c r="AF5" s="703"/>
      <c r="AG5" s="703"/>
      <c r="AH5" s="703"/>
      <c r="AI5" s="703"/>
      <c r="AJ5" s="703"/>
      <c r="AK5" s="703"/>
      <c r="AL5" s="690">
        <v>24.2</v>
      </c>
      <c r="AM5" s="672"/>
      <c r="AN5" s="672"/>
      <c r="AO5" s="691"/>
      <c r="AP5" s="666" t="s">
        <v>217</v>
      </c>
      <c r="AQ5" s="667"/>
      <c r="AR5" s="667"/>
      <c r="AS5" s="667"/>
      <c r="AT5" s="667"/>
      <c r="AU5" s="667"/>
      <c r="AV5" s="667"/>
      <c r="AW5" s="667"/>
      <c r="AX5" s="667"/>
      <c r="AY5" s="667"/>
      <c r="AZ5" s="667"/>
      <c r="BA5" s="667"/>
      <c r="BB5" s="667"/>
      <c r="BC5" s="667"/>
      <c r="BD5" s="667"/>
      <c r="BE5" s="667"/>
      <c r="BF5" s="668"/>
      <c r="BG5" s="608">
        <v>748550</v>
      </c>
      <c r="BH5" s="609"/>
      <c r="BI5" s="609"/>
      <c r="BJ5" s="609"/>
      <c r="BK5" s="609"/>
      <c r="BL5" s="609"/>
      <c r="BM5" s="609"/>
      <c r="BN5" s="610"/>
      <c r="BO5" s="646">
        <v>99.2</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43792</v>
      </c>
      <c r="S6" s="609"/>
      <c r="T6" s="609"/>
      <c r="U6" s="609"/>
      <c r="V6" s="609"/>
      <c r="W6" s="609"/>
      <c r="X6" s="609"/>
      <c r="Y6" s="610"/>
      <c r="Z6" s="646">
        <v>0.7</v>
      </c>
      <c r="AA6" s="646"/>
      <c r="AB6" s="646"/>
      <c r="AC6" s="646"/>
      <c r="AD6" s="647">
        <v>43792</v>
      </c>
      <c r="AE6" s="647"/>
      <c r="AF6" s="647"/>
      <c r="AG6" s="647"/>
      <c r="AH6" s="647"/>
      <c r="AI6" s="647"/>
      <c r="AJ6" s="647"/>
      <c r="AK6" s="647"/>
      <c r="AL6" s="611">
        <v>1.4</v>
      </c>
      <c r="AM6" s="612"/>
      <c r="AN6" s="612"/>
      <c r="AO6" s="648"/>
      <c r="AP6" s="605" t="s">
        <v>222</v>
      </c>
      <c r="AQ6" s="606"/>
      <c r="AR6" s="606"/>
      <c r="AS6" s="606"/>
      <c r="AT6" s="606"/>
      <c r="AU6" s="606"/>
      <c r="AV6" s="606"/>
      <c r="AW6" s="606"/>
      <c r="AX6" s="606"/>
      <c r="AY6" s="606"/>
      <c r="AZ6" s="606"/>
      <c r="BA6" s="606"/>
      <c r="BB6" s="606"/>
      <c r="BC6" s="606"/>
      <c r="BD6" s="606"/>
      <c r="BE6" s="606"/>
      <c r="BF6" s="607"/>
      <c r="BG6" s="608">
        <v>748550</v>
      </c>
      <c r="BH6" s="609"/>
      <c r="BI6" s="609"/>
      <c r="BJ6" s="609"/>
      <c r="BK6" s="609"/>
      <c r="BL6" s="609"/>
      <c r="BM6" s="609"/>
      <c r="BN6" s="610"/>
      <c r="BO6" s="646">
        <v>99.2</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61448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61448</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503</v>
      </c>
      <c r="S7" s="609"/>
      <c r="T7" s="609"/>
      <c r="U7" s="609"/>
      <c r="V7" s="609"/>
      <c r="W7" s="609"/>
      <c r="X7" s="609"/>
      <c r="Y7" s="610"/>
      <c r="Z7" s="646">
        <v>0</v>
      </c>
      <c r="AA7" s="646"/>
      <c r="AB7" s="646"/>
      <c r="AC7" s="646"/>
      <c r="AD7" s="647">
        <v>503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333154</v>
      </c>
      <c r="BH7" s="609"/>
      <c r="BI7" s="609"/>
      <c r="BJ7" s="609"/>
      <c r="BK7" s="609"/>
      <c r="BL7" s="609"/>
      <c r="BM7" s="609"/>
      <c r="BN7" s="610"/>
      <c r="BO7" s="646">
        <v>44.1</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1028295</v>
      </c>
      <c r="CS7" s="609"/>
      <c r="CT7" s="609"/>
      <c r="CU7" s="609"/>
      <c r="CV7" s="609"/>
      <c r="CW7" s="609"/>
      <c r="CX7" s="609"/>
      <c r="CY7" s="610"/>
      <c r="CZ7" s="646">
        <v>18.3</v>
      </c>
      <c r="DA7" s="646"/>
      <c r="DB7" s="646"/>
      <c r="DC7" s="646"/>
      <c r="DD7" s="614">
        <v>70484</v>
      </c>
      <c r="DE7" s="609"/>
      <c r="DF7" s="609"/>
      <c r="DG7" s="609"/>
      <c r="DH7" s="609"/>
      <c r="DI7" s="609"/>
      <c r="DJ7" s="609"/>
      <c r="DK7" s="609"/>
      <c r="DL7" s="609"/>
      <c r="DM7" s="609"/>
      <c r="DN7" s="609"/>
      <c r="DO7" s="609"/>
      <c r="DP7" s="610"/>
      <c r="DQ7" s="614">
        <v>742051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11888</v>
      </c>
      <c r="S8" s="609"/>
      <c r="T8" s="609"/>
      <c r="U8" s="609"/>
      <c r="V8" s="609"/>
      <c r="W8" s="609"/>
      <c r="X8" s="609"/>
      <c r="Y8" s="610"/>
      <c r="Z8" s="646">
        <v>0.2</v>
      </c>
      <c r="AA8" s="646"/>
      <c r="AB8" s="646"/>
      <c r="AC8" s="646"/>
      <c r="AD8" s="647">
        <v>11888</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11579</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1695869</v>
      </c>
      <c r="CS8" s="609"/>
      <c r="CT8" s="609"/>
      <c r="CU8" s="609"/>
      <c r="CV8" s="609"/>
      <c r="CW8" s="609"/>
      <c r="CX8" s="609"/>
      <c r="CY8" s="610"/>
      <c r="CZ8" s="646">
        <v>30.1</v>
      </c>
      <c r="DA8" s="646"/>
      <c r="DB8" s="646"/>
      <c r="DC8" s="646"/>
      <c r="DD8" s="614">
        <v>20832</v>
      </c>
      <c r="DE8" s="609"/>
      <c r="DF8" s="609"/>
      <c r="DG8" s="609"/>
      <c r="DH8" s="609"/>
      <c r="DI8" s="609"/>
      <c r="DJ8" s="609"/>
      <c r="DK8" s="609"/>
      <c r="DL8" s="609"/>
      <c r="DM8" s="609"/>
      <c r="DN8" s="609"/>
      <c r="DO8" s="609"/>
      <c r="DP8" s="610"/>
      <c r="DQ8" s="614">
        <v>1075988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14023</v>
      </c>
      <c r="S9" s="609"/>
      <c r="T9" s="609"/>
      <c r="U9" s="609"/>
      <c r="V9" s="609"/>
      <c r="W9" s="609"/>
      <c r="X9" s="609"/>
      <c r="Y9" s="610"/>
      <c r="Z9" s="646">
        <v>0.2</v>
      </c>
      <c r="AA9" s="646"/>
      <c r="AB9" s="646"/>
      <c r="AC9" s="646"/>
      <c r="AD9" s="647">
        <v>14023</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299985</v>
      </c>
      <c r="BH9" s="609"/>
      <c r="BI9" s="609"/>
      <c r="BJ9" s="609"/>
      <c r="BK9" s="609"/>
      <c r="BL9" s="609"/>
      <c r="BM9" s="609"/>
      <c r="BN9" s="610"/>
      <c r="BO9" s="646">
        <v>39.799999999999997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521536</v>
      </c>
      <c r="CS9" s="609"/>
      <c r="CT9" s="609"/>
      <c r="CU9" s="609"/>
      <c r="CV9" s="609"/>
      <c r="CW9" s="609"/>
      <c r="CX9" s="609"/>
      <c r="CY9" s="610"/>
      <c r="CZ9" s="646">
        <v>9.3000000000000007</v>
      </c>
      <c r="DA9" s="646"/>
      <c r="DB9" s="646"/>
      <c r="DC9" s="646"/>
      <c r="DD9" s="614">
        <v>23968</v>
      </c>
      <c r="DE9" s="609"/>
      <c r="DF9" s="609"/>
      <c r="DG9" s="609"/>
      <c r="DH9" s="609"/>
      <c r="DI9" s="609"/>
      <c r="DJ9" s="609"/>
      <c r="DK9" s="609"/>
      <c r="DL9" s="609"/>
      <c r="DM9" s="609"/>
      <c r="DN9" s="609"/>
      <c r="DO9" s="609"/>
      <c r="DP9" s="610"/>
      <c r="DQ9" s="614">
        <v>461203</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11662</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177839</v>
      </c>
      <c r="S11" s="609"/>
      <c r="T11" s="609"/>
      <c r="U11" s="609"/>
      <c r="V11" s="609"/>
      <c r="W11" s="609"/>
      <c r="X11" s="609"/>
      <c r="Y11" s="610"/>
      <c r="Z11" s="611">
        <v>3</v>
      </c>
      <c r="AA11" s="612"/>
      <c r="AB11" s="612"/>
      <c r="AC11" s="613"/>
      <c r="AD11" s="614">
        <v>177839</v>
      </c>
      <c r="AE11" s="609"/>
      <c r="AF11" s="609"/>
      <c r="AG11" s="609"/>
      <c r="AH11" s="609"/>
      <c r="AI11" s="609"/>
      <c r="AJ11" s="609"/>
      <c r="AK11" s="610"/>
      <c r="AL11" s="611">
        <v>5.7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9928</v>
      </c>
      <c r="BH11" s="609"/>
      <c r="BI11" s="609"/>
      <c r="BJ11" s="609"/>
      <c r="BK11" s="609"/>
      <c r="BL11" s="609"/>
      <c r="BM11" s="609"/>
      <c r="BN11" s="610"/>
      <c r="BO11" s="646">
        <v>1.3</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670414</v>
      </c>
      <c r="CS11" s="609"/>
      <c r="CT11" s="609"/>
      <c r="CU11" s="609"/>
      <c r="CV11" s="609"/>
      <c r="CW11" s="609"/>
      <c r="CX11" s="609"/>
      <c r="CY11" s="610"/>
      <c r="CZ11" s="646">
        <v>11.9</v>
      </c>
      <c r="DA11" s="646"/>
      <c r="DB11" s="646"/>
      <c r="DC11" s="646"/>
      <c r="DD11" s="614">
        <v>334639</v>
      </c>
      <c r="DE11" s="609"/>
      <c r="DF11" s="609"/>
      <c r="DG11" s="609"/>
      <c r="DH11" s="609"/>
      <c r="DI11" s="609"/>
      <c r="DJ11" s="609"/>
      <c r="DK11" s="609"/>
      <c r="DL11" s="609"/>
      <c r="DM11" s="609"/>
      <c r="DN11" s="609"/>
      <c r="DO11" s="609"/>
      <c r="DP11" s="610"/>
      <c r="DQ11" s="614">
        <v>354148</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335010</v>
      </c>
      <c r="BH12" s="609"/>
      <c r="BI12" s="609"/>
      <c r="BJ12" s="609"/>
      <c r="BK12" s="609"/>
      <c r="BL12" s="609"/>
      <c r="BM12" s="609"/>
      <c r="BN12" s="610"/>
      <c r="BO12" s="646">
        <v>44.4</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82368</v>
      </c>
      <c r="CS12" s="609"/>
      <c r="CT12" s="609"/>
      <c r="CU12" s="609"/>
      <c r="CV12" s="609"/>
      <c r="CW12" s="609"/>
      <c r="CX12" s="609"/>
      <c r="CY12" s="610"/>
      <c r="CZ12" s="646">
        <v>1.5</v>
      </c>
      <c r="DA12" s="646"/>
      <c r="DB12" s="646"/>
      <c r="DC12" s="646"/>
      <c r="DD12" s="614">
        <v>3267</v>
      </c>
      <c r="DE12" s="609"/>
      <c r="DF12" s="609"/>
      <c r="DG12" s="609"/>
      <c r="DH12" s="609"/>
      <c r="DI12" s="609"/>
      <c r="DJ12" s="609"/>
      <c r="DK12" s="609"/>
      <c r="DL12" s="609"/>
      <c r="DM12" s="609"/>
      <c r="DN12" s="609"/>
      <c r="DO12" s="609"/>
      <c r="DP12" s="610"/>
      <c r="DQ12" s="614">
        <v>57850</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334639</v>
      </c>
      <c r="BH13" s="609"/>
      <c r="BI13" s="609"/>
      <c r="BJ13" s="609"/>
      <c r="BK13" s="609"/>
      <c r="BL13" s="609"/>
      <c r="BM13" s="609"/>
      <c r="BN13" s="610"/>
      <c r="BO13" s="646">
        <v>44.3</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251093</v>
      </c>
      <c r="CS13" s="609"/>
      <c r="CT13" s="609"/>
      <c r="CU13" s="609"/>
      <c r="CV13" s="609"/>
      <c r="CW13" s="609"/>
      <c r="CX13" s="609"/>
      <c r="CY13" s="610"/>
      <c r="CZ13" s="646">
        <v>4.5</v>
      </c>
      <c r="DA13" s="646"/>
      <c r="DB13" s="646"/>
      <c r="DC13" s="646"/>
      <c r="DD13" s="614">
        <v>228810</v>
      </c>
      <c r="DE13" s="609"/>
      <c r="DF13" s="609"/>
      <c r="DG13" s="609"/>
      <c r="DH13" s="609"/>
      <c r="DI13" s="609"/>
      <c r="DJ13" s="609"/>
      <c r="DK13" s="609"/>
      <c r="DL13" s="609"/>
      <c r="DM13" s="609"/>
      <c r="DN13" s="609"/>
      <c r="DO13" s="609"/>
      <c r="DP13" s="610"/>
      <c r="DQ13" s="614">
        <v>57326</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37203</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322183</v>
      </c>
      <c r="CS14" s="609"/>
      <c r="CT14" s="609"/>
      <c r="CU14" s="609"/>
      <c r="CV14" s="609"/>
      <c r="CW14" s="609"/>
      <c r="CX14" s="609"/>
      <c r="CY14" s="610"/>
      <c r="CZ14" s="646">
        <v>5.7</v>
      </c>
      <c r="DA14" s="646"/>
      <c r="DB14" s="646"/>
      <c r="DC14" s="646"/>
      <c r="DD14" s="614">
        <v>128786</v>
      </c>
      <c r="DE14" s="609"/>
      <c r="DF14" s="609"/>
      <c r="DG14" s="609"/>
      <c r="DH14" s="609"/>
      <c r="DI14" s="609"/>
      <c r="DJ14" s="609"/>
      <c r="DK14" s="609"/>
      <c r="DL14" s="609"/>
      <c r="DM14" s="609"/>
      <c r="DN14" s="609"/>
      <c r="DO14" s="609"/>
      <c r="DP14" s="610"/>
      <c r="DQ14" s="614">
        <v>170013</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5646</v>
      </c>
      <c r="S15" s="609"/>
      <c r="T15" s="609"/>
      <c r="U15" s="609"/>
      <c r="V15" s="609"/>
      <c r="W15" s="609"/>
      <c r="X15" s="609"/>
      <c r="Y15" s="610"/>
      <c r="Z15" s="646">
        <v>0.1</v>
      </c>
      <c r="AA15" s="646"/>
      <c r="AB15" s="646"/>
      <c r="AC15" s="646"/>
      <c r="AD15" s="647">
        <v>5646</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43183</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518126</v>
      </c>
      <c r="CS15" s="609"/>
      <c r="CT15" s="609"/>
      <c r="CU15" s="609"/>
      <c r="CV15" s="609"/>
      <c r="CW15" s="609"/>
      <c r="CX15" s="609"/>
      <c r="CY15" s="610"/>
      <c r="CZ15" s="646">
        <v>9.1999999999999993</v>
      </c>
      <c r="DA15" s="646"/>
      <c r="DB15" s="646"/>
      <c r="DC15" s="646"/>
      <c r="DD15" s="614">
        <v>140116</v>
      </c>
      <c r="DE15" s="609"/>
      <c r="DF15" s="609"/>
      <c r="DG15" s="609"/>
      <c r="DH15" s="609"/>
      <c r="DI15" s="609"/>
      <c r="DJ15" s="609"/>
      <c r="DK15" s="609"/>
      <c r="DL15" s="609"/>
      <c r="DM15" s="609"/>
      <c r="DN15" s="609"/>
      <c r="DO15" s="609"/>
      <c r="DP15" s="610"/>
      <c r="DQ15" s="614">
        <v>328357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7625</v>
      </c>
      <c r="S16" s="609"/>
      <c r="T16" s="609"/>
      <c r="U16" s="609"/>
      <c r="V16" s="609"/>
      <c r="W16" s="609"/>
      <c r="X16" s="609"/>
      <c r="Y16" s="610"/>
      <c r="Z16" s="646">
        <v>0.1</v>
      </c>
      <c r="AA16" s="646"/>
      <c r="AB16" s="646"/>
      <c r="AC16" s="646"/>
      <c r="AD16" s="647">
        <v>7625</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80003</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33570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49444</v>
      </c>
      <c r="S17" s="609"/>
      <c r="T17" s="609"/>
      <c r="U17" s="609"/>
      <c r="V17" s="609"/>
      <c r="W17" s="609"/>
      <c r="X17" s="609"/>
      <c r="Y17" s="610"/>
      <c r="Z17" s="646">
        <v>0.8</v>
      </c>
      <c r="AA17" s="646"/>
      <c r="AB17" s="646"/>
      <c r="AC17" s="646"/>
      <c r="AD17" s="647">
        <v>49444</v>
      </c>
      <c r="AE17" s="647"/>
      <c r="AF17" s="647"/>
      <c r="AG17" s="647"/>
      <c r="AH17" s="647"/>
      <c r="AI17" s="647"/>
      <c r="AJ17" s="647"/>
      <c r="AK17" s="647"/>
      <c r="AL17" s="611">
        <v>1.6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394388</v>
      </c>
      <c r="CS17" s="609"/>
      <c r="CT17" s="609"/>
      <c r="CU17" s="609"/>
      <c r="CV17" s="609"/>
      <c r="CW17" s="609"/>
      <c r="CX17" s="609"/>
      <c r="CY17" s="610"/>
      <c r="CZ17" s="646">
        <v>7</v>
      </c>
      <c r="DA17" s="646"/>
      <c r="DB17" s="646"/>
      <c r="DC17" s="646"/>
      <c r="DD17" s="614" t="s">
        <v>122</v>
      </c>
      <c r="DE17" s="609"/>
      <c r="DF17" s="609"/>
      <c r="DG17" s="609"/>
      <c r="DH17" s="609"/>
      <c r="DI17" s="609"/>
      <c r="DJ17" s="609"/>
      <c r="DK17" s="609"/>
      <c r="DL17" s="609"/>
      <c r="DM17" s="609"/>
      <c r="DN17" s="609"/>
      <c r="DO17" s="609"/>
      <c r="DP17" s="610"/>
      <c r="DQ17" s="614">
        <v>394388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14345</v>
      </c>
      <c r="S18" s="609"/>
      <c r="T18" s="609"/>
      <c r="U18" s="609"/>
      <c r="V18" s="609"/>
      <c r="W18" s="609"/>
      <c r="X18" s="609"/>
      <c r="Y18" s="610"/>
      <c r="Z18" s="646">
        <v>0.2</v>
      </c>
      <c r="AA18" s="646"/>
      <c r="AB18" s="646"/>
      <c r="AC18" s="646"/>
      <c r="AD18" s="647">
        <v>14345</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34948</v>
      </c>
      <c r="S19" s="609"/>
      <c r="T19" s="609"/>
      <c r="U19" s="609"/>
      <c r="V19" s="609"/>
      <c r="W19" s="609"/>
      <c r="X19" s="609"/>
      <c r="Y19" s="610"/>
      <c r="Z19" s="646">
        <v>0.6</v>
      </c>
      <c r="AA19" s="646"/>
      <c r="AB19" s="646"/>
      <c r="AC19" s="646"/>
      <c r="AD19" s="647">
        <v>34948</v>
      </c>
      <c r="AE19" s="647"/>
      <c r="AF19" s="647"/>
      <c r="AG19" s="647"/>
      <c r="AH19" s="647"/>
      <c r="AI19" s="647"/>
      <c r="AJ19" s="647"/>
      <c r="AK19" s="647"/>
      <c r="AL19" s="611">
        <v>1.1000000000000001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6080</v>
      </c>
      <c r="BH19" s="609"/>
      <c r="BI19" s="609"/>
      <c r="BJ19" s="609"/>
      <c r="BK19" s="609"/>
      <c r="BL19" s="609"/>
      <c r="BM19" s="609"/>
      <c r="BN19" s="610"/>
      <c r="BO19" s="646">
        <v>0.8</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151</v>
      </c>
      <c r="S20" s="609"/>
      <c r="T20" s="609"/>
      <c r="U20" s="609"/>
      <c r="V20" s="609"/>
      <c r="W20" s="609"/>
      <c r="X20" s="609"/>
      <c r="Y20" s="610"/>
      <c r="Z20" s="646">
        <v>0</v>
      </c>
      <c r="AA20" s="646"/>
      <c r="AB20" s="646"/>
      <c r="AC20" s="646"/>
      <c r="AD20" s="647">
        <v>151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6080</v>
      </c>
      <c r="BH20" s="609"/>
      <c r="BI20" s="609"/>
      <c r="BJ20" s="609"/>
      <c r="BK20" s="609"/>
      <c r="BL20" s="609"/>
      <c r="BM20" s="609"/>
      <c r="BN20" s="610"/>
      <c r="BO20" s="646">
        <v>0.8</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5625723</v>
      </c>
      <c r="CS20" s="609"/>
      <c r="CT20" s="609"/>
      <c r="CU20" s="609"/>
      <c r="CV20" s="609"/>
      <c r="CW20" s="609"/>
      <c r="CX20" s="609"/>
      <c r="CY20" s="610"/>
      <c r="CZ20" s="646">
        <v>100</v>
      </c>
      <c r="DA20" s="646"/>
      <c r="DB20" s="646"/>
      <c r="DC20" s="646"/>
      <c r="DD20" s="614">
        <v>950902</v>
      </c>
      <c r="DE20" s="609"/>
      <c r="DF20" s="609"/>
      <c r="DG20" s="609"/>
      <c r="DH20" s="609"/>
      <c r="DI20" s="609"/>
      <c r="DJ20" s="609"/>
      <c r="DK20" s="609"/>
      <c r="DL20" s="609"/>
      <c r="DM20" s="609"/>
      <c r="DN20" s="609"/>
      <c r="DO20" s="609"/>
      <c r="DP20" s="610"/>
      <c r="DQ20" s="614">
        <v>3736342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2260816</v>
      </c>
      <c r="S21" s="609"/>
      <c r="T21" s="609"/>
      <c r="U21" s="609"/>
      <c r="V21" s="609"/>
      <c r="W21" s="609"/>
      <c r="X21" s="609"/>
      <c r="Y21" s="610"/>
      <c r="Z21" s="646">
        <v>37.9</v>
      </c>
      <c r="AA21" s="646"/>
      <c r="AB21" s="646"/>
      <c r="AC21" s="646"/>
      <c r="AD21" s="647">
        <v>2055657</v>
      </c>
      <c r="AE21" s="647"/>
      <c r="AF21" s="647"/>
      <c r="AG21" s="647"/>
      <c r="AH21" s="647"/>
      <c r="AI21" s="647"/>
      <c r="AJ21" s="647"/>
      <c r="AK21" s="647"/>
      <c r="AL21" s="611">
        <v>65.8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6080</v>
      </c>
      <c r="BH21" s="609"/>
      <c r="BI21" s="609"/>
      <c r="BJ21" s="609"/>
      <c r="BK21" s="609"/>
      <c r="BL21" s="609"/>
      <c r="BM21" s="609"/>
      <c r="BN21" s="610"/>
      <c r="BO21" s="646">
        <v>0.8</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2055657</v>
      </c>
      <c r="S22" s="609"/>
      <c r="T22" s="609"/>
      <c r="U22" s="609"/>
      <c r="V22" s="609"/>
      <c r="W22" s="609"/>
      <c r="X22" s="609"/>
      <c r="Y22" s="610"/>
      <c r="Z22" s="646">
        <v>34.5</v>
      </c>
      <c r="AA22" s="646"/>
      <c r="AB22" s="646"/>
      <c r="AC22" s="646"/>
      <c r="AD22" s="647">
        <v>2055657</v>
      </c>
      <c r="AE22" s="647"/>
      <c r="AF22" s="647"/>
      <c r="AG22" s="647"/>
      <c r="AH22" s="647"/>
      <c r="AI22" s="647"/>
      <c r="AJ22" s="647"/>
      <c r="AK22" s="647"/>
      <c r="AL22" s="611">
        <v>65.8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205159</v>
      </c>
      <c r="S23" s="609"/>
      <c r="T23" s="609"/>
      <c r="U23" s="609"/>
      <c r="V23" s="609"/>
      <c r="W23" s="609"/>
      <c r="X23" s="609"/>
      <c r="Y23" s="610"/>
      <c r="Z23" s="646">
        <v>3.4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1841106</v>
      </c>
      <c r="CS24" s="664"/>
      <c r="CT24" s="664"/>
      <c r="CU24" s="664"/>
      <c r="CV24" s="664"/>
      <c r="CW24" s="664"/>
      <c r="CX24" s="664"/>
      <c r="CY24" s="689"/>
      <c r="CZ24" s="690">
        <v>32.700000000000003</v>
      </c>
      <c r="DA24" s="672"/>
      <c r="DB24" s="672"/>
      <c r="DC24" s="692"/>
      <c r="DD24" s="688">
        <v>1388471</v>
      </c>
      <c r="DE24" s="664"/>
      <c r="DF24" s="664"/>
      <c r="DG24" s="664"/>
      <c r="DH24" s="664"/>
      <c r="DI24" s="664"/>
      <c r="DJ24" s="664"/>
      <c r="DK24" s="689"/>
      <c r="DL24" s="688">
        <v>1221335</v>
      </c>
      <c r="DM24" s="664"/>
      <c r="DN24" s="664"/>
      <c r="DO24" s="664"/>
      <c r="DP24" s="664"/>
      <c r="DQ24" s="664"/>
      <c r="DR24" s="664"/>
      <c r="DS24" s="664"/>
      <c r="DT24" s="664"/>
      <c r="DU24" s="664"/>
      <c r="DV24" s="689"/>
      <c r="DW24" s="690">
        <v>39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3326206</v>
      </c>
      <c r="S25" s="609"/>
      <c r="T25" s="609"/>
      <c r="U25" s="609"/>
      <c r="V25" s="609"/>
      <c r="W25" s="609"/>
      <c r="X25" s="609"/>
      <c r="Y25" s="610"/>
      <c r="Z25" s="646">
        <v>55.8</v>
      </c>
      <c r="AA25" s="646"/>
      <c r="AB25" s="646"/>
      <c r="AC25" s="646"/>
      <c r="AD25" s="647">
        <v>3121047</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709296</v>
      </c>
      <c r="CS25" s="621"/>
      <c r="CT25" s="621"/>
      <c r="CU25" s="621"/>
      <c r="CV25" s="621"/>
      <c r="CW25" s="621"/>
      <c r="CX25" s="621"/>
      <c r="CY25" s="622"/>
      <c r="CZ25" s="611">
        <v>12.6</v>
      </c>
      <c r="DA25" s="623"/>
      <c r="DB25" s="623"/>
      <c r="DC25" s="624"/>
      <c r="DD25" s="614">
        <v>678088</v>
      </c>
      <c r="DE25" s="621"/>
      <c r="DF25" s="621"/>
      <c r="DG25" s="621"/>
      <c r="DH25" s="621"/>
      <c r="DI25" s="621"/>
      <c r="DJ25" s="621"/>
      <c r="DK25" s="622"/>
      <c r="DL25" s="614">
        <v>621610</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446291</v>
      </c>
      <c r="CS26" s="609"/>
      <c r="CT26" s="609"/>
      <c r="CU26" s="609"/>
      <c r="CV26" s="609"/>
      <c r="CW26" s="609"/>
      <c r="CX26" s="609"/>
      <c r="CY26" s="610"/>
      <c r="CZ26" s="611">
        <v>7.9</v>
      </c>
      <c r="DA26" s="623"/>
      <c r="DB26" s="623"/>
      <c r="DC26" s="624"/>
      <c r="DD26" s="614">
        <v>416966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74309</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754630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737422</v>
      </c>
      <c r="CS27" s="621"/>
      <c r="CT27" s="621"/>
      <c r="CU27" s="621"/>
      <c r="CV27" s="621"/>
      <c r="CW27" s="621"/>
      <c r="CX27" s="621"/>
      <c r="CY27" s="622"/>
      <c r="CZ27" s="611">
        <v>13.1</v>
      </c>
      <c r="DA27" s="623"/>
      <c r="DB27" s="623"/>
      <c r="DC27" s="624"/>
      <c r="DD27" s="614">
        <v>315995</v>
      </c>
      <c r="DE27" s="621"/>
      <c r="DF27" s="621"/>
      <c r="DG27" s="621"/>
      <c r="DH27" s="621"/>
      <c r="DI27" s="621"/>
      <c r="DJ27" s="621"/>
      <c r="DK27" s="622"/>
      <c r="DL27" s="614">
        <v>205337</v>
      </c>
      <c r="DM27" s="621"/>
      <c r="DN27" s="621"/>
      <c r="DO27" s="621"/>
      <c r="DP27" s="621"/>
      <c r="DQ27" s="621"/>
      <c r="DR27" s="621"/>
      <c r="DS27" s="621"/>
      <c r="DT27" s="621"/>
      <c r="DU27" s="621"/>
      <c r="DV27" s="622"/>
      <c r="DW27" s="611">
        <v>6.6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45635</v>
      </c>
      <c r="S28" s="609"/>
      <c r="T28" s="609"/>
      <c r="U28" s="609"/>
      <c r="V28" s="609"/>
      <c r="W28" s="609"/>
      <c r="X28" s="609"/>
      <c r="Y28" s="610"/>
      <c r="Z28" s="646">
        <v>0.8</v>
      </c>
      <c r="AA28" s="646"/>
      <c r="AB28" s="646"/>
      <c r="AC28" s="646"/>
      <c r="AD28" s="647">
        <v>897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394388</v>
      </c>
      <c r="CS28" s="609"/>
      <c r="CT28" s="609"/>
      <c r="CU28" s="609"/>
      <c r="CV28" s="609"/>
      <c r="CW28" s="609"/>
      <c r="CX28" s="609"/>
      <c r="CY28" s="610"/>
      <c r="CZ28" s="611">
        <v>7</v>
      </c>
      <c r="DA28" s="623"/>
      <c r="DB28" s="623"/>
      <c r="DC28" s="624"/>
      <c r="DD28" s="614">
        <v>394388</v>
      </c>
      <c r="DE28" s="609"/>
      <c r="DF28" s="609"/>
      <c r="DG28" s="609"/>
      <c r="DH28" s="609"/>
      <c r="DI28" s="609"/>
      <c r="DJ28" s="609"/>
      <c r="DK28" s="610"/>
      <c r="DL28" s="614">
        <v>394388</v>
      </c>
      <c r="DM28" s="609"/>
      <c r="DN28" s="609"/>
      <c r="DO28" s="609"/>
      <c r="DP28" s="609"/>
      <c r="DQ28" s="609"/>
      <c r="DR28" s="609"/>
      <c r="DS28" s="609"/>
      <c r="DT28" s="609"/>
      <c r="DU28" s="609"/>
      <c r="DV28" s="610"/>
      <c r="DW28" s="611">
        <v>12.6</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18877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394388</v>
      </c>
      <c r="CS29" s="621"/>
      <c r="CT29" s="621"/>
      <c r="CU29" s="621"/>
      <c r="CV29" s="621"/>
      <c r="CW29" s="621"/>
      <c r="CX29" s="621"/>
      <c r="CY29" s="622"/>
      <c r="CZ29" s="611">
        <v>7</v>
      </c>
      <c r="DA29" s="623"/>
      <c r="DB29" s="623"/>
      <c r="DC29" s="624"/>
      <c r="DD29" s="614">
        <v>394388</v>
      </c>
      <c r="DE29" s="621"/>
      <c r="DF29" s="621"/>
      <c r="DG29" s="621"/>
      <c r="DH29" s="621"/>
      <c r="DI29" s="621"/>
      <c r="DJ29" s="621"/>
      <c r="DK29" s="622"/>
      <c r="DL29" s="614">
        <v>394388</v>
      </c>
      <c r="DM29" s="621"/>
      <c r="DN29" s="621"/>
      <c r="DO29" s="621"/>
      <c r="DP29" s="621"/>
      <c r="DQ29" s="621"/>
      <c r="DR29" s="621"/>
      <c r="DS29" s="621"/>
      <c r="DT29" s="621"/>
      <c r="DU29" s="621"/>
      <c r="DV29" s="622"/>
      <c r="DW29" s="611">
        <v>12.6</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677436</v>
      </c>
      <c r="S30" s="609"/>
      <c r="T30" s="609"/>
      <c r="U30" s="609"/>
      <c r="V30" s="609"/>
      <c r="W30" s="609"/>
      <c r="X30" s="609"/>
      <c r="Y30" s="610"/>
      <c r="Z30" s="646">
        <v>11.4</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377661</v>
      </c>
      <c r="CS30" s="609"/>
      <c r="CT30" s="609"/>
      <c r="CU30" s="609"/>
      <c r="CV30" s="609"/>
      <c r="CW30" s="609"/>
      <c r="CX30" s="609"/>
      <c r="CY30" s="610"/>
      <c r="CZ30" s="611">
        <v>6.7</v>
      </c>
      <c r="DA30" s="623"/>
      <c r="DB30" s="623"/>
      <c r="DC30" s="624"/>
      <c r="DD30" s="614">
        <v>377661</v>
      </c>
      <c r="DE30" s="609"/>
      <c r="DF30" s="609"/>
      <c r="DG30" s="609"/>
      <c r="DH30" s="609"/>
      <c r="DI30" s="609"/>
      <c r="DJ30" s="609"/>
      <c r="DK30" s="610"/>
      <c r="DL30" s="614">
        <v>377661</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99.6</v>
      </c>
      <c r="BH31" s="671"/>
      <c r="BI31" s="671"/>
      <c r="BJ31" s="671"/>
      <c r="BK31" s="671"/>
      <c r="BL31" s="671"/>
      <c r="BM31" s="672">
        <v>98.4</v>
      </c>
      <c r="BN31" s="671"/>
      <c r="BO31" s="671"/>
      <c r="BP31" s="671"/>
      <c r="BQ31" s="673"/>
      <c r="BR31" s="670">
        <v>99.5</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16727</v>
      </c>
      <c r="CS31" s="621"/>
      <c r="CT31" s="621"/>
      <c r="CU31" s="621"/>
      <c r="CV31" s="621"/>
      <c r="CW31" s="621"/>
      <c r="CX31" s="621"/>
      <c r="CY31" s="622"/>
      <c r="CZ31" s="611">
        <v>0.3</v>
      </c>
      <c r="DA31" s="623"/>
      <c r="DB31" s="623"/>
      <c r="DC31" s="624"/>
      <c r="DD31" s="614">
        <v>16727</v>
      </c>
      <c r="DE31" s="621"/>
      <c r="DF31" s="621"/>
      <c r="DG31" s="621"/>
      <c r="DH31" s="621"/>
      <c r="DI31" s="621"/>
      <c r="DJ31" s="621"/>
      <c r="DK31" s="622"/>
      <c r="DL31" s="614">
        <v>16727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443929</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98.9</v>
      </c>
      <c r="BN32" s="621"/>
      <c r="BO32" s="621"/>
      <c r="BP32" s="621"/>
      <c r="BQ32" s="644"/>
      <c r="BR32" s="679">
        <v>99.6</v>
      </c>
      <c r="BS32" s="621"/>
      <c r="BT32" s="621"/>
      <c r="BU32" s="621"/>
      <c r="BV32" s="621"/>
      <c r="BW32" s="621"/>
      <c r="BX32" s="612">
        <v>98.9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7178</v>
      </c>
      <c r="S33" s="609"/>
      <c r="T33" s="609"/>
      <c r="U33" s="609"/>
      <c r="V33" s="609"/>
      <c r="W33" s="609"/>
      <c r="X33" s="609"/>
      <c r="Y33" s="610"/>
      <c r="Z33" s="646">
        <v>0.1</v>
      </c>
      <c r="AA33" s="646"/>
      <c r="AB33" s="646"/>
      <c r="AC33" s="646"/>
      <c r="AD33" s="647">
        <v>2469</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99.6</v>
      </c>
      <c r="BH33" s="593"/>
      <c r="BI33" s="593"/>
      <c r="BJ33" s="593"/>
      <c r="BK33" s="593"/>
      <c r="BL33" s="593"/>
      <c r="BM33" s="639">
        <v>97.7</v>
      </c>
      <c r="BN33" s="593"/>
      <c r="BO33" s="593"/>
      <c r="BP33" s="593"/>
      <c r="BQ33" s="656"/>
      <c r="BR33" s="669">
        <v>99.4</v>
      </c>
      <c r="BS33" s="593"/>
      <c r="BT33" s="593"/>
      <c r="BU33" s="593"/>
      <c r="BV33" s="593"/>
      <c r="BW33" s="593"/>
      <c r="BX33" s="639">
        <v>97.2</v>
      </c>
      <c r="BY33" s="593"/>
      <c r="BZ33" s="593"/>
      <c r="CA33" s="593"/>
      <c r="CB33" s="656"/>
      <c r="CD33" s="605" t="s">
        <v>308</v>
      </c>
      <c r="CE33" s="606"/>
      <c r="CF33" s="606"/>
      <c r="CG33" s="606"/>
      <c r="CH33" s="606"/>
      <c r="CI33" s="606"/>
      <c r="CJ33" s="606"/>
      <c r="CK33" s="606"/>
      <c r="CL33" s="606"/>
      <c r="CM33" s="606"/>
      <c r="CN33" s="606"/>
      <c r="CO33" s="606"/>
      <c r="CP33" s="606"/>
      <c r="CQ33" s="607"/>
      <c r="CR33" s="608">
        <v>2753712</v>
      </c>
      <c r="CS33" s="621"/>
      <c r="CT33" s="621"/>
      <c r="CU33" s="621"/>
      <c r="CV33" s="621"/>
      <c r="CW33" s="621"/>
      <c r="CX33" s="621"/>
      <c r="CY33" s="622"/>
      <c r="CZ33" s="611">
        <v>48.9</v>
      </c>
      <c r="DA33" s="623"/>
      <c r="DB33" s="623"/>
      <c r="DC33" s="624"/>
      <c r="DD33" s="614">
        <v>2180186</v>
      </c>
      <c r="DE33" s="621"/>
      <c r="DF33" s="621"/>
      <c r="DG33" s="621"/>
      <c r="DH33" s="621"/>
      <c r="DI33" s="621"/>
      <c r="DJ33" s="621"/>
      <c r="DK33" s="622"/>
      <c r="DL33" s="614">
        <v>1725602</v>
      </c>
      <c r="DM33" s="621"/>
      <c r="DN33" s="621"/>
      <c r="DO33" s="621"/>
      <c r="DP33" s="621"/>
      <c r="DQ33" s="621"/>
      <c r="DR33" s="621"/>
      <c r="DS33" s="621"/>
      <c r="DT33" s="621"/>
      <c r="DU33" s="621"/>
      <c r="DV33" s="622"/>
      <c r="DW33" s="611">
        <v>55.1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288123</v>
      </c>
      <c r="S34" s="609"/>
      <c r="T34" s="609"/>
      <c r="U34" s="609"/>
      <c r="V34" s="609"/>
      <c r="W34" s="609"/>
      <c r="X34" s="609"/>
      <c r="Y34" s="610"/>
      <c r="Z34" s="646">
        <v>4.8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1154813</v>
      </c>
      <c r="CS34" s="609"/>
      <c r="CT34" s="609"/>
      <c r="CU34" s="609"/>
      <c r="CV34" s="609"/>
      <c r="CW34" s="609"/>
      <c r="CX34" s="609"/>
      <c r="CY34" s="610"/>
      <c r="CZ34" s="611">
        <v>20.5</v>
      </c>
      <c r="DA34" s="623"/>
      <c r="DB34" s="623"/>
      <c r="DC34" s="624"/>
      <c r="DD34" s="614">
        <v>840992</v>
      </c>
      <c r="DE34" s="609"/>
      <c r="DF34" s="609"/>
      <c r="DG34" s="609"/>
      <c r="DH34" s="609"/>
      <c r="DI34" s="609"/>
      <c r="DJ34" s="609"/>
      <c r="DK34" s="610"/>
      <c r="DL34" s="614">
        <v>678479</v>
      </c>
      <c r="DM34" s="609"/>
      <c r="DN34" s="609"/>
      <c r="DO34" s="609"/>
      <c r="DP34" s="609"/>
      <c r="DQ34" s="609"/>
      <c r="DR34" s="609"/>
      <c r="DS34" s="609"/>
      <c r="DT34" s="609"/>
      <c r="DU34" s="609"/>
      <c r="DV34" s="610"/>
      <c r="DW34" s="611">
        <v>21.7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352824</v>
      </c>
      <c r="S35" s="609"/>
      <c r="T35" s="609"/>
      <c r="U35" s="609"/>
      <c r="V35" s="609"/>
      <c r="W35" s="609"/>
      <c r="X35" s="609"/>
      <c r="Y35" s="610"/>
      <c r="Z35" s="646">
        <v>5.9</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11190</v>
      </c>
      <c r="CS35" s="621"/>
      <c r="CT35" s="621"/>
      <c r="CU35" s="621"/>
      <c r="CV35" s="621"/>
      <c r="CW35" s="621"/>
      <c r="CX35" s="621"/>
      <c r="CY35" s="622"/>
      <c r="CZ35" s="611">
        <v>0.2</v>
      </c>
      <c r="DA35" s="623"/>
      <c r="DB35" s="623"/>
      <c r="DC35" s="624"/>
      <c r="DD35" s="614">
        <v>11190</v>
      </c>
      <c r="DE35" s="621"/>
      <c r="DF35" s="621"/>
      <c r="DG35" s="621"/>
      <c r="DH35" s="621"/>
      <c r="DI35" s="621"/>
      <c r="DJ35" s="621"/>
      <c r="DK35" s="622"/>
      <c r="DL35" s="614">
        <v>11190</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207371</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796789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16628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847943</v>
      </c>
      <c r="CS36" s="609"/>
      <c r="CT36" s="609"/>
      <c r="CU36" s="609"/>
      <c r="CV36" s="609"/>
      <c r="CW36" s="609"/>
      <c r="CX36" s="609"/>
      <c r="CY36" s="610"/>
      <c r="CZ36" s="611">
        <v>15.1</v>
      </c>
      <c r="DA36" s="623"/>
      <c r="DB36" s="623"/>
      <c r="DC36" s="624"/>
      <c r="DD36" s="614">
        <v>804664</v>
      </c>
      <c r="DE36" s="609"/>
      <c r="DF36" s="609"/>
      <c r="DG36" s="609"/>
      <c r="DH36" s="609"/>
      <c r="DI36" s="609"/>
      <c r="DJ36" s="609"/>
      <c r="DK36" s="610"/>
      <c r="DL36" s="614">
        <v>667374</v>
      </c>
      <c r="DM36" s="609"/>
      <c r="DN36" s="609"/>
      <c r="DO36" s="609"/>
      <c r="DP36" s="609"/>
      <c r="DQ36" s="609"/>
      <c r="DR36" s="609"/>
      <c r="DS36" s="609"/>
      <c r="DT36" s="609"/>
      <c r="DU36" s="609"/>
      <c r="DV36" s="610"/>
      <c r="DW36" s="611">
        <v>21.3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55381</v>
      </c>
      <c r="S37" s="609"/>
      <c r="T37" s="609"/>
      <c r="U37" s="609"/>
      <c r="V37" s="609"/>
      <c r="W37" s="609"/>
      <c r="X37" s="609"/>
      <c r="Y37" s="610"/>
      <c r="Z37" s="646">
        <v>0.9</v>
      </c>
      <c r="AA37" s="646"/>
      <c r="AB37" s="646"/>
      <c r="AC37" s="646"/>
      <c r="AD37" s="647">
        <v>294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255491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15255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282216</v>
      </c>
      <c r="CS37" s="621"/>
      <c r="CT37" s="621"/>
      <c r="CU37" s="621"/>
      <c r="CV37" s="621"/>
      <c r="CW37" s="621"/>
      <c r="CX37" s="621"/>
      <c r="CY37" s="622"/>
      <c r="CZ37" s="611">
        <v>5</v>
      </c>
      <c r="DA37" s="623"/>
      <c r="DB37" s="623"/>
      <c r="DC37" s="624"/>
      <c r="DD37" s="614">
        <v>277476</v>
      </c>
      <c r="DE37" s="621"/>
      <c r="DF37" s="621"/>
      <c r="DG37" s="621"/>
      <c r="DH37" s="621"/>
      <c r="DI37" s="621"/>
      <c r="DJ37" s="621"/>
      <c r="DK37" s="622"/>
      <c r="DL37" s="614">
        <v>247704</v>
      </c>
      <c r="DM37" s="621"/>
      <c r="DN37" s="621"/>
      <c r="DO37" s="621"/>
      <c r="DP37" s="621"/>
      <c r="DQ37" s="621"/>
      <c r="DR37" s="621"/>
      <c r="DS37" s="621"/>
      <c r="DT37" s="621"/>
      <c r="DU37" s="621"/>
      <c r="DV37" s="622"/>
      <c r="DW37" s="611">
        <v>7.9</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461500</v>
      </c>
      <c r="S38" s="609"/>
      <c r="T38" s="609"/>
      <c r="U38" s="609"/>
      <c r="V38" s="609"/>
      <c r="W38" s="609"/>
      <c r="X38" s="609"/>
      <c r="Y38" s="610"/>
      <c r="Z38" s="646">
        <v>7.7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129467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1047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394431</v>
      </c>
      <c r="CS38" s="609"/>
      <c r="CT38" s="609"/>
      <c r="CU38" s="609"/>
      <c r="CV38" s="609"/>
      <c r="CW38" s="609"/>
      <c r="CX38" s="609"/>
      <c r="CY38" s="610"/>
      <c r="CZ38" s="611">
        <v>7</v>
      </c>
      <c r="DA38" s="623"/>
      <c r="DB38" s="623"/>
      <c r="DC38" s="624"/>
      <c r="DD38" s="614">
        <v>331094</v>
      </c>
      <c r="DE38" s="609"/>
      <c r="DF38" s="609"/>
      <c r="DG38" s="609"/>
      <c r="DH38" s="609"/>
      <c r="DI38" s="609"/>
      <c r="DJ38" s="609"/>
      <c r="DK38" s="610"/>
      <c r="DL38" s="614">
        <v>299304</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17400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1686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276080</v>
      </c>
      <c r="CS39" s="621"/>
      <c r="CT39" s="621"/>
      <c r="CU39" s="621"/>
      <c r="CV39" s="621"/>
      <c r="CW39" s="621"/>
      <c r="CX39" s="621"/>
      <c r="CY39" s="622"/>
      <c r="CZ39" s="611">
        <v>4.9000000000000004</v>
      </c>
      <c r="DA39" s="623"/>
      <c r="DB39" s="623"/>
      <c r="DC39" s="624"/>
      <c r="DD39" s="614">
        <v>122991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6800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69255</v>
      </c>
      <c r="CS40" s="609"/>
      <c r="CT40" s="609"/>
      <c r="CU40" s="609"/>
      <c r="CV40" s="609"/>
      <c r="CW40" s="609"/>
      <c r="CX40" s="609"/>
      <c r="CY40" s="610"/>
      <c r="CZ40" s="611">
        <v>1.2</v>
      </c>
      <c r="DA40" s="623"/>
      <c r="DB40" s="623"/>
      <c r="DC40" s="624"/>
      <c r="DD40" s="614">
        <v>69255</v>
      </c>
      <c r="DE40" s="609"/>
      <c r="DF40" s="609"/>
      <c r="DG40" s="609"/>
      <c r="DH40" s="609"/>
      <c r="DI40" s="609"/>
      <c r="DJ40" s="609"/>
      <c r="DK40" s="610"/>
      <c r="DL40" s="614">
        <v>69255</v>
      </c>
      <c r="DM40" s="609"/>
      <c r="DN40" s="609"/>
      <c r="DO40" s="609"/>
      <c r="DP40" s="609"/>
      <c r="DQ40" s="609"/>
      <c r="DR40" s="609"/>
      <c r="DS40" s="609"/>
      <c r="DT40" s="609"/>
      <c r="DU40" s="609"/>
      <c r="DV40" s="610"/>
      <c r="DW40" s="611">
        <v>2.2000000000000002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5958769</v>
      </c>
      <c r="S41" s="633"/>
      <c r="T41" s="633"/>
      <c r="U41" s="633"/>
      <c r="V41" s="633"/>
      <c r="W41" s="633"/>
      <c r="X41" s="633"/>
      <c r="Y41" s="636"/>
      <c r="Z41" s="637">
        <v>100</v>
      </c>
      <c r="AA41" s="637"/>
      <c r="AB41" s="637"/>
      <c r="AC41" s="637"/>
      <c r="AD41" s="638">
        <v>3124707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80530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313901</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385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1030905</v>
      </c>
      <c r="CS42" s="621"/>
      <c r="CT42" s="621"/>
      <c r="CU42" s="621"/>
      <c r="CV42" s="621"/>
      <c r="CW42" s="621"/>
      <c r="CX42" s="621"/>
      <c r="CY42" s="622"/>
      <c r="CZ42" s="611">
        <v>18.3</v>
      </c>
      <c r="DA42" s="623"/>
      <c r="DB42" s="623"/>
      <c r="DC42" s="624"/>
      <c r="DD42" s="614">
        <v>167685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950902</v>
      </c>
      <c r="CS44" s="609"/>
      <c r="CT44" s="609"/>
      <c r="CU44" s="609"/>
      <c r="CV44" s="609"/>
      <c r="CW44" s="609"/>
      <c r="CX44" s="609"/>
      <c r="CY44" s="610"/>
      <c r="CZ44" s="611">
        <v>16.899999999999999</v>
      </c>
      <c r="DA44" s="612"/>
      <c r="DB44" s="612"/>
      <c r="DC44" s="613"/>
      <c r="DD44" s="614">
        <v>134115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506368</v>
      </c>
      <c r="CS45" s="621"/>
      <c r="CT45" s="621"/>
      <c r="CU45" s="621"/>
      <c r="CV45" s="621"/>
      <c r="CW45" s="621"/>
      <c r="CX45" s="621"/>
      <c r="CY45" s="622"/>
      <c r="CZ45" s="611">
        <v>9</v>
      </c>
      <c r="DA45" s="623"/>
      <c r="DB45" s="623"/>
      <c r="DC45" s="624"/>
      <c r="DD45" s="614">
        <v>34604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386346</v>
      </c>
      <c r="CS46" s="609"/>
      <c r="CT46" s="609"/>
      <c r="CU46" s="609"/>
      <c r="CV46" s="609"/>
      <c r="CW46" s="609"/>
      <c r="CX46" s="609"/>
      <c r="CY46" s="610"/>
      <c r="CZ46" s="611">
        <v>6.9</v>
      </c>
      <c r="DA46" s="612"/>
      <c r="DB46" s="612"/>
      <c r="DC46" s="613"/>
      <c r="DD46" s="614">
        <v>95739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80003</v>
      </c>
      <c r="CS47" s="621"/>
      <c r="CT47" s="621"/>
      <c r="CU47" s="621"/>
      <c r="CV47" s="621"/>
      <c r="CW47" s="621"/>
      <c r="CX47" s="621"/>
      <c r="CY47" s="622"/>
      <c r="CZ47" s="611">
        <v>1.4</v>
      </c>
      <c r="DA47" s="623"/>
      <c r="DB47" s="623"/>
      <c r="DC47" s="624"/>
      <c r="DD47" s="614">
        <v>33570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5625723</v>
      </c>
      <c r="CS49" s="593"/>
      <c r="CT49" s="593"/>
      <c r="CU49" s="593"/>
      <c r="CV49" s="593"/>
      <c r="CW49" s="593"/>
      <c r="CX49" s="593"/>
      <c r="CY49" s="594"/>
      <c r="CZ49" s="595">
        <v>100</v>
      </c>
      <c r="DA49" s="596"/>
      <c r="DB49" s="596"/>
      <c r="DC49" s="597"/>
      <c r="DD49" s="598">
        <v>3736342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u2QzWH1yCtrJJ8mzQW774zXQdpfbcPygIV3EIaVC226Kfa+tVeldzBAY9SrQRVz83J0zuKnfJTHD5GgVN5pmw==" saltValue="091V86DIvOScXgkWu6yt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5922</v>
      </c>
      <c r="R7" s="1090"/>
      <c r="S7" s="1090"/>
      <c r="T7" s="1090"/>
      <c r="U7" s="1090"/>
      <c r="V7" s="1090">
        <v>5626</v>
      </c>
      <c r="W7" s="1090"/>
      <c r="X7" s="1090"/>
      <c r="Y7" s="1090"/>
      <c r="Z7" s="1090"/>
      <c r="AA7" s="1090">
        <v>296</v>
      </c>
      <c r="AB7" s="1090"/>
      <c r="AC7" s="1090"/>
      <c r="AD7" s="1090"/>
      <c r="AE7" s="1091"/>
      <c r="AF7" s="1092">
        <v>263</v>
      </c>
      <c r="AG7" s="1093"/>
      <c r="AH7" s="1093"/>
      <c r="AI7" s="1093"/>
      <c r="AJ7" s="1094"/>
      <c r="AK7" s="1095">
        <v>353</v>
      </c>
      <c r="AL7" s="1096"/>
      <c r="AM7" s="1096"/>
      <c r="AN7" s="1096"/>
      <c r="AO7" s="1096"/>
      <c r="AP7" s="1096">
        <v>3812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36</v>
      </c>
      <c r="R8" s="1026"/>
      <c r="S8" s="1026"/>
      <c r="T8" s="1026"/>
      <c r="U8" s="1026"/>
      <c r="V8" s="1026">
        <v>0</v>
      </c>
      <c r="W8" s="1026"/>
      <c r="X8" s="1026"/>
      <c r="Y8" s="1026"/>
      <c r="Z8" s="1026"/>
      <c r="AA8" s="1026">
        <v>36</v>
      </c>
      <c r="AB8" s="1026"/>
      <c r="AC8" s="1026"/>
      <c r="AD8" s="1026"/>
      <c r="AE8" s="1027"/>
      <c r="AF8" s="1022">
        <v>36</v>
      </c>
      <c r="AG8" s="1023"/>
      <c r="AH8" s="1023"/>
      <c r="AI8" s="1023"/>
      <c r="AJ8" s="1024"/>
      <c r="AK8" s="1067" t="s">
        <v>558</v>
      </c>
      <c r="AL8" s="1068"/>
      <c r="AM8" s="1068"/>
      <c r="AN8" s="1068"/>
      <c r="AO8" s="1068"/>
      <c r="AP8" s="1068" t="s">
        <v>558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v>5958</v>
      </c>
      <c r="R23" s="1048"/>
      <c r="S23" s="1048"/>
      <c r="T23" s="1048"/>
      <c r="U23" s="1048"/>
      <c r="V23" s="1048">
        <v>5626</v>
      </c>
      <c r="W23" s="1048"/>
      <c r="X23" s="1048"/>
      <c r="Y23" s="1048"/>
      <c r="Z23" s="1048"/>
      <c r="AA23" s="1048">
        <v>332</v>
      </c>
      <c r="AB23" s="1048"/>
      <c r="AC23" s="1048"/>
      <c r="AD23" s="1048"/>
      <c r="AE23" s="1055"/>
      <c r="AF23" s="1056">
        <v>299</v>
      </c>
      <c r="AG23" s="1048"/>
      <c r="AH23" s="1048"/>
      <c r="AI23" s="1048"/>
      <c r="AJ23" s="1057"/>
      <c r="AK23" s="1058"/>
      <c r="AL23" s="1059"/>
      <c r="AM23" s="1059"/>
      <c r="AN23" s="1059"/>
      <c r="AO23" s="1059"/>
      <c r="AP23" s="1048">
        <v>3812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944</v>
      </c>
      <c r="R28" s="1038"/>
      <c r="S28" s="1038"/>
      <c r="T28" s="1038"/>
      <c r="U28" s="1038"/>
      <c r="V28" s="1038">
        <v>927</v>
      </c>
      <c r="W28" s="1038"/>
      <c r="X28" s="1038"/>
      <c r="Y28" s="1038"/>
      <c r="Z28" s="1038"/>
      <c r="AA28" s="1038">
        <v>17</v>
      </c>
      <c r="AB28" s="1038"/>
      <c r="AC28" s="1038"/>
      <c r="AD28" s="1038"/>
      <c r="AE28" s="1039"/>
      <c r="AF28" s="1040">
        <v>17</v>
      </c>
      <c r="AG28" s="1038"/>
      <c r="AH28" s="1038"/>
      <c r="AI28" s="1038"/>
      <c r="AJ28" s="1041"/>
      <c r="AK28" s="1029"/>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944</v>
      </c>
      <c r="R29" s="1026"/>
      <c r="S29" s="1026"/>
      <c r="T29" s="1026"/>
      <c r="U29" s="1026"/>
      <c r="V29" s="1026">
        <v>895</v>
      </c>
      <c r="W29" s="1026"/>
      <c r="X29" s="1026"/>
      <c r="Y29" s="1026"/>
      <c r="Z29" s="1026"/>
      <c r="AA29" s="1026">
        <v>49</v>
      </c>
      <c r="AB29" s="1026"/>
      <c r="AC29" s="1026"/>
      <c r="AD29" s="1026"/>
      <c r="AE29" s="1027"/>
      <c r="AF29" s="1022">
        <v>49</v>
      </c>
      <c r="AG29" s="1023"/>
      <c r="AH29" s="1023"/>
      <c r="AI29" s="1023"/>
      <c r="AJ29" s="1024"/>
      <c r="AK29" s="967"/>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223</v>
      </c>
      <c r="R30" s="1026"/>
      <c r="S30" s="1026"/>
      <c r="T30" s="1026"/>
      <c r="U30" s="1026"/>
      <c r="V30" s="1026">
        <v>222</v>
      </c>
      <c r="W30" s="1026"/>
      <c r="X30" s="1026"/>
      <c r="Y30" s="1026"/>
      <c r="Z30" s="1026"/>
      <c r="AA30" s="1026">
        <v>1</v>
      </c>
      <c r="AB30" s="1026"/>
      <c r="AC30" s="1026"/>
      <c r="AD30" s="1026"/>
      <c r="AE30" s="1027"/>
      <c r="AF30" s="1022">
        <v>1</v>
      </c>
      <c r="AG30" s="1023"/>
      <c r="AH30" s="1023"/>
      <c r="AI30" s="1023"/>
      <c r="AJ30" s="1024"/>
      <c r="AK30" s="967"/>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214</v>
      </c>
      <c r="R31" s="1026"/>
      <c r="S31" s="1026"/>
      <c r="T31" s="1026"/>
      <c r="U31" s="1026"/>
      <c r="V31" s="1026">
        <v>200</v>
      </c>
      <c r="W31" s="1026"/>
      <c r="X31" s="1026"/>
      <c r="Y31" s="1026"/>
      <c r="Z31" s="1026"/>
      <c r="AA31" s="1026">
        <v>14</v>
      </c>
      <c r="AB31" s="1026"/>
      <c r="AC31" s="1026"/>
      <c r="AD31" s="1026"/>
      <c r="AE31" s="1027"/>
      <c r="AF31" s="1022">
        <v>157</v>
      </c>
      <c r="AG31" s="1023"/>
      <c r="AH31" s="1023"/>
      <c r="AI31" s="1023"/>
      <c r="AJ31" s="1024"/>
      <c r="AK31" s="967">
        <v>17</v>
      </c>
      <c r="AL31" s="958"/>
      <c r="AM31" s="958"/>
      <c r="AN31" s="958"/>
      <c r="AO31" s="958"/>
      <c r="AP31" s="958">
        <v>896</v>
      </c>
      <c r="AQ31" s="958"/>
      <c r="AR31" s="958"/>
      <c r="AS31" s="958"/>
      <c r="AT31" s="958"/>
      <c r="AU31" s="958">
        <v>236</v>
      </c>
      <c r="AV31" s="958"/>
      <c r="AW31" s="958"/>
      <c r="AX31" s="958"/>
      <c r="AY31" s="958"/>
      <c r="AZ31" s="1028" t="s">
        <v>558</v>
      </c>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395</v>
      </c>
      <c r="C32" s="1018"/>
      <c r="D32" s="1018"/>
      <c r="E32" s="1018"/>
      <c r="F32" s="1018"/>
      <c r="G32" s="1018"/>
      <c r="H32" s="1018"/>
      <c r="I32" s="1018"/>
      <c r="J32" s="1018"/>
      <c r="K32" s="1018"/>
      <c r="L32" s="1018"/>
      <c r="M32" s="1018"/>
      <c r="N32" s="1018"/>
      <c r="O32" s="1018"/>
      <c r="P32" s="1019"/>
      <c r="Q32" s="1025">
        <v>428</v>
      </c>
      <c r="R32" s="1026"/>
      <c r="S32" s="1026"/>
      <c r="T32" s="1026"/>
      <c r="U32" s="1026"/>
      <c r="V32" s="1026">
        <v>416</v>
      </c>
      <c r="W32" s="1026"/>
      <c r="X32" s="1026"/>
      <c r="Y32" s="1026"/>
      <c r="Z32" s="1026"/>
      <c r="AA32" s="1026">
        <v>12</v>
      </c>
      <c r="AB32" s="1026"/>
      <c r="AC32" s="1026"/>
      <c r="AD32" s="1026"/>
      <c r="AE32" s="1027"/>
      <c r="AF32" s="1022">
        <v>192</v>
      </c>
      <c r="AG32" s="1023"/>
      <c r="AH32" s="1023"/>
      <c r="AI32" s="1023"/>
      <c r="AJ32" s="1024"/>
      <c r="AK32" s="967">
        <v>255</v>
      </c>
      <c r="AL32" s="958"/>
      <c r="AM32" s="958"/>
      <c r="AN32" s="958"/>
      <c r="AO32" s="958"/>
      <c r="AP32" s="958">
        <v>1511</v>
      </c>
      <c r="AQ32" s="958"/>
      <c r="AR32" s="958"/>
      <c r="AS32" s="958"/>
      <c r="AT32" s="958"/>
      <c r="AU32" s="958">
        <v>1260</v>
      </c>
      <c r="AV32" s="958"/>
      <c r="AW32" s="958"/>
      <c r="AX32" s="958"/>
      <c r="AY32" s="958"/>
      <c r="AZ32" s="1028" t="s">
        <v>558</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415</v>
      </c>
      <c r="AG63" s="946"/>
      <c r="AH63" s="946"/>
      <c r="AI63" s="946"/>
      <c r="AJ63" s="1009"/>
      <c r="AK63" s="1010"/>
      <c r="AL63" s="950"/>
      <c r="AM63" s="950"/>
      <c r="AN63" s="950"/>
      <c r="AO63" s="950"/>
      <c r="AP63" s="946">
        <v>2407</v>
      </c>
      <c r="AQ63" s="946"/>
      <c r="AR63" s="946"/>
      <c r="AS63" s="946"/>
      <c r="AT63" s="946"/>
      <c r="AU63" s="946">
        <v>1496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549</v>
      </c>
      <c r="C68" s="973"/>
      <c r="D68" s="973"/>
      <c r="E68" s="973"/>
      <c r="F68" s="973"/>
      <c r="G68" s="973"/>
      <c r="H68" s="973"/>
      <c r="I68" s="973"/>
      <c r="J68" s="973"/>
      <c r="K68" s="973"/>
      <c r="L68" s="973"/>
      <c r="M68" s="973"/>
      <c r="N68" s="973"/>
      <c r="O68" s="973"/>
      <c r="P68" s="974"/>
      <c r="Q68" s="975">
        <v>2498</v>
      </c>
      <c r="R68" s="969"/>
      <c r="S68" s="969"/>
      <c r="T68" s="969"/>
      <c r="U68" s="969"/>
      <c r="V68" s="969">
        <v>2430</v>
      </c>
      <c r="W68" s="969"/>
      <c r="X68" s="969"/>
      <c r="Y68" s="969"/>
      <c r="Z68" s="969"/>
      <c r="AA68" s="969">
        <v>67</v>
      </c>
      <c r="AB68" s="969"/>
      <c r="AC68" s="969"/>
      <c r="AD68" s="969"/>
      <c r="AE68" s="969"/>
      <c r="AF68" s="969">
        <v>67</v>
      </c>
      <c r="AG68" s="969"/>
      <c r="AH68" s="969"/>
      <c r="AI68" s="969"/>
      <c r="AJ68" s="969"/>
      <c r="AK68" s="969" t="s">
        <v>558</v>
      </c>
      <c r="AL68" s="969"/>
      <c r="AM68" s="969"/>
      <c r="AN68" s="969"/>
      <c r="AO68" s="969"/>
      <c r="AP68" s="969">
        <v>4051</v>
      </c>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550</v>
      </c>
      <c r="C69" s="962"/>
      <c r="D69" s="962"/>
      <c r="E69" s="962"/>
      <c r="F69" s="962"/>
      <c r="G69" s="962"/>
      <c r="H69" s="962"/>
      <c r="I69" s="962"/>
      <c r="J69" s="962"/>
      <c r="K69" s="962"/>
      <c r="L69" s="962"/>
      <c r="M69" s="962"/>
      <c r="N69" s="962"/>
      <c r="O69" s="962"/>
      <c r="P69" s="963"/>
      <c r="Q69" s="964">
        <v>508</v>
      </c>
      <c r="R69" s="958"/>
      <c r="S69" s="958"/>
      <c r="T69" s="958"/>
      <c r="U69" s="958"/>
      <c r="V69" s="958">
        <v>488</v>
      </c>
      <c r="W69" s="958"/>
      <c r="X69" s="958"/>
      <c r="Y69" s="958"/>
      <c r="Z69" s="958"/>
      <c r="AA69" s="958">
        <v>15</v>
      </c>
      <c r="AB69" s="958"/>
      <c r="AC69" s="958"/>
      <c r="AD69" s="958"/>
      <c r="AE69" s="958"/>
      <c r="AF69" s="958">
        <v>15</v>
      </c>
      <c r="AG69" s="958"/>
      <c r="AH69" s="958"/>
      <c r="AI69" s="958"/>
      <c r="AJ69" s="958"/>
      <c r="AK69" s="958">
        <v>97</v>
      </c>
      <c r="AL69" s="958"/>
      <c r="AM69" s="958"/>
      <c r="AN69" s="958"/>
      <c r="AO69" s="958"/>
      <c r="AP69" s="958">
        <v>41</v>
      </c>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551</v>
      </c>
      <c r="C70" s="962"/>
      <c r="D70" s="962"/>
      <c r="E70" s="962"/>
      <c r="F70" s="962"/>
      <c r="G70" s="962"/>
      <c r="H70" s="962"/>
      <c r="I70" s="962"/>
      <c r="J70" s="962"/>
      <c r="K70" s="962"/>
      <c r="L70" s="962"/>
      <c r="M70" s="962"/>
      <c r="N70" s="962"/>
      <c r="O70" s="962"/>
      <c r="P70" s="963"/>
      <c r="Q70" s="964">
        <v>1298</v>
      </c>
      <c r="R70" s="958"/>
      <c r="S70" s="958"/>
      <c r="T70" s="958"/>
      <c r="U70" s="958"/>
      <c r="V70" s="958">
        <v>1294</v>
      </c>
      <c r="W70" s="958"/>
      <c r="X70" s="958"/>
      <c r="Y70" s="958"/>
      <c r="Z70" s="958"/>
      <c r="AA70" s="958">
        <v>42</v>
      </c>
      <c r="AB70" s="958"/>
      <c r="AC70" s="958"/>
      <c r="AD70" s="958"/>
      <c r="AE70" s="958"/>
      <c r="AF70" s="958">
        <v>42</v>
      </c>
      <c r="AG70" s="958"/>
      <c r="AH70" s="958"/>
      <c r="AI70" s="958"/>
      <c r="AJ70" s="958"/>
      <c r="AK70" s="958" t="s">
        <v>558</v>
      </c>
      <c r="AL70" s="958"/>
      <c r="AM70" s="958"/>
      <c r="AN70" s="958"/>
      <c r="AO70" s="958"/>
      <c r="AP70" s="958">
        <v>9</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552</v>
      </c>
      <c r="C71" s="962"/>
      <c r="D71" s="962"/>
      <c r="E71" s="962"/>
      <c r="F71" s="962"/>
      <c r="G71" s="962"/>
      <c r="H71" s="962"/>
      <c r="I71" s="962"/>
      <c r="J71" s="962"/>
      <c r="K71" s="962"/>
      <c r="L71" s="962"/>
      <c r="M71" s="962"/>
      <c r="N71" s="962"/>
      <c r="O71" s="962"/>
      <c r="P71" s="963"/>
      <c r="Q71" s="964">
        <v>970</v>
      </c>
      <c r="R71" s="958"/>
      <c r="S71" s="958"/>
      <c r="T71" s="958"/>
      <c r="U71" s="958"/>
      <c r="V71" s="958">
        <v>953</v>
      </c>
      <c r="W71" s="958"/>
      <c r="X71" s="958"/>
      <c r="Y71" s="958"/>
      <c r="Z71" s="958"/>
      <c r="AA71" s="958">
        <v>17</v>
      </c>
      <c r="AB71" s="958"/>
      <c r="AC71" s="958"/>
      <c r="AD71" s="958"/>
      <c r="AE71" s="958"/>
      <c r="AF71" s="958">
        <v>17</v>
      </c>
      <c r="AG71" s="958"/>
      <c r="AH71" s="958"/>
      <c r="AI71" s="958"/>
      <c r="AJ71" s="958"/>
      <c r="AK71" s="958">
        <v>24</v>
      </c>
      <c r="AL71" s="958"/>
      <c r="AM71" s="958"/>
      <c r="AN71" s="958"/>
      <c r="AO71" s="958"/>
      <c r="AP71" s="958">
        <v>83</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553</v>
      </c>
      <c r="C72" s="962"/>
      <c r="D72" s="962"/>
      <c r="E72" s="962"/>
      <c r="F72" s="962"/>
      <c r="G72" s="962"/>
      <c r="H72" s="962"/>
      <c r="I72" s="962"/>
      <c r="J72" s="962"/>
      <c r="K72" s="962"/>
      <c r="L72" s="962"/>
      <c r="M72" s="962"/>
      <c r="N72" s="962"/>
      <c r="O72" s="962"/>
      <c r="P72" s="963"/>
      <c r="Q72" s="964">
        <v>6127</v>
      </c>
      <c r="R72" s="958"/>
      <c r="S72" s="958"/>
      <c r="T72" s="958"/>
      <c r="U72" s="958"/>
      <c r="V72" s="958">
        <v>7270</v>
      </c>
      <c r="W72" s="958"/>
      <c r="X72" s="958"/>
      <c r="Y72" s="958"/>
      <c r="Z72" s="958"/>
      <c r="AA72" s="958">
        <v>-1144</v>
      </c>
      <c r="AB72" s="958"/>
      <c r="AC72" s="958"/>
      <c r="AD72" s="958"/>
      <c r="AE72" s="958"/>
      <c r="AF72" s="958">
        <v>964</v>
      </c>
      <c r="AG72" s="958"/>
      <c r="AH72" s="958"/>
      <c r="AI72" s="958"/>
      <c r="AJ72" s="958"/>
      <c r="AK72" s="958" t="s">
        <v>558</v>
      </c>
      <c r="AL72" s="958"/>
      <c r="AM72" s="958"/>
      <c r="AN72" s="958"/>
      <c r="AO72" s="958"/>
      <c r="AP72" s="958">
        <v>4004</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554</v>
      </c>
      <c r="C73" s="962"/>
      <c r="D73" s="962"/>
      <c r="E73" s="962"/>
      <c r="F73" s="962"/>
      <c r="G73" s="962"/>
      <c r="H73" s="962"/>
      <c r="I73" s="962"/>
      <c r="J73" s="962"/>
      <c r="K73" s="962"/>
      <c r="L73" s="962"/>
      <c r="M73" s="962"/>
      <c r="N73" s="962"/>
      <c r="O73" s="962"/>
      <c r="P73" s="963"/>
      <c r="Q73" s="964">
        <v>133</v>
      </c>
      <c r="R73" s="958"/>
      <c r="S73" s="958"/>
      <c r="T73" s="958"/>
      <c r="U73" s="958"/>
      <c r="V73" s="958">
        <v>120</v>
      </c>
      <c r="W73" s="958"/>
      <c r="X73" s="958"/>
      <c r="Y73" s="958"/>
      <c r="Z73" s="958"/>
      <c r="AA73" s="958">
        <v>13</v>
      </c>
      <c r="AB73" s="958"/>
      <c r="AC73" s="958"/>
      <c r="AD73" s="958"/>
      <c r="AE73" s="958"/>
      <c r="AF73" s="958">
        <v>13</v>
      </c>
      <c r="AG73" s="958"/>
      <c r="AH73" s="958"/>
      <c r="AI73" s="958"/>
      <c r="AJ73" s="958"/>
      <c r="AK73" s="958">
        <v>27</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555</v>
      </c>
      <c r="C74" s="962"/>
      <c r="D74" s="962"/>
      <c r="E74" s="962"/>
      <c r="F74" s="962"/>
      <c r="G74" s="962"/>
      <c r="H74" s="962"/>
      <c r="I74" s="962"/>
      <c r="J74" s="962"/>
      <c r="K74" s="962"/>
      <c r="L74" s="962"/>
      <c r="M74" s="962"/>
      <c r="N74" s="962"/>
      <c r="O74" s="962"/>
      <c r="P74" s="963"/>
      <c r="Q74" s="964">
        <v>167564</v>
      </c>
      <c r="R74" s="958"/>
      <c r="S74" s="958"/>
      <c r="T74" s="958"/>
      <c r="U74" s="958"/>
      <c r="V74" s="958">
        <v>164371</v>
      </c>
      <c r="W74" s="958"/>
      <c r="X74" s="958"/>
      <c r="Y74" s="958"/>
      <c r="Z74" s="958"/>
      <c r="AA74" s="958">
        <v>3193</v>
      </c>
      <c r="AB74" s="958"/>
      <c r="AC74" s="958"/>
      <c r="AD74" s="958"/>
      <c r="AE74" s="958"/>
      <c r="AF74" s="958">
        <v>3193</v>
      </c>
      <c r="AG74" s="958"/>
      <c r="AH74" s="958"/>
      <c r="AI74" s="958"/>
      <c r="AJ74" s="958"/>
      <c r="AK74" s="958" t="s">
        <v>558</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556</v>
      </c>
      <c r="C75" s="962"/>
      <c r="D75" s="962"/>
      <c r="E75" s="962"/>
      <c r="F75" s="962"/>
      <c r="G75" s="962"/>
      <c r="H75" s="962"/>
      <c r="I75" s="962"/>
      <c r="J75" s="962"/>
      <c r="K75" s="962"/>
      <c r="L75" s="962"/>
      <c r="M75" s="962"/>
      <c r="N75" s="962"/>
      <c r="O75" s="962"/>
      <c r="P75" s="963"/>
      <c r="Q75" s="965">
        <v>5093</v>
      </c>
      <c r="R75" s="966"/>
      <c r="S75" s="966"/>
      <c r="T75" s="966"/>
      <c r="U75" s="967"/>
      <c r="V75" s="968">
        <v>5037</v>
      </c>
      <c r="W75" s="966"/>
      <c r="X75" s="966"/>
      <c r="Y75" s="966"/>
      <c r="Z75" s="967"/>
      <c r="AA75" s="968">
        <v>56</v>
      </c>
      <c r="AB75" s="966"/>
      <c r="AC75" s="966"/>
      <c r="AD75" s="966"/>
      <c r="AE75" s="967"/>
      <c r="AF75" s="968">
        <v>56</v>
      </c>
      <c r="AG75" s="966"/>
      <c r="AH75" s="966"/>
      <c r="AI75" s="966"/>
      <c r="AJ75" s="967"/>
      <c r="AK75" s="968">
        <v>1632</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557</v>
      </c>
      <c r="C76" s="962"/>
      <c r="D76" s="962"/>
      <c r="E76" s="962"/>
      <c r="F76" s="962"/>
      <c r="G76" s="962"/>
      <c r="H76" s="962"/>
      <c r="I76" s="962"/>
      <c r="J76" s="962"/>
      <c r="K76" s="962"/>
      <c r="L76" s="962"/>
      <c r="M76" s="962"/>
      <c r="N76" s="962"/>
      <c r="O76" s="962"/>
      <c r="P76" s="963"/>
      <c r="Q76" s="965">
        <v>124</v>
      </c>
      <c r="R76" s="966"/>
      <c r="S76" s="966"/>
      <c r="T76" s="966"/>
      <c r="U76" s="967"/>
      <c r="V76" s="968">
        <v>124</v>
      </c>
      <c r="W76" s="966"/>
      <c r="X76" s="966"/>
      <c r="Y76" s="966"/>
      <c r="Z76" s="967"/>
      <c r="AA76" s="968">
        <v>1</v>
      </c>
      <c r="AB76" s="966"/>
      <c r="AC76" s="966"/>
      <c r="AD76" s="966"/>
      <c r="AE76" s="967"/>
      <c r="AF76" s="968">
        <v>1</v>
      </c>
      <c r="AG76" s="966"/>
      <c r="AH76" s="966"/>
      <c r="AI76" s="966"/>
      <c r="AJ76" s="967"/>
      <c r="AK76" s="968">
        <v>14</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4368</v>
      </c>
      <c r="AG88" s="946"/>
      <c r="AH88" s="946"/>
      <c r="AI88" s="946"/>
      <c r="AJ88" s="946"/>
      <c r="AK88" s="950"/>
      <c r="AL88" s="950"/>
      <c r="AM88" s="950"/>
      <c r="AN88" s="950"/>
      <c r="AO88" s="950"/>
      <c r="AP88" s="946">
        <v>8188</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411662</v>
      </c>
      <c r="AB110" s="876"/>
      <c r="AC110" s="876"/>
      <c r="AD110" s="876"/>
      <c r="AE110" s="877"/>
      <c r="AF110" s="878">
        <v>412845</v>
      </c>
      <c r="AG110" s="876"/>
      <c r="AH110" s="876"/>
      <c r="AI110" s="876"/>
      <c r="AJ110" s="877"/>
      <c r="AK110" s="878">
        <v>394388</v>
      </c>
      <c r="AL110" s="876"/>
      <c r="AM110" s="876"/>
      <c r="AN110" s="876"/>
      <c r="AO110" s="877"/>
      <c r="AP110" s="879">
        <v>14.2</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3749695</v>
      </c>
      <c r="BR110" s="829"/>
      <c r="BS110" s="829"/>
      <c r="BT110" s="829"/>
      <c r="BU110" s="829"/>
      <c r="BV110" s="829">
        <v>3727737</v>
      </c>
      <c r="BW110" s="829"/>
      <c r="BX110" s="829"/>
      <c r="BY110" s="829"/>
      <c r="BZ110" s="829"/>
      <c r="CA110" s="829">
        <v>3811576</v>
      </c>
      <c r="CB110" s="829"/>
      <c r="CC110" s="829"/>
      <c r="CD110" s="829"/>
      <c r="CE110" s="829"/>
      <c r="CF110" s="853">
        <v>136.9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1858056</v>
      </c>
      <c r="BR112" s="804"/>
      <c r="BS112" s="804"/>
      <c r="BT112" s="804"/>
      <c r="BU112" s="804"/>
      <c r="BV112" s="804">
        <v>1783080</v>
      </c>
      <c r="BW112" s="804"/>
      <c r="BX112" s="804"/>
      <c r="BY112" s="804"/>
      <c r="BZ112" s="804"/>
      <c r="CA112" s="804">
        <v>1496061</v>
      </c>
      <c r="CB112" s="804"/>
      <c r="CC112" s="804"/>
      <c r="CD112" s="804"/>
      <c r="CE112" s="804"/>
      <c r="CF112" s="862">
        <v>53.7</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182576</v>
      </c>
      <c r="AB113" s="906"/>
      <c r="AC113" s="906"/>
      <c r="AD113" s="906"/>
      <c r="AE113" s="907"/>
      <c r="AF113" s="908">
        <v>162711</v>
      </c>
      <c r="AG113" s="906"/>
      <c r="AH113" s="906"/>
      <c r="AI113" s="906"/>
      <c r="AJ113" s="907"/>
      <c r="AK113" s="908">
        <v>127984</v>
      </c>
      <c r="AL113" s="906"/>
      <c r="AM113" s="906"/>
      <c r="AN113" s="906"/>
      <c r="AO113" s="907"/>
      <c r="AP113" s="909">
        <v>4.5999999999999996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867070</v>
      </c>
      <c r="BR113" s="804"/>
      <c r="BS113" s="804"/>
      <c r="BT113" s="804"/>
      <c r="BU113" s="804"/>
      <c r="BV113" s="804">
        <v>937154</v>
      </c>
      <c r="BW113" s="804"/>
      <c r="BX113" s="804"/>
      <c r="BY113" s="804"/>
      <c r="BZ113" s="804"/>
      <c r="CA113" s="804">
        <v>966994</v>
      </c>
      <c r="CB113" s="804"/>
      <c r="CC113" s="804"/>
      <c r="CD113" s="804"/>
      <c r="CE113" s="804"/>
      <c r="CF113" s="862">
        <v>34.700000000000003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41653</v>
      </c>
      <c r="AB114" s="767"/>
      <c r="AC114" s="767"/>
      <c r="AD114" s="767"/>
      <c r="AE114" s="768"/>
      <c r="AF114" s="769">
        <v>60596</v>
      </c>
      <c r="AG114" s="767"/>
      <c r="AH114" s="767"/>
      <c r="AI114" s="767"/>
      <c r="AJ114" s="768"/>
      <c r="AK114" s="769">
        <v>77307</v>
      </c>
      <c r="AL114" s="767"/>
      <c r="AM114" s="767"/>
      <c r="AN114" s="767"/>
      <c r="AO114" s="768"/>
      <c r="AP114" s="811">
        <v>2.8</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409644</v>
      </c>
      <c r="BR114" s="804"/>
      <c r="BS114" s="804"/>
      <c r="BT114" s="804"/>
      <c r="BU114" s="804"/>
      <c r="BV114" s="804">
        <v>411955</v>
      </c>
      <c r="BW114" s="804"/>
      <c r="BX114" s="804"/>
      <c r="BY114" s="804"/>
      <c r="BZ114" s="804"/>
      <c r="CA114" s="804">
        <v>412050</v>
      </c>
      <c r="CB114" s="804"/>
      <c r="CC114" s="804"/>
      <c r="CD114" s="804"/>
      <c r="CE114" s="804"/>
      <c r="CF114" s="862">
        <v>14.8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59</v>
      </c>
      <c r="AB116" s="767"/>
      <c r="AC116" s="767"/>
      <c r="AD116" s="767"/>
      <c r="AE116" s="768"/>
      <c r="AF116" s="769">
        <v>284</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635950</v>
      </c>
      <c r="AB117" s="890"/>
      <c r="AC117" s="890"/>
      <c r="AD117" s="890"/>
      <c r="AE117" s="891"/>
      <c r="AF117" s="892">
        <v>636436</v>
      </c>
      <c r="AG117" s="890"/>
      <c r="AH117" s="890"/>
      <c r="AI117" s="890"/>
      <c r="AJ117" s="891"/>
      <c r="AK117" s="892">
        <v>599679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6884465</v>
      </c>
      <c r="BR119" s="832"/>
      <c r="BS119" s="832"/>
      <c r="BT119" s="832"/>
      <c r="BU119" s="832"/>
      <c r="BV119" s="832">
        <v>6859926</v>
      </c>
      <c r="BW119" s="832"/>
      <c r="BX119" s="832"/>
      <c r="BY119" s="832"/>
      <c r="BZ119" s="832"/>
      <c r="CA119" s="832">
        <v>6686681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1779734</v>
      </c>
      <c r="BR120" s="829"/>
      <c r="BS120" s="829"/>
      <c r="BT120" s="829"/>
      <c r="BU120" s="829"/>
      <c r="BV120" s="829">
        <v>1718743</v>
      </c>
      <c r="BW120" s="829"/>
      <c r="BX120" s="829"/>
      <c r="BY120" s="829"/>
      <c r="BZ120" s="829"/>
      <c r="CA120" s="829">
        <v>1778663</v>
      </c>
      <c r="CB120" s="829"/>
      <c r="CC120" s="829"/>
      <c r="CD120" s="829"/>
      <c r="CE120" s="829"/>
      <c r="CF120" s="853">
        <v>63.9</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1532136</v>
      </c>
      <c r="DM120" s="829"/>
      <c r="DN120" s="829"/>
      <c r="DO120" s="829"/>
      <c r="DP120" s="829"/>
      <c r="DQ120" s="829">
        <v>1260464</v>
      </c>
      <c r="DR120" s="829"/>
      <c r="DS120" s="829"/>
      <c r="DT120" s="829"/>
      <c r="DU120" s="829"/>
      <c r="DV120" s="830">
        <v>45.3</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206478</v>
      </c>
      <c r="DH121" s="804"/>
      <c r="DI121" s="804"/>
      <c r="DJ121" s="804"/>
      <c r="DK121" s="804"/>
      <c r="DL121" s="804">
        <v>250944</v>
      </c>
      <c r="DM121" s="804"/>
      <c r="DN121" s="804"/>
      <c r="DO121" s="804"/>
      <c r="DP121" s="804"/>
      <c r="DQ121" s="804">
        <v>235597</v>
      </c>
      <c r="DR121" s="804"/>
      <c r="DS121" s="804"/>
      <c r="DT121" s="804"/>
      <c r="DU121" s="804"/>
      <c r="DV121" s="781">
        <v>8.5</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3592190</v>
      </c>
      <c r="BR122" s="832"/>
      <c r="BS122" s="832"/>
      <c r="BT122" s="832"/>
      <c r="BU122" s="832"/>
      <c r="BV122" s="832">
        <v>3490418</v>
      </c>
      <c r="BW122" s="832"/>
      <c r="BX122" s="832"/>
      <c r="BY122" s="832"/>
      <c r="BZ122" s="832"/>
      <c r="CA122" s="832">
        <v>4004400</v>
      </c>
      <c r="CB122" s="832"/>
      <c r="CC122" s="832"/>
      <c r="CD122" s="832"/>
      <c r="CE122" s="832"/>
      <c r="CF122" s="833">
        <v>143.9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5371924</v>
      </c>
      <c r="BR123" s="820"/>
      <c r="BS123" s="820"/>
      <c r="BT123" s="820"/>
      <c r="BU123" s="820"/>
      <c r="BV123" s="820">
        <v>5209161</v>
      </c>
      <c r="BW123" s="820"/>
      <c r="BX123" s="820"/>
      <c r="BY123" s="820"/>
      <c r="BZ123" s="820"/>
      <c r="CA123" s="820">
        <v>5783063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57.1</v>
      </c>
      <c r="BR124" s="818"/>
      <c r="BS124" s="818"/>
      <c r="BT124" s="818"/>
      <c r="BU124" s="818"/>
      <c r="BV124" s="818">
        <v>61.5</v>
      </c>
      <c r="BW124" s="818"/>
      <c r="BX124" s="818"/>
      <c r="BY124" s="818"/>
      <c r="BZ124" s="818"/>
      <c r="CA124" s="818">
        <v>32.4</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1651578</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2965389</v>
      </c>
      <c r="AB129" s="767"/>
      <c r="AC129" s="767"/>
      <c r="AD129" s="767"/>
      <c r="AE129" s="768"/>
      <c r="AF129" s="769">
        <v>2995527</v>
      </c>
      <c r="AG129" s="767"/>
      <c r="AH129" s="767"/>
      <c r="AI129" s="767"/>
      <c r="AJ129" s="768"/>
      <c r="AK129" s="769">
        <v>3093273</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317013</v>
      </c>
      <c r="AB130" s="767"/>
      <c r="AC130" s="767"/>
      <c r="AD130" s="767"/>
      <c r="AE130" s="768"/>
      <c r="AF130" s="769">
        <v>312412</v>
      </c>
      <c r="AG130" s="767"/>
      <c r="AH130" s="767"/>
      <c r="AI130" s="767"/>
      <c r="AJ130" s="768"/>
      <c r="AK130" s="769">
        <v>309718</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2648376</v>
      </c>
      <c r="AB131" s="751"/>
      <c r="AC131" s="751"/>
      <c r="AD131" s="751"/>
      <c r="AE131" s="752"/>
      <c r="AF131" s="753">
        <v>2683115</v>
      </c>
      <c r="AG131" s="751"/>
      <c r="AH131" s="751"/>
      <c r="AI131" s="751"/>
      <c r="AJ131" s="752"/>
      <c r="AK131" s="753">
        <v>2783555</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32.4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12.04273864</v>
      </c>
      <c r="AB132" s="732"/>
      <c r="AC132" s="732"/>
      <c r="AD132" s="732"/>
      <c r="AE132" s="733"/>
      <c r="AF132" s="734">
        <v>12.07641119</v>
      </c>
      <c r="AG132" s="732"/>
      <c r="AH132" s="732"/>
      <c r="AI132" s="732"/>
      <c r="AJ132" s="733"/>
      <c r="AK132" s="734">
        <v>10.41693087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10.4</v>
      </c>
      <c r="AB133" s="711"/>
      <c r="AC133" s="711"/>
      <c r="AD133" s="711"/>
      <c r="AE133" s="712"/>
      <c r="AF133" s="710">
        <v>11.3</v>
      </c>
      <c r="AG133" s="711"/>
      <c r="AH133" s="711"/>
      <c r="AI133" s="711"/>
      <c r="AJ133" s="712"/>
      <c r="AK133" s="710">
        <v>11.5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0YmZn1Del8KTE8vwJty33RjwMWs8BQvC+gjS3jB375A7eJQP/UGFq5b7NjTjfn+wiOBnuXVxkecrCGQYiBYlQ==" saltValue="EK2xGCMKWcovWiDRXCDH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3+Ark3w55cEEzACQUAvTgwRkVxNyplat0Oht4MQ4FYAPu3j7DBcKMvapwzONl0aOL6JtRJYzzu/FO+nZGecoA==" saltValue="nzJC5Lkkb3NtEK8+uS09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Q+z8hOEuUyIAUmeU8EDLU8B0q/JlbZ0qlJ2TG99GtjFjxEcVFvFqQn1OoKMNYgMPbOSkCh3jNrGAAYeFZuFyQ==" saltValue="0T0N9/mQY0atOOBJYK2/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709296</v>
      </c>
      <c r="AP9" s="262">
        <v>89186</v>
      </c>
      <c r="AQ9" s="263">
        <v>156369</v>
      </c>
      <c r="AR9" s="264">
        <v>-43</v>
      </c>
    </row>
    <row r="10" spans="1:46" ht="13.5" customHeight="1" x14ac:dyDescent="0.2">
      <c r="A10" s="247"/>
      <c r="AK10" s="1117" t="s">
        <v>485</v>
      </c>
      <c r="AL10" s="1118"/>
      <c r="AM10" s="1118"/>
      <c r="AN10" s="1119"/>
      <c r="AO10" s="265">
        <v>135763</v>
      </c>
      <c r="AP10" s="265">
        <v>17071</v>
      </c>
      <c r="AQ10" s="266">
        <v>21449</v>
      </c>
      <c r="AR10" s="267">
        <v>-20.399999999999999</v>
      </c>
    </row>
    <row r="11" spans="1:46" ht="13.5" customHeight="1" x14ac:dyDescent="0.2">
      <c r="A11" s="247"/>
      <c r="AK11" s="1117" t="s">
        <v>486</v>
      </c>
      <c r="AL11" s="1118"/>
      <c r="AM11" s="1118"/>
      <c r="AN11" s="1119"/>
      <c r="AO11" s="265">
        <v>81893</v>
      </c>
      <c r="AP11" s="265">
        <v>10297</v>
      </c>
      <c r="AQ11" s="266">
        <v>1663</v>
      </c>
      <c r="AR11" s="267">
        <v>519.20000000000005</v>
      </c>
    </row>
    <row r="12" spans="1:46" ht="13.5" customHeight="1" x14ac:dyDescent="0.2">
      <c r="A12" s="247"/>
      <c r="AK12" s="1117" t="s">
        <v>487</v>
      </c>
      <c r="AL12" s="1118"/>
      <c r="AM12" s="1118"/>
      <c r="AN12" s="1119"/>
      <c r="AO12" s="265" t="s">
        <v>488</v>
      </c>
      <c r="AP12" s="265" t="s">
        <v>488</v>
      </c>
      <c r="AQ12" s="266">
        <v>34</v>
      </c>
      <c r="AR12" s="267" t="s">
        <v>488</v>
      </c>
    </row>
    <row r="13" spans="1:46" ht="13.5" customHeight="1" x14ac:dyDescent="0.2">
      <c r="A13" s="247"/>
      <c r="AK13" s="1117" t="s">
        <v>489</v>
      </c>
      <c r="AL13" s="1118"/>
      <c r="AM13" s="1118"/>
      <c r="AN13" s="1119"/>
      <c r="AO13" s="265">
        <v>56409</v>
      </c>
      <c r="AP13" s="265">
        <v>7093</v>
      </c>
      <c r="AQ13" s="266">
        <v>5566</v>
      </c>
      <c r="AR13" s="267">
        <v>27.4</v>
      </c>
    </row>
    <row r="14" spans="1:46" ht="13.5" customHeight="1" x14ac:dyDescent="0.2">
      <c r="A14" s="247"/>
      <c r="AK14" s="1117" t="s">
        <v>490</v>
      </c>
      <c r="AL14" s="1118"/>
      <c r="AM14" s="1118"/>
      <c r="AN14" s="1119"/>
      <c r="AO14" s="265" t="s">
        <v>488</v>
      </c>
      <c r="AP14" s="265" t="s">
        <v>488</v>
      </c>
      <c r="AQ14" s="266">
        <v>3589</v>
      </c>
      <c r="AR14" s="267" t="s">
        <v>488</v>
      </c>
    </row>
    <row r="15" spans="1:46" ht="13.5" customHeight="1" x14ac:dyDescent="0.2">
      <c r="A15" s="247"/>
      <c r="AK15" s="1120" t="s">
        <v>491</v>
      </c>
      <c r="AL15" s="1121"/>
      <c r="AM15" s="1121"/>
      <c r="AN15" s="1122"/>
      <c r="AO15" s="265">
        <v>-27249</v>
      </c>
      <c r="AP15" s="265">
        <v>-3426</v>
      </c>
      <c r="AQ15" s="266">
        <v>-10547</v>
      </c>
      <c r="AR15" s="267">
        <v>-67.5</v>
      </c>
    </row>
    <row r="16" spans="1:46" ht="13" x14ac:dyDescent="0.2">
      <c r="A16" s="247"/>
      <c r="AK16" s="1120" t="s">
        <v>178</v>
      </c>
      <c r="AL16" s="1121"/>
      <c r="AM16" s="1121"/>
      <c r="AN16" s="1122"/>
      <c r="AO16" s="265">
        <v>956112</v>
      </c>
      <c r="AP16" s="265">
        <v>120220</v>
      </c>
      <c r="AQ16" s="266">
        <v>178125</v>
      </c>
      <c r="AR16" s="267">
        <v>-32.5</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9.0500000000000007</v>
      </c>
      <c r="AP21" s="278">
        <v>14.51</v>
      </c>
      <c r="AQ21" s="279">
        <v>-5.46</v>
      </c>
      <c r="AS21" s="280"/>
      <c r="AT21" s="276"/>
    </row>
    <row r="22" spans="1:46" s="248" customFormat="1" ht="13" x14ac:dyDescent="0.2">
      <c r="A22" s="276"/>
      <c r="AK22" s="1123" t="s">
        <v>497</v>
      </c>
      <c r="AL22" s="1124"/>
      <c r="AM22" s="1124"/>
      <c r="AN22" s="1125"/>
      <c r="AO22" s="281">
        <v>96.5</v>
      </c>
      <c r="AP22" s="282">
        <v>95.5</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394388</v>
      </c>
      <c r="AP32" s="291">
        <v>49590</v>
      </c>
      <c r="AQ32" s="292">
        <v>89268</v>
      </c>
      <c r="AR32" s="293">
        <v>-44.4</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t="s">
        <v>488</v>
      </c>
      <c r="AR34" s="293" t="s">
        <v>488</v>
      </c>
    </row>
    <row r="35" spans="1:46" ht="27" customHeight="1" x14ac:dyDescent="0.2">
      <c r="A35" s="247"/>
      <c r="AK35" s="1107" t="s">
        <v>504</v>
      </c>
      <c r="AL35" s="1108"/>
      <c r="AM35" s="1108"/>
      <c r="AN35" s="1109"/>
      <c r="AO35" s="291">
        <v>127984</v>
      </c>
      <c r="AP35" s="291">
        <v>16093</v>
      </c>
      <c r="AQ35" s="292">
        <v>17003</v>
      </c>
      <c r="AR35" s="293">
        <v>-5.4</v>
      </c>
    </row>
    <row r="36" spans="1:46" ht="27" customHeight="1" x14ac:dyDescent="0.2">
      <c r="A36" s="247"/>
      <c r="AK36" s="1107" t="s">
        <v>505</v>
      </c>
      <c r="AL36" s="1108"/>
      <c r="AM36" s="1108"/>
      <c r="AN36" s="1109"/>
      <c r="AO36" s="291">
        <v>77307</v>
      </c>
      <c r="AP36" s="291">
        <v>9720</v>
      </c>
      <c r="AQ36" s="292">
        <v>5039</v>
      </c>
      <c r="AR36" s="293">
        <v>92.9</v>
      </c>
    </row>
    <row r="37" spans="1:46" ht="13.5" customHeight="1" x14ac:dyDescent="0.2">
      <c r="A37" s="247"/>
      <c r="AK37" s="1107" t="s">
        <v>506</v>
      </c>
      <c r="AL37" s="1108"/>
      <c r="AM37" s="1108"/>
      <c r="AN37" s="1109"/>
      <c r="AO37" s="291" t="s">
        <v>488</v>
      </c>
      <c r="AP37" s="291" t="s">
        <v>488</v>
      </c>
      <c r="AQ37" s="292">
        <v>909</v>
      </c>
      <c r="AR37" s="293" t="s">
        <v>488</v>
      </c>
    </row>
    <row r="38" spans="1:46" ht="27" customHeight="1" x14ac:dyDescent="0.2">
      <c r="A38" s="247"/>
      <c r="AK38" s="1110" t="s">
        <v>507</v>
      </c>
      <c r="AL38" s="1111"/>
      <c r="AM38" s="1111"/>
      <c r="AN38" s="1112"/>
      <c r="AO38" s="294" t="s">
        <v>488</v>
      </c>
      <c r="AP38" s="294" t="s">
        <v>488</v>
      </c>
      <c r="AQ38" s="295">
        <v>25</v>
      </c>
      <c r="AR38" s="283" t="s">
        <v>488</v>
      </c>
      <c r="AS38" s="290"/>
    </row>
    <row r="39" spans="1:46" ht="13" x14ac:dyDescent="0.2">
      <c r="A39" s="247"/>
      <c r="AK39" s="1110" t="s">
        <v>508</v>
      </c>
      <c r="AL39" s="1111"/>
      <c r="AM39" s="1111"/>
      <c r="AN39" s="1112"/>
      <c r="AO39" s="291" t="s">
        <v>488</v>
      </c>
      <c r="AP39" s="291" t="s">
        <v>488</v>
      </c>
      <c r="AQ39" s="292">
        <v>-4913</v>
      </c>
      <c r="AR39" s="293" t="s">
        <v>488</v>
      </c>
      <c r="AS39" s="290"/>
    </row>
    <row r="40" spans="1:46" ht="27" customHeight="1" x14ac:dyDescent="0.2">
      <c r="A40" s="247"/>
      <c r="AK40" s="1107" t="s">
        <v>509</v>
      </c>
      <c r="AL40" s="1108"/>
      <c r="AM40" s="1108"/>
      <c r="AN40" s="1109"/>
      <c r="AO40" s="291">
        <v>-309718</v>
      </c>
      <c r="AP40" s="291">
        <v>-38944</v>
      </c>
      <c r="AQ40" s="292">
        <v>-72657</v>
      </c>
      <c r="AR40" s="293">
        <v>-46.4</v>
      </c>
      <c r="AS40" s="290"/>
    </row>
    <row r="41" spans="1:46" ht="13" x14ac:dyDescent="0.2">
      <c r="A41" s="247"/>
      <c r="AK41" s="1113" t="s">
        <v>288</v>
      </c>
      <c r="AL41" s="1114"/>
      <c r="AM41" s="1114"/>
      <c r="AN41" s="1115"/>
      <c r="AO41" s="291">
        <v>289961</v>
      </c>
      <c r="AP41" s="291">
        <v>36459</v>
      </c>
      <c r="AQ41" s="292">
        <v>34674</v>
      </c>
      <c r="AR41" s="293">
        <v>5.0999999999999996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1094221</v>
      </c>
      <c r="AN51" s="313">
        <v>137811</v>
      </c>
      <c r="AO51" s="314">
        <v>124.9</v>
      </c>
      <c r="AP51" s="315">
        <v>125391</v>
      </c>
      <c r="AQ51" s="316">
        <v>-13.6</v>
      </c>
      <c r="AR51" s="317">
        <v>138.5</v>
      </c>
    </row>
    <row r="52" spans="1:44" ht="13" x14ac:dyDescent="0.2">
      <c r="A52" s="247"/>
      <c r="AK52" s="318"/>
      <c r="AL52" s="319" t="s">
        <v>519</v>
      </c>
      <c r="AM52" s="320">
        <v>337755</v>
      </c>
      <c r="AN52" s="321">
        <v>42538</v>
      </c>
      <c r="AO52" s="322">
        <v>-5</v>
      </c>
      <c r="AP52" s="323">
        <v>68516</v>
      </c>
      <c r="AQ52" s="324">
        <v>-18.2</v>
      </c>
      <c r="AR52" s="325">
        <v>13.2</v>
      </c>
    </row>
    <row r="53" spans="1:44" ht="13" x14ac:dyDescent="0.2">
      <c r="A53" s="247"/>
      <c r="AK53" s="303" t="s">
        <v>520</v>
      </c>
      <c r="AL53" s="304"/>
      <c r="AM53" s="312">
        <v>684375</v>
      </c>
      <c r="AN53" s="313">
        <v>85988</v>
      </c>
      <c r="AO53" s="314">
        <v>-37.6</v>
      </c>
      <c r="AP53" s="315">
        <v>138402</v>
      </c>
      <c r="AQ53" s="316">
        <v>10.4</v>
      </c>
      <c r="AR53" s="317">
        <v>-48</v>
      </c>
    </row>
    <row r="54" spans="1:44" ht="13" x14ac:dyDescent="0.2">
      <c r="A54" s="247"/>
      <c r="AK54" s="318"/>
      <c r="AL54" s="319" t="s">
        <v>519</v>
      </c>
      <c r="AM54" s="320">
        <v>226442</v>
      </c>
      <c r="AN54" s="321">
        <v>28451</v>
      </c>
      <c r="AO54" s="322">
        <v>-33.1</v>
      </c>
      <c r="AP54" s="323">
        <v>70652</v>
      </c>
      <c r="AQ54" s="324">
        <v>3.1</v>
      </c>
      <c r="AR54" s="325">
        <v>-36.200000000000003</v>
      </c>
    </row>
    <row r="55" spans="1:44" ht="13" x14ac:dyDescent="0.2">
      <c r="A55" s="247"/>
      <c r="AK55" s="303" t="s">
        <v>521</v>
      </c>
      <c r="AL55" s="304"/>
      <c r="AM55" s="312">
        <v>500155</v>
      </c>
      <c r="AN55" s="313">
        <v>62841</v>
      </c>
      <c r="AO55" s="314">
        <v>-26.9</v>
      </c>
      <c r="AP55" s="315">
        <v>146367</v>
      </c>
      <c r="AQ55" s="316">
        <v>5.8</v>
      </c>
      <c r="AR55" s="317">
        <v>-32.700000000000003</v>
      </c>
    </row>
    <row r="56" spans="1:44" ht="13" x14ac:dyDescent="0.2">
      <c r="A56" s="247"/>
      <c r="AK56" s="318"/>
      <c r="AL56" s="319" t="s">
        <v>519</v>
      </c>
      <c r="AM56" s="320">
        <v>234262</v>
      </c>
      <c r="AN56" s="321">
        <v>29434</v>
      </c>
      <c r="AO56" s="322">
        <v>3.5</v>
      </c>
      <c r="AP56" s="323">
        <v>79441</v>
      </c>
      <c r="AQ56" s="324">
        <v>12.4</v>
      </c>
      <c r="AR56" s="325">
        <v>-8.9</v>
      </c>
    </row>
    <row r="57" spans="1:44" ht="13" x14ac:dyDescent="0.2">
      <c r="A57" s="247"/>
      <c r="AK57" s="303" t="s">
        <v>522</v>
      </c>
      <c r="AL57" s="304"/>
      <c r="AM57" s="312">
        <v>977086</v>
      </c>
      <c r="AN57" s="313">
        <v>122350</v>
      </c>
      <c r="AO57" s="314">
        <v>94.7</v>
      </c>
      <c r="AP57" s="315">
        <v>165181</v>
      </c>
      <c r="AQ57" s="316">
        <v>12.9</v>
      </c>
      <c r="AR57" s="317">
        <v>81.8</v>
      </c>
    </row>
    <row r="58" spans="1:44" ht="13" x14ac:dyDescent="0.2">
      <c r="A58" s="247"/>
      <c r="AK58" s="318"/>
      <c r="AL58" s="319" t="s">
        <v>519</v>
      </c>
      <c r="AM58" s="320">
        <v>394950</v>
      </c>
      <c r="AN58" s="321">
        <v>49455</v>
      </c>
      <c r="AO58" s="322">
        <v>68</v>
      </c>
      <c r="AP58" s="323">
        <v>82246</v>
      </c>
      <c r="AQ58" s="324">
        <v>3.5</v>
      </c>
      <c r="AR58" s="325">
        <v>64.5</v>
      </c>
    </row>
    <row r="59" spans="1:44" ht="13" x14ac:dyDescent="0.2">
      <c r="A59" s="247"/>
      <c r="AK59" s="303" t="s">
        <v>523</v>
      </c>
      <c r="AL59" s="304"/>
      <c r="AM59" s="312">
        <v>950902</v>
      </c>
      <c r="AN59" s="313">
        <v>119565</v>
      </c>
      <c r="AO59" s="314">
        <v>-2.2999999999999998</v>
      </c>
      <c r="AP59" s="315">
        <v>166234</v>
      </c>
      <c r="AQ59" s="316">
        <v>0.6</v>
      </c>
      <c r="AR59" s="317">
        <v>-2.9</v>
      </c>
    </row>
    <row r="60" spans="1:44" ht="13" x14ac:dyDescent="0.2">
      <c r="A60" s="247"/>
      <c r="AK60" s="318"/>
      <c r="AL60" s="319" t="s">
        <v>519</v>
      </c>
      <c r="AM60" s="320">
        <v>386346</v>
      </c>
      <c r="AN60" s="321">
        <v>48579</v>
      </c>
      <c r="AO60" s="322">
        <v>-1.8</v>
      </c>
      <c r="AP60" s="323">
        <v>89789</v>
      </c>
      <c r="AQ60" s="324">
        <v>9.1999999999999993</v>
      </c>
      <c r="AR60" s="325">
        <v>-11</v>
      </c>
    </row>
    <row r="61" spans="1:44" ht="13" x14ac:dyDescent="0.2">
      <c r="A61" s="247"/>
      <c r="AK61" s="303" t="s">
        <v>524</v>
      </c>
      <c r="AL61" s="326"/>
      <c r="AM61" s="312">
        <v>841348</v>
      </c>
      <c r="AN61" s="313">
        <v>105711</v>
      </c>
      <c r="AO61" s="314">
        <v>30.6</v>
      </c>
      <c r="AP61" s="315">
        <v>148315</v>
      </c>
      <c r="AQ61" s="327">
        <v>3.2</v>
      </c>
      <c r="AR61" s="317">
        <v>27.4</v>
      </c>
    </row>
    <row r="62" spans="1:44" ht="13" x14ac:dyDescent="0.2">
      <c r="A62" s="247"/>
      <c r="AK62" s="318"/>
      <c r="AL62" s="319" t="s">
        <v>519</v>
      </c>
      <c r="AM62" s="320">
        <v>315951</v>
      </c>
      <c r="AN62" s="321">
        <v>39691</v>
      </c>
      <c r="AO62" s="322">
        <v>6.3</v>
      </c>
      <c r="AP62" s="323">
        <v>78129</v>
      </c>
      <c r="AQ62" s="324">
        <v>2</v>
      </c>
      <c r="AR62" s="325">
        <v>4.3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CdEgmM6KAVqR7on3DmNdaED8IHi0Mc4rt/qU8hN2zic1ckX4jMys3DbyLEi5IWF1uJNwMP1DTu1/Gd4t1bZSQ==" saltValue="MBPb2m6XpGGpLuu3XCsx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Pla/hsaDAYl5JtEVzrJhTzscFm6tQibzP8ryG6tr2rrvWL1egUn1RVTQUqH0ReHwG4JLHdpND/a39Y8VY1X7YA==" saltValue="m8kLszGQl8+/AcuOlaYy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C08joW0BIbocAkKh+zJqV30PASPSazfOhr3b6vId+MyAEPfDT2eHVDp29u+SSF0B3lhbnAqeYfTl6TSQ7eA1ag==" saltValue="h6UZ2o3VK3LczNQCamLK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39.78</v>
      </c>
      <c r="G47" s="12">
        <v>39.15</v>
      </c>
      <c r="H47" s="12">
        <v>42.63</v>
      </c>
      <c r="I47" s="12">
        <v>38.07</v>
      </c>
      <c r="J47" s="13">
        <v>39.19</v>
      </c>
    </row>
    <row r="48" spans="2:10" ht="57.75" customHeight="1" x14ac:dyDescent="0.2">
      <c r="B48" s="14"/>
      <c r="C48" s="1128" t="s">
        <v>4</v>
      </c>
      <c r="D48" s="1128"/>
      <c r="E48" s="1129"/>
      <c r="F48" s="15">
        <v>10.19</v>
      </c>
      <c r="G48" s="16">
        <v>12.55</v>
      </c>
      <c r="H48" s="16">
        <v>12.6</v>
      </c>
      <c r="I48" s="16">
        <v>11.83</v>
      </c>
      <c r="J48" s="17">
        <v>9.67</v>
      </c>
    </row>
    <row r="49" spans="2:10" ht="57.75" customHeight="1" thickBot="1" x14ac:dyDescent="0.25">
      <c r="B49" s="18"/>
      <c r="C49" s="1130" t="s">
        <v>5</v>
      </c>
      <c r="D49" s="1130"/>
      <c r="E49" s="1131"/>
      <c r="F49" s="19" t="s">
        <v>531</v>
      </c>
      <c r="G49" s="20">
        <v>1.29</v>
      </c>
      <c r="H49" s="20" t="s">
        <v>532</v>
      </c>
      <c r="I49" s="20" t="s">
        <v>533</v>
      </c>
      <c r="J49" s="21" t="s">
        <v>534</v>
      </c>
    </row>
    <row r="50" spans="2:10" ht="13" x14ac:dyDescent="0.2"/>
  </sheetData>
  <sheetProtection algorithmName="SHA-512" hashValue="BUuF/M8XEqhwVgCqqSTlspTE6VPru7p/VYAOo8m3UZKQ+seD3BneNDdwCl7HKwt5bdfeIPzhUFiWhGyRCPVDcA==" saltValue="LmZiejAcLLFpElMArs06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2026-03-06T04:29:04Z</cp:lastPrinted>
  <dcterms:created xsi:type="dcterms:W3CDTF">2026-02-23T08:09:11Z</dcterms:created>
  <dcterms:modified xsi:type="dcterms:W3CDTF">2026-03-12T01:50:26Z</dcterms:modified>
  <cp:category/>
</cp:coreProperties>
</file>