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301FE259-6A01-47DC-B32B-AC51820A18A5}" xr6:coauthVersionLast="47" xr6:coauthVersionMax="47" xr10:uidLastSave="{00000000-0000-0000-0000-000000000000}"/>
  <bookViews>
    <workbookView xWindow="-28920" yWindow="-1156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<sst xmlns="http://schemas.openxmlformats.org/spreadsheetml/2006/main" count="1141" uniqueCount="566">
  <si>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</si>
  <si>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</si>
  <si>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</si>
  <si>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</si>
  <si>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</si>
  <si>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</si>
  <si>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</si>
  <si>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</si>
  <si>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</si>
  <si>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</si>
  <si>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</si>
  <si>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</si>
  <si>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</si>
  <si>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</si>
  <si>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</si>
  <si>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</si>
  <si>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</si>
  <si>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</si>
  <si>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</si>
  <si>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</si>
  <si>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</si>
  <si>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</si>
  <si>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</si>
  <si>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</si>
  <si>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</si>
  <si>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</si>
  <si>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</si>
  <si>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</si>
  <si>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</si>
  <si>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</si>
  <si>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</si>
  <si>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</si>
  <si>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</si>
  <si>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</si>
  <si>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</si>
  <si>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</si>
  <si>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</si>
  <si>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</si>
  <si>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</si>
  <si>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</si>
  <si>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</si>
  <si>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</si>
  <si>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</si>
  <si>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</si>
  <si>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</si>
  <si>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</si>
  <si>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</si>
  <si>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</si>
  <si>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</si>
  <si>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</si>
  <si>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</si>
  <si>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</si>
  <si>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</si>
  <si>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</si>
  <si>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</si>
  <si>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</si>
  <si>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</si>
  <si>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</si>
  <si>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</si>
  <si>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</si>
  <si>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</si>
  <si>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</si>
  <si>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</si>
  <si>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</si>
  <si>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</si>
  <si>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</si>
  <si>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</si>
  <si>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</si>
  <si>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</si>
  <si>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</si>
  <si>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</si>
  <si>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</si>
  <si>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</si>
  <si>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</si>
  <si>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</si>
  <si>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</si>
  <si>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</si>
  <si>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</si>
  <si>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</si>
  <si>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</si>
  <si>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</si>
  <si>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</si>
  <si>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</si>
  <si>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</si>
  <si>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</si>
  <si>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</si>
  <si>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</si>
  <si>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</si>
  <si>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</si>
  <si>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</si>
  <si>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</si>
  <si>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</si>
  <si>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</si>
  <si>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</si>
  <si>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</si>
  <si>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</si>
  <si>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</si>
  <si>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</si>
  <si>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</si>
  <si>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</si>
  <si>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</si>
  <si>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</si>
  <si>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</si>
  <si>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</si>
  <si>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</si>
  <si>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</si>
  <si>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</si>
  <si>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</si>
  <si>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</si>
  <si>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</si>
  <si>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</si>
  <si>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</si>
  <si>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</si>
  <si>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</si>
  <si>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</si>
  <si>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</si>
  <si>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</si>
  <si>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</si>
  <si>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</si>
  <si>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</si>
  <si>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</si>
  <si>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</si>
  <si>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</si>
  <si>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</si>
  <si>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</si>
  <si>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</si>
  <si>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</si>
  <si>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</si>
  <si>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</si>
  <si>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</si>
  <si>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</si>
  <si>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</si>
  <si>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</si>
  <si>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</si>
  <si>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</si>
  <si>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</si>
  <si>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</si>
  <si>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</si>
  <si>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</si>
  <si>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</si>
  <si>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</si>
  <si>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</si>
  <si>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</si>
  <si>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</si>
  <si>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</si>
  <si>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</si>
  <si>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</si>
  <si>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</si>
  <si>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</si>
  <si>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</si>
  <si>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</si>
  <si>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</si>
  <si>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</si>
  <si>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</si>
  <si>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</si>
  <si>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</si>
  <si>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</si>
  <si>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</si>
  <si>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</si>
  <si>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</si>
  <si>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</si>
  <si>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</si>
  <si>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</si>
  <si>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</si>
  <si>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</si>
  <si>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</si>
  <si>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</si>
  <si>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</si>
  <si>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</si>
  <si>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</si>
  <si>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</si>
  <si>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</si>
  <si>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</si>
  <si>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</si>
  <si>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</si>
  <si>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</si>
  <si>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</si>
  <si>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</si>
  <si>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</si>
  <si>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</si>
  <si>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</si>
  <si>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</si>
  <si>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</si>
  <si>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</si>
  <si>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</si>
  <si>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</si>
  <si>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</si>
  <si>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</si>
  <si>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</si>
  <si>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</si>
  <si>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</si>
  <si>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</si>
  <si>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</si>
  <si>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</si>
  <si>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</si>
  <si>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</si>
  <si>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</si>
  <si>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</si>
  <si>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</si>
  <si>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</si>
  <si>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</si>
  <si>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</si>
  <si>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</si>
  <si>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</si>
  <si>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和歌山県広川町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</si>
  <si>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</si>
  <si>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</si>
  <si>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</si>
  <si>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</si>
  <si>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</si>
  <si>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</si>
  <si>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</si>
  <si>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</si>
  <si>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</si>
  <si>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</si>
  <si>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</si>
  <si>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</si>
  <si>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</si>
  <si>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</si>
  <si>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</si>
  <si>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</si>
  <si>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</si>
  <si>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</si>
  <si>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</si>
  <si>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</si>
  <si>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</si>
  <si>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</si>
  <si>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</si>
  <si>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</si>
  <si>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</si>
  <si>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</si>
  <si>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</si>
  <si>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</si>
  <si>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</si>
  <si>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</si>
  <si>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</si>
  <si>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</si>
  <si>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</si>
  <si>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</si>
  <si>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</si>
  <si>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</si>
  <si>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</si>
  <si>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</si>
  <si>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</si>
  <si>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</si>
  <si>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</si>
  <si>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</si>
  <si>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</si>
  <si>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</si>
  <si>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</si>
  <si>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</si>
  <si>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</si>
  <si>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</si>
  <si>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</si>
  <si>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</si>
  <si>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</si>
  <si>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</si>
  <si>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</si>
  <si>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</si>
  <si>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</si>
  <si>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</si>
  <si>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</si>
  <si>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</si>
  <si>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</si>
  <si>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</si>
  <si>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</si>
  <si>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</si>
  <si>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</si>
  <si>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</si>
  <si>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</si>
  <si>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</si>
  <si>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</si>
  <si>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</si>
  <si>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</si>
  <si>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</si>
  <si>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</si>
  <si>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</si>
  <si>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</si>
  <si>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</si>
  <si>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</si>
  <si>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</si>
  <si>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</si>
  <si>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</si>
  <si>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</si>
  <si>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</si>
  <si>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</si>
  <si>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</si>
  <si>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</si>
  <si>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</si>
  <si>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</si>
  <si>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</si>
  <si>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</si>
  <si>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</si>
  <si>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</si>
  <si>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</si>
  <si>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</si>
  <si>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</si>
  <si>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</si>
  <si>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</si>
  <si>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</si>
  <si>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</si>
  <si>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</si>
  <si>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</si>
  <si>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</si>
  <si>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</si>
  <si>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</si>
  <si>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</si>
  <si>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</si>
  <si>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</si>
  <si>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</si>
  <si>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</si>
  <si>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</si>
  <si>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</si>
  <si>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</si>
  <si>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</si>
  <si>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</si>
  <si>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</si>
  <si>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</si>
  <si>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</si>
  <si>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</si>
  <si>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</si>
  <si>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</si>
  <si>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</si>
  <si>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</si>
  <si>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</si>
  <si>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</si>
  <si>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</si>
  <si>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</si>
  <si>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</si>
  <si>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</si>
  <si>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</si>
  <si>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</si>
  <si>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</si>
  <si>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</si>
  <si>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</si>
  <si>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</si>
  <si>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</si>
  <si>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</si>
  <si>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</si>
  <si>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</si>
  <si>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</si>
  <si>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</si>
  <si>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</si>
  <si>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</si>
  <si>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</si>
  <si>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</si>
  <si>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</si>
  <si>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</si>
  <si>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</si>
  <si>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</si>
  <si>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</si>
  <si>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</si>
  <si>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</si>
  <si>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</si>
  <si>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</si>
  <si>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和歌山県広川町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</si>
  <si>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</si>
  <si>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</si>
  <si>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</si>
  <si>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</si>
  <si>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</si>
  <si>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</si>
  <si>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</si>
  <si>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</si>
  <si>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</si>
  <si>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</si>
  <si>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</si>
  <si>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</si>
  <si>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</si>
  <si>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</si>
  <si>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</si>
  <si>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</si>
  <si>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</si>
  <si>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</si>
  <si>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</si>
  <si>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</si>
  <si>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</si>
  <si>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</si>
  <si>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</si>
  <si>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</si>
  <si>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</si>
  <si>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</si>
  <si>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</si>
  <si>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</si>
  <si>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</si>
  <si>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</si>
  <si>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</si>
  <si>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</si>
  <si>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</si>
  <si>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</si>
  <si>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</si>
  <si>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</si>
  <si>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</si>
  <si>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</si>
  <si>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</si>
  <si>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</si>
  <si>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</si>
  <si>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</si>
  <si>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</si>
  <si>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</si>
  <si>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</si>
  <si>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</si>
  <si>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</si>
  <si>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</si>
  <si>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</si>
  <si>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</si>
  <si>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</si>
  <si>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</si>
  <si>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</si>
  <si>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</si>
  <si>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</si>
  <si>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</si>
  <si>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</si>
  <si>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</si>
  <si>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</si>
  <si>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</si>
  <si>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</si>
  <si>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</si>
  <si>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</si>
  <si>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</si>
  <si>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</si>
  <si>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</si>
  <si>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</si>
  <si>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</si>
  <si>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</si>
  <si>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</si>
  <si>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</si>
  <si>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</si>
  <si>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</si>
  <si>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</si>
  <si>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</si>
  <si>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</si>
  <si>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</si>
  <si>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</si>
  <si>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</si>
  <si>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</si>
  <si>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</si>
  <si>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</si>
  <si>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</si>
  <si>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</si>
  <si>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</si>
  <si>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</si>
  <si>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</si>
  <si>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</si>
  <si>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</si>
  <si>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</si>
  <si>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</si>
  <si>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</si>
  <si>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</si>
  <si>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</si>
  <si>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</si>
  <si>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</si>
  <si>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</si>
  <si>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</si>
  <si>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</si>
  <si>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</si>
  <si>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</si>
  <si>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</si>
  <si>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</si>
  <si>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</si>
  <si>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</si>
  <si>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</si>
  <si>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</si>
  <si>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</si>
  <si>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</si>
  <si>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</si>
  <si>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</si>
  <si>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</si>
  <si>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</si>
  <si>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</si>
  <si>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</si>
  <si>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</si>
  <si>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</si>
  <si>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</si>
  <si>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</si>
  <si>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</si>
  <si>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</si>
  <si>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</si>
  <si>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</si>
  <si>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</si>
  <si>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</si>
  <si>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</si>
  <si>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</si>
  <si>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</si>
  <si>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</si>
  <si>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</si>
  <si>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</si>
  <si>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</si>
  <si>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</si>
  <si>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</si>
  <si>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</si>
  <si>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</si>
  <si>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</si>
  <si>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</si>
  <si>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</si>
  <si>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</si>
  <si>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</si>
  <si>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</si>
  <si>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</si>
  <si>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</si>
  <si>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</si>
  <si>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</si>
  <si>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</si>
  <si>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</si>
  <si>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</si>
  <si>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</si>
  <si>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</si>
  <si>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</si>
  <si>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</si>
  <si>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</si>
  <si>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</si>
  <si>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</si>
  <si>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</si>
  <si>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</si>
  <si>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</si>
  <si>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</si>
  <si>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</si>
  <si>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</si>
  <si>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</si>
  <si>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</si>
  <si>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</si>
  <si>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</si>
  <si>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</si>
  <si>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</si>
  <si>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</si>
  <si>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</si>
  <si>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</si>
  <si>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</si>
  <si>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</si>
  <si>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</si>
  <si>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</si>
  <si>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</si>
  <si>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1.40</t>
  </si>
  <si>
    <t>▲ 1.00</t>
  </si>
  <si>
    <t>介護保険特別会計事業勘定</t>
  </si>
  <si>
    <t>一般会計</t>
  </si>
  <si>
    <t>国民健康保険特別会計事業勘定</t>
  </si>
  <si>
    <t>簡易水道事業会計</t>
  </si>
  <si>
    <t>後期高齢者医療特別会計</t>
  </si>
  <si>
    <t>下水道事業会計</t>
  </si>
  <si>
    <t>学校給食特別会計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</si>
  <si>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</si>
  <si>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</si>
  <si>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</si>
  <si>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</si>
  <si>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</si>
  <si>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</si>
  <si>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</si>
  <si>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</si>
  <si>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38"/>
  </si>
  <si>
    <t>和歌山県市町村総合事務組合</t>
  </si>
  <si>
    <t>有田衛生施設事務組合</t>
  </si>
  <si>
    <t>有田聖苑事務組合</t>
  </si>
  <si>
    <t>有田郡老人福祉施設事務組合</t>
  </si>
  <si>
    <t>有田周辺広域圏事務組合</t>
  </si>
  <si>
    <t>有田周辺広域圏事務組合（公営企業会計）</t>
  </si>
  <si>
    <t>湯浅広川消防組合</t>
  </si>
  <si>
    <t>和歌山地方税回収機構</t>
  </si>
  <si>
    <t>和歌山県後期高齢者医療広域連合</t>
  </si>
  <si>
    <t>和歌山県後期高齢者医療広域連合（特別会計）</t>
  </si>
  <si>
    <t>和歌山県住宅新築資金等貸付金回収管理組合</t>
  </si>
  <si>
    <t>ふるさとづくり基金</t>
    <rPh sb="7" eb="9">
      <t>キキン</t>
    </rPh>
    <phoneticPr fontId="5"/>
  </si>
  <si>
    <t>衛生施設整備基金</t>
    <rPh sb="0" eb="8">
      <t>エイセイシセツセイビキキン</t>
    </rPh>
    <phoneticPr fontId="5"/>
  </si>
  <si>
    <t>稲むらの火の館管理基金</t>
    <rPh sb="0" eb="1">
      <t>イナ</t>
    </rPh>
    <rPh sb="4" eb="5">
      <t>ヒ</t>
    </rPh>
    <rPh sb="6" eb="7">
      <t>ヤカタ</t>
    </rPh>
    <rPh sb="7" eb="11">
      <t>カンリキキン</t>
    </rPh>
    <phoneticPr fontId="5"/>
  </si>
  <si>
    <t>教育施設整備基金</t>
    <rPh sb="0" eb="4">
      <t>キョウイクシセツ</t>
    </rPh>
    <rPh sb="4" eb="8">
      <t>セイビキキン</t>
    </rPh>
    <phoneticPr fontId="5"/>
  </si>
  <si>
    <t>滝原温泉整備基金</t>
    <rPh sb="0" eb="4">
      <t>タキハラオンセン</t>
    </rPh>
    <rPh sb="4" eb="8">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</si>
</sst>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13BC-4336-861A-824F06C607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248662</c:v>
                </c:pt>
                <c:pt idx="1">
                  <c:v>170776</c:v>
                </c:pt>
                <c:pt idx="2">
                  <c:v>170422</c:v>
                </c:pt>
                <c:pt idx="3">
                  <c:v>391312</c:v>
                </c:pt>
                <c:pt idx="4">
                  <c:v>156495</c:v>
                </c:pt>
              </c:numCache>
            </c:numRef>
          </c:val>
          <c:smooth val="0"/>
          <c:extLst>
            <c:ext xmlns:c16="http://schemas.microsoft.com/office/drawing/2014/chart" uri="{C3380CC4-5D6E-409C-BE32-E72D297353CC}">
              <c16:uniqueId val="{00000001-13BC-4336-861A-824F06C607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3.52</c:v>
                </c:pt>
                <c:pt idx="1">
                  <c:v>3.14</c:v>
                </c:pt>
                <c:pt idx="2">
                  <c:v>4.8899999999999997</c:v>
                </c:pt>
                <c:pt idx="3">
                  <c:v>3.45</c:v>
                </c:pt>
                <c:pt idx="4">
                  <c:v>3.66</c:v>
                </c:pt>
              </c:numCache>
            </c:numRef>
          </c:val>
          <c:extLst>
            <c:ext xmlns:c16="http://schemas.microsoft.com/office/drawing/2014/chart" uri="{C3380CC4-5D6E-409C-BE32-E72D297353CC}">
              <c16:uniqueId val="{00000000-43CF-4451-920E-DF405D788A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18.079999999999998</c:v>
                </c:pt>
                <c:pt idx="1">
                  <c:v>22.14</c:v>
                </c:pt>
                <c:pt idx="2">
                  <c:v>22.7</c:v>
                </c:pt>
                <c:pt idx="3">
                  <c:v>22.97</c:v>
                </c:pt>
                <c:pt idx="4">
                  <c:v>20.98</c:v>
                </c:pt>
              </c:numCache>
            </c:numRef>
          </c:val>
          <c:extLst>
            <c:ext xmlns:c16="http://schemas.microsoft.com/office/drawing/2014/chart" uri="{C3380CC4-5D6E-409C-BE32-E72D297353CC}">
              <c16:uniqueId val="{00000001-43CF-4451-920E-DF405D788A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0.21</c:v>
                </c:pt>
                <c:pt idx="1">
                  <c:v>9.52</c:v>
                </c:pt>
                <c:pt idx="2">
                  <c:v>1.77</c:v>
                </c:pt>
                <c:pt idx="3">
                  <c:v>-1.4</c:v>
                </c:pt>
                <c:pt idx="4">
                  <c:v>-1</c:v>
                </c:pt>
              </c:numCache>
            </c:numRef>
          </c:val>
          <c:smooth val="0"/>
          <c:extLst>
            <c:ext xmlns:c16="http://schemas.microsoft.com/office/drawing/2014/chart" uri="{C3380CC4-5D6E-409C-BE32-E72D297353CC}">
              <c16:uniqueId val="{00000002-43CF-4451-920E-DF405D788A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0.06</c:v>
                </c:pt>
                <c:pt idx="4">
                  <c:v>#N/A</c:v>
                </c:pt>
                <c:pt idx="5">
                  <c:v>0.01</c:v>
                </c:pt>
                <c:pt idx="6">
                  <c:v>#N/A</c:v>
                </c:pt>
                <c:pt idx="7">
                  <c:v>0.1</c:v>
                </c:pt>
                <c:pt idx="8">
                  <c:v>0</c:v>
                </c:pt>
                <c:pt idx="9">
                  <c:v>0</c:v>
                </c:pt>
              </c:numCache>
            </c:numRef>
          </c:val>
          <c:extLst>
            <c:ext xmlns:c16="http://schemas.microsoft.com/office/drawing/2014/chart" uri="{C3380CC4-5D6E-409C-BE32-E72D297353CC}">
              <c16:uniqueId val="{00000000-26BF-482C-BCC3-3AB11DE2A7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F-482C-BCC3-3AB11DE2A759}"/>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6BF-482C-BCC3-3AB11DE2A759}"/>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6BF-482C-BCC3-3AB11DE2A759}"/>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26BF-482C-BCC3-3AB11DE2A75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0.05</c:v>
                </c:pt>
                <c:pt idx="6">
                  <c:v>#N/A</c:v>
                </c:pt>
                <c:pt idx="7">
                  <c:v>0.05</c:v>
                </c:pt>
                <c:pt idx="8">
                  <c:v>#N/A</c:v>
                </c:pt>
                <c:pt idx="9">
                  <c:v>0.06</c:v>
                </c:pt>
              </c:numCache>
            </c:numRef>
          </c:val>
          <c:extLst>
            <c:ext xmlns:c16="http://schemas.microsoft.com/office/drawing/2014/chart" uri="{C3380CC4-5D6E-409C-BE32-E72D297353CC}">
              <c16:uniqueId val="{00000005-26BF-482C-BCC3-3AB11DE2A759}"/>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0.73</c:v>
                </c:pt>
              </c:numCache>
            </c:numRef>
          </c:val>
          <c:extLst>
            <c:ext xmlns:c16="http://schemas.microsoft.com/office/drawing/2014/chart" uri="{C3380CC4-5D6E-409C-BE32-E72D297353CC}">
              <c16:uniqueId val="{00000006-26BF-482C-BCC3-3AB11DE2A75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c:v>
                </c:pt>
                <c:pt idx="2">
                  <c:v>#N/A</c:v>
                </c:pt>
                <c:pt idx="3">
                  <c:v>1.67</c:v>
                </c:pt>
                <c:pt idx="4">
                  <c:v>#N/A</c:v>
                </c:pt>
                <c:pt idx="5">
                  <c:v>1.43</c:v>
                </c:pt>
                <c:pt idx="6">
                  <c:v>#N/A</c:v>
                </c:pt>
                <c:pt idx="7">
                  <c:v>1.07</c:v>
                </c:pt>
                <c:pt idx="8">
                  <c:v>#N/A</c:v>
                </c:pt>
                <c:pt idx="9">
                  <c:v>1.36</c:v>
                </c:pt>
              </c:numCache>
            </c:numRef>
          </c:val>
          <c:extLst>
            <c:ext xmlns:c16="http://schemas.microsoft.com/office/drawing/2014/chart" uri="{C3380CC4-5D6E-409C-BE32-E72D297353CC}">
              <c16:uniqueId val="{00000007-26BF-482C-BCC3-3AB11DE2A75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3.52</c:v>
                </c:pt>
                <c:pt idx="2">
                  <c:v>#N/A</c:v>
                </c:pt>
                <c:pt idx="3">
                  <c:v>3.14</c:v>
                </c:pt>
                <c:pt idx="4">
                  <c:v>#N/A</c:v>
                </c:pt>
                <c:pt idx="5">
                  <c:v>4.88</c:v>
                </c:pt>
                <c:pt idx="6">
                  <c:v>#N/A</c:v>
                </c:pt>
                <c:pt idx="7">
                  <c:v>3.45</c:v>
                </c:pt>
                <c:pt idx="8">
                  <c:v>#N/A</c:v>
                </c:pt>
                <c:pt idx="9">
                  <c:v>3.66</c:v>
                </c:pt>
              </c:numCache>
            </c:numRef>
          </c:val>
          <c:extLst>
            <c:ext xmlns:c16="http://schemas.microsoft.com/office/drawing/2014/chart" uri="{C3380CC4-5D6E-409C-BE32-E72D297353CC}">
              <c16:uniqueId val="{00000008-26BF-482C-BCC3-3AB11DE2A759}"/>
            </c:ext>
          </c:extLst>
        </c:ser>
        <c:ser>
          <c:idx val="9"/>
          <c:order val="9"/>
          <c:tx>
            <c:strRef>
              <c:f>データシート!$A$36</c:f>
              <c:strCache>
                <c:ptCount val="1"/>
                <c:pt idx="0">
                  <c:v>介護保険特別会計事業勘定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2.73</c:v>
                </c:pt>
                <c:pt idx="2">
                  <c:v>#N/A</c:v>
                </c:pt>
                <c:pt idx="3">
                  <c:v>3.15</c:v>
                </c:pt>
                <c:pt idx="4">
                  <c:v>#N/A</c:v>
                </c:pt>
                <c:pt idx="5">
                  <c:v>3.41</c:v>
                </c:pt>
                <c:pt idx="6">
                  <c:v>#N/A</c:v>
                </c:pt>
                <c:pt idx="7">
                  <c:v>4.09</c:v>
                </c:pt>
                <c:pt idx="8">
                  <c:v>#N/A</c:v>
                </c:pt>
                <c:pt idx="9">
                  <c:v>4.03</c:v>
                </c:pt>
              </c:numCache>
            </c:numRef>
          </c:val>
          <c:extLst>
            <c:ext xmlns:c16="http://schemas.microsoft.com/office/drawing/2014/chart" uri="{C3380CC4-5D6E-409C-BE32-E72D297353CC}">
              <c16:uniqueId val="{00000009-26BF-482C-BCC3-3AB11DE2A7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351</c:v>
                </c:pt>
                <c:pt idx="5">
                  <c:v>329</c:v>
                </c:pt>
                <c:pt idx="8">
                  <c:v>324</c:v>
                </c:pt>
                <c:pt idx="11">
                  <c:v>291</c:v>
                </c:pt>
                <c:pt idx="14">
                  <c:v>295</c:v>
                </c:pt>
              </c:numCache>
            </c:numRef>
          </c:val>
          <c:extLst>
            <c:ext xmlns:c16="http://schemas.microsoft.com/office/drawing/2014/chart" uri="{C3380CC4-5D6E-409C-BE32-E72D297353CC}">
              <c16:uniqueId val="{00000000-9CBA-49E8-A96C-F15B5517BD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BA-49E8-A96C-F15B5517BD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BA-49E8-A96C-F15B5517BD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32</c:v>
                </c:pt>
                <c:pt idx="6">
                  <c:v>32</c:v>
                </c:pt>
                <c:pt idx="9">
                  <c:v>31</c:v>
                </c:pt>
                <c:pt idx="12">
                  <c:v>19</c:v>
                </c:pt>
              </c:numCache>
            </c:numRef>
          </c:val>
          <c:extLst>
            <c:ext xmlns:c16="http://schemas.microsoft.com/office/drawing/2014/chart" uri="{C3380CC4-5D6E-409C-BE32-E72D297353CC}">
              <c16:uniqueId val="{00000003-9CBA-49E8-A96C-F15B5517BD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c:v>
                </c:pt>
                <c:pt idx="3">
                  <c:v>17</c:v>
                </c:pt>
                <c:pt idx="6">
                  <c:v>17</c:v>
                </c:pt>
                <c:pt idx="9">
                  <c:v>21</c:v>
                </c:pt>
                <c:pt idx="12">
                  <c:v>23</c:v>
                </c:pt>
              </c:numCache>
            </c:numRef>
          </c:val>
          <c:extLst>
            <c:ext xmlns:c16="http://schemas.microsoft.com/office/drawing/2014/chart" uri="{C3380CC4-5D6E-409C-BE32-E72D297353CC}">
              <c16:uniqueId val="{00000004-9CBA-49E8-A96C-F15B5517BD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BA-49E8-A96C-F15B5517BD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BA-49E8-A96C-F15B5517BD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435</c:v>
                </c:pt>
                <c:pt idx="3">
                  <c:v>438</c:v>
                </c:pt>
                <c:pt idx="6">
                  <c:v>451</c:v>
                </c:pt>
                <c:pt idx="9">
                  <c:v>482</c:v>
                </c:pt>
                <c:pt idx="12">
                  <c:v>456</c:v>
                </c:pt>
              </c:numCache>
            </c:numRef>
          </c:val>
          <c:extLst>
            <c:ext xmlns:c16="http://schemas.microsoft.com/office/drawing/2014/chart" uri="{C3380CC4-5D6E-409C-BE32-E72D297353CC}">
              <c16:uniqueId val="{00000007-9CBA-49E8-A96C-F15B5517BD0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c:v>
                </c:pt>
                <c:pt idx="2">
                  <c:v>#N/A</c:v>
                </c:pt>
                <c:pt idx="3">
                  <c:v>#N/A</c:v>
                </c:pt>
                <c:pt idx="4">
                  <c:v>158</c:v>
                </c:pt>
                <c:pt idx="5">
                  <c:v>#N/A</c:v>
                </c:pt>
                <c:pt idx="6">
                  <c:v>#N/A</c:v>
                </c:pt>
                <c:pt idx="7">
                  <c:v>176</c:v>
                </c:pt>
                <c:pt idx="8">
                  <c:v>#N/A</c:v>
                </c:pt>
                <c:pt idx="9">
                  <c:v>#N/A</c:v>
                </c:pt>
                <c:pt idx="10">
                  <c:v>243</c:v>
                </c:pt>
                <c:pt idx="11">
                  <c:v>#N/A</c:v>
                </c:pt>
                <c:pt idx="12">
                  <c:v>#N/A</c:v>
                </c:pt>
                <c:pt idx="13">
                  <c:v>203</c:v>
                </c:pt>
                <c:pt idx="14">
                  <c:v>#N/A</c:v>
                </c:pt>
              </c:numCache>
            </c:numRef>
          </c:val>
          <c:smooth val="0"/>
          <c:extLst>
            <c:ext xmlns:c16="http://schemas.microsoft.com/office/drawing/2014/chart" uri="{C3380CC4-5D6E-409C-BE32-E72D297353CC}">
              <c16:uniqueId val="{00000008-9CBA-49E8-A96C-F15B5517BD0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3402</c:v>
                </c:pt>
                <c:pt idx="5">
                  <c:v>3260</c:v>
                </c:pt>
                <c:pt idx="8">
                  <c:v>3191</c:v>
                </c:pt>
                <c:pt idx="11">
                  <c:v>3794</c:v>
                </c:pt>
                <c:pt idx="14">
                  <c:v>3769</c:v>
                </c:pt>
              </c:numCache>
            </c:numRef>
          </c:val>
          <c:extLst>
            <c:ext xmlns:c16="http://schemas.microsoft.com/office/drawing/2014/chart" uri="{C3380CC4-5D6E-409C-BE32-E72D297353CC}">
              <c16:uniqueId val="{00000000-D0AF-4AAA-A67F-1DCC4595A4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AF-4AAA-A67F-1DCC4595A4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3708</c:v>
                </c:pt>
                <c:pt idx="5">
                  <c:v>3753</c:v>
                </c:pt>
                <c:pt idx="8">
                  <c:v>3797</c:v>
                </c:pt>
                <c:pt idx="11">
                  <c:v>3161</c:v>
                </c:pt>
                <c:pt idx="14">
                  <c:v>3246</c:v>
                </c:pt>
              </c:numCache>
            </c:numRef>
          </c:val>
          <c:extLst>
            <c:ext xmlns:c16="http://schemas.microsoft.com/office/drawing/2014/chart" uri="{C3380CC4-5D6E-409C-BE32-E72D297353CC}">
              <c16:uniqueId val="{00000002-D0AF-4AAA-A67F-1DCC4595A4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AF-4AAA-A67F-1DCC4595A4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AF-4AAA-A67F-1DCC4595A4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AF-4AAA-A67F-1DCC4595A4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607</c:v>
                </c:pt>
                <c:pt idx="3">
                  <c:v>567</c:v>
                </c:pt>
                <c:pt idx="6">
                  <c:v>576</c:v>
                </c:pt>
                <c:pt idx="9">
                  <c:v>599</c:v>
                </c:pt>
                <c:pt idx="12">
                  <c:v>618</c:v>
                </c:pt>
              </c:numCache>
            </c:numRef>
          </c:val>
          <c:extLst>
            <c:ext xmlns:c16="http://schemas.microsoft.com/office/drawing/2014/chart" uri="{C3380CC4-5D6E-409C-BE32-E72D297353CC}">
              <c16:uniqueId val="{00000006-D0AF-4AAA-A67F-1DCC4595A4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275</c:v>
                </c:pt>
                <c:pt idx="3">
                  <c:v>245</c:v>
                </c:pt>
                <c:pt idx="6">
                  <c:v>216</c:v>
                </c:pt>
                <c:pt idx="9">
                  <c:v>188</c:v>
                </c:pt>
                <c:pt idx="12">
                  <c:v>174</c:v>
                </c:pt>
              </c:numCache>
            </c:numRef>
          </c:val>
          <c:extLst>
            <c:ext xmlns:c16="http://schemas.microsoft.com/office/drawing/2014/chart" uri="{C3380CC4-5D6E-409C-BE32-E72D297353CC}">
              <c16:uniqueId val="{00000007-D0AF-4AAA-A67F-1DCC4595A4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1038</c:v>
                </c:pt>
                <c:pt idx="3">
                  <c:v>821</c:v>
                </c:pt>
                <c:pt idx="6">
                  <c:v>833</c:v>
                </c:pt>
                <c:pt idx="9">
                  <c:v>883</c:v>
                </c:pt>
                <c:pt idx="12">
                  <c:v>918</c:v>
                </c:pt>
              </c:numCache>
            </c:numRef>
          </c:val>
          <c:extLst>
            <c:ext xmlns:c16="http://schemas.microsoft.com/office/drawing/2014/chart" uri="{C3380CC4-5D6E-409C-BE32-E72D297353CC}">
              <c16:uniqueId val="{00000008-D0AF-4AAA-A67F-1DCC4595A4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0AF-4AAA-A67F-1DCC4595A4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3985</c:v>
                </c:pt>
                <c:pt idx="3">
                  <c:v>3796</c:v>
                </c:pt>
                <c:pt idx="6">
                  <c:v>3849</c:v>
                </c:pt>
                <c:pt idx="9">
                  <c:v>4511</c:v>
                </c:pt>
                <c:pt idx="12">
                  <c:v>4541</c:v>
                </c:pt>
              </c:numCache>
            </c:numRef>
          </c:val>
          <c:extLst>
            <c:ext xmlns:c16="http://schemas.microsoft.com/office/drawing/2014/chart" uri="{C3380CC4-5D6E-409C-BE32-E72D297353CC}">
              <c16:uniqueId val="{0000000A-D0AF-4AAA-A67F-1DCC4595A4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AF-4AAA-A67F-1DCC4595A4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638</c:v>
                </c:pt>
                <c:pt idx="1">
                  <c:v>640</c:v>
                </c:pt>
                <c:pt idx="2">
                  <c:v>602</c:v>
                </c:pt>
              </c:numCache>
            </c:numRef>
          </c:val>
          <c:extLst>
            <c:ext xmlns:c16="http://schemas.microsoft.com/office/drawing/2014/chart" uri="{C3380CC4-5D6E-409C-BE32-E72D297353CC}">
              <c16:uniqueId val="{00000000-CB25-442A-AB76-04A781D8F4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c:v>
                </c:pt>
                <c:pt idx="1">
                  <c:v>74</c:v>
                </c:pt>
                <c:pt idx="2">
                  <c:v>74</c:v>
                </c:pt>
              </c:numCache>
            </c:numRef>
          </c:val>
          <c:extLst>
            <c:ext xmlns:c16="http://schemas.microsoft.com/office/drawing/2014/chart" uri="{C3380CC4-5D6E-409C-BE32-E72D297353CC}">
              <c16:uniqueId val="{00000001-CB25-442A-AB76-04A781D8F4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2737</c:v>
                </c:pt>
                <c:pt idx="1">
                  <c:v>2084</c:v>
                </c:pt>
                <c:pt idx="2">
                  <c:v>2205</c:v>
                </c:pt>
              </c:numCache>
            </c:numRef>
          </c:val>
          <c:extLst>
            <c:ext xmlns:c16="http://schemas.microsoft.com/office/drawing/2014/chart" uri="{C3380CC4-5D6E-409C-BE32-E72D297353CC}">
              <c16:uniqueId val="{00000002-CB25-442A-AB76-04A781D8F4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元利償還金は、（旧）緊急防災・減災事業債の元金償還</a:t>
          </a:r>
          <a:r>
            <a:rPr kumimoji="1" lang="en-US" altLang="ja-JP" sz="1200">
              <a:latin typeface="ＭＳ ゴシック" pitchFamily="49" charset="-128"/>
              <a:ea typeface="ＭＳ ゴシック" pitchFamily="49" charset="-128"/>
            </a:rPr>
            <a:t>20,988</a:t>
          </a:r>
          <a:r>
            <a:rPr kumimoji="1" lang="ja-JP" altLang="en-US" sz="1200">
              <a:latin typeface="ＭＳ ゴシック" pitchFamily="49" charset="-128"/>
              <a:ea typeface="ＭＳ ゴシック" pitchFamily="49" charset="-128"/>
            </a:rPr>
            <a:t>千円が完了したことにより、対前年度</a:t>
          </a:r>
          <a:r>
            <a:rPr kumimoji="1" lang="en-US" altLang="ja-JP" sz="1200">
              <a:latin typeface="ＭＳ ゴシック" pitchFamily="49" charset="-128"/>
              <a:ea typeface="ＭＳ ゴシック" pitchFamily="49" charset="-128"/>
            </a:rPr>
            <a:t>25,656</a:t>
          </a:r>
          <a:r>
            <a:rPr kumimoji="1" lang="ja-JP" altLang="en-US" sz="1200">
              <a:latin typeface="ＭＳ ゴシック" pitchFamily="49" charset="-128"/>
              <a:ea typeface="ＭＳ ゴシック" pitchFamily="49" charset="-128"/>
            </a:rPr>
            <a:t>千円減少している。</a:t>
          </a:r>
        </a:p>
        <a:p>
          <a:r>
            <a:rPr kumimoji="1" lang="ja-JP" altLang="en-US" sz="1200">
              <a:latin typeface="ＭＳ ゴシック" pitchFamily="49" charset="-128"/>
              <a:ea typeface="ＭＳ ゴシック" pitchFamily="49" charset="-128"/>
            </a:rPr>
            <a:t>　実質公債費比率の分子（単年度）は、元利償還金の減少に加えて、控除部分の算入公債費等のうち基準財政需要額（辺地対策事業債）が増加（</a:t>
          </a:r>
          <a:r>
            <a:rPr kumimoji="1" lang="en-US" altLang="ja-JP" sz="1200">
              <a:latin typeface="ＭＳ ゴシック" pitchFamily="49" charset="-128"/>
              <a:ea typeface="ＭＳ ゴシック" pitchFamily="49" charset="-128"/>
            </a:rPr>
            <a:t>7,543</a:t>
          </a:r>
          <a:r>
            <a:rPr kumimoji="1" lang="ja-JP" altLang="en-US" sz="1200">
              <a:latin typeface="ＭＳ ゴシック" pitchFamily="49" charset="-128"/>
              <a:ea typeface="ＭＳ ゴシック" pitchFamily="49" charset="-128"/>
            </a:rPr>
            <a:t>千円）しているため、対前年度</a:t>
          </a:r>
          <a:r>
            <a:rPr kumimoji="1" lang="en-US" altLang="ja-JP" sz="1200">
              <a:latin typeface="ＭＳ ゴシック" pitchFamily="49" charset="-128"/>
              <a:ea typeface="ＭＳ ゴシック" pitchFamily="49" charset="-128"/>
            </a:rPr>
            <a:t>38,624</a:t>
          </a:r>
          <a:r>
            <a:rPr kumimoji="1" lang="ja-JP" altLang="en-US" sz="1200">
              <a:latin typeface="ＭＳ ゴシック" pitchFamily="49" charset="-128"/>
              <a:ea typeface="ＭＳ ゴシック" pitchFamily="49" charset="-128"/>
            </a:rPr>
            <a:t>千円減少している。</a:t>
          </a:r>
        </a:p>
        <a:p>
          <a:r>
            <a:rPr kumimoji="1" lang="ja-JP" altLang="en-US" sz="1200">
              <a:latin typeface="ＭＳ ゴシック" pitchFamily="49" charset="-128"/>
              <a:ea typeface="ＭＳ ゴシック" pitchFamily="49" charset="-128"/>
            </a:rPr>
            <a:t>　令和５年度の小学校校舎等建替事業により地方債の借入額が増加し、今後は元利償還金の増加も見込まれるが、交付税措置が有利なものに限定した借り入れを行うとともに、借入と返済のバランスを考慮しながら適正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充当基金残高と基準財政需要額算入見込額が多いため、充当可能財源が将来負担額を超えている状況となっている。</a:t>
          </a:r>
        </a:p>
        <a:p>
          <a:r>
            <a:rPr kumimoji="1" lang="ja-JP" altLang="en-US" sz="1200">
              <a:latin typeface="ＭＳ ゴシック" pitchFamily="49" charset="-128"/>
              <a:ea typeface="ＭＳ ゴシック" pitchFamily="49" charset="-128"/>
            </a:rPr>
            <a:t>　将来負担比率の分子が増加しているのは、控除財源の充当可能基金が</a:t>
          </a:r>
          <a:r>
            <a:rPr kumimoji="1" lang="en-US" altLang="ja-JP" sz="1200">
              <a:latin typeface="ＭＳ ゴシック" pitchFamily="49" charset="-128"/>
              <a:ea typeface="ＭＳ ゴシック" pitchFamily="49" charset="-128"/>
            </a:rPr>
            <a:t>85,570</a:t>
          </a:r>
          <a:r>
            <a:rPr kumimoji="1" lang="ja-JP" altLang="en-US" sz="1200">
              <a:latin typeface="ＭＳ ゴシック" pitchFamily="49" charset="-128"/>
              <a:ea typeface="ＭＳ ゴシック" pitchFamily="49" charset="-128"/>
            </a:rPr>
            <a:t>千円増加しているが、一般会計等に係る地方債の現在高が</a:t>
          </a:r>
          <a:r>
            <a:rPr kumimoji="1" lang="en-US" altLang="ja-JP" sz="1200">
              <a:latin typeface="ＭＳ ゴシック" pitchFamily="49" charset="-128"/>
              <a:ea typeface="ＭＳ ゴシック" pitchFamily="49" charset="-128"/>
            </a:rPr>
            <a:t>29,837</a:t>
          </a:r>
          <a:r>
            <a:rPr kumimoji="1" lang="ja-JP" altLang="en-US" sz="1200">
              <a:latin typeface="ＭＳ ゴシック" pitchFamily="49" charset="-128"/>
              <a:ea typeface="ＭＳ ゴシック" pitchFamily="49" charset="-128"/>
            </a:rPr>
            <a:t>千円、公営企業債等繰入見込額が</a:t>
          </a:r>
          <a:r>
            <a:rPr kumimoji="1" lang="en-US" altLang="ja-JP" sz="1200">
              <a:latin typeface="ＭＳ ゴシック" pitchFamily="49" charset="-128"/>
              <a:ea typeface="ＭＳ ゴシック" pitchFamily="49" charset="-128"/>
            </a:rPr>
            <a:t>34,985</a:t>
          </a:r>
          <a:r>
            <a:rPr kumimoji="1" lang="ja-JP" altLang="en-US" sz="1200">
              <a:latin typeface="ＭＳ ゴシック" pitchFamily="49" charset="-128"/>
              <a:ea typeface="ＭＳ ゴシック" pitchFamily="49" charset="-128"/>
            </a:rPr>
            <a:t>千円増加していることが主な要因となっている。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５年度の小学校校舎等建替事業により地方債の地方債の現在高が増加し、今後も将来負担の増加が見込まれるが、交付税措置が有利なものに限定した借り入れを行うとともに、借入と返済のバランスを考慮しながら適正な財政運営に努め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和歌山県広川町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年度決算の主な増加要因は、国債等の運用収益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千円を各基金に積み立てている。繰越事業等充当財源繰越額として取り崩したふるさとづくり基金の不執行額を積立金として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千円積み戻している。また、亡紺谷氏の遺志により遺産を寄附金として受け入れ、紺谷基金を設立したことにより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千円が皆増している。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一方、主な減少要因は、固定資産税（雑種地の課税誤り）の過誤納還付金の財源として財政調整基金を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83,845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益だけでなく元本の安全性の確保に配慮しながら国債等へ運用することにより、引き続き基金の積み立てを予定している。また、令和７年度に広川町風力発電所の耐用年数となるため、取り壊しを計画しているが、取り壊し費用に風力発電施設解体基金を充当する予定である。紺谷基金は、亡紺谷氏の遺志により児童図書の財源として取り崩す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今後も積み立てと取り崩しのバランスを考慮しながら適正な基金の管理に努める。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ふるさとづくり基金：多様な歴史、伝統、文化産業等を生かした独創的・個性的なふるさとづくりを行うため。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衛生施設整備基金：ごみ処理場等の衛生施設の整備のため。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稲むらの火の館管理基金：稲むらの火の館の管理運営及び設備充実を図るため。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教育施設整備基金：小・中学校等の教育施設の充実のため。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滝原温泉整備基金：滝原温泉の整備のため。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ふるさとづくり基金：繰越事業等充当財源繰越額として取り崩した基金の不執行額を積立金として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千円積み戻している。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紺谷基金（新設）：亡紺谷氏の遺志により遺産を寄附金として受け入れ、基金を設立したことにより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千円が皆増している。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いなむらの火の館管理基金：施設の維持管理のため、ふるさと納税を財源として積み立てた基金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教育施設整備基金：小学校校舎等建替事業（グラウンド整備等）の財源として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その他特定目的基金全体では、国債等による運用収益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風力発電施設解体基金：令和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年度に解体費用の財源として取り崩しを予定としている。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では、国債等による運用収益を積み立てつつ、稲むらの火の館や滝原温泉の緊急を要する施設改修、亡紺谷氏の遺志による児童図書の購入など、目的に応じた事業への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年度決算では、固定資産税（雑種地の課税誤り）の過誤納還付金の財源として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千円を取り崩している。積み立ては国債等の運用収益による増額が要因となっている。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基金の残高は設定していないが、今後の財源不足に備えて積み立ても必要となっている。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年度決算では取り崩すことなく、国債等の運用収益による増額が要因となっている。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基金の残高は設定していないが、今後の地方債の償還に備えて積み立ても必要となっている。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6,403
6,335
65.35
5,865,353
5,669,665
105,072
2,869,492
4,540,946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標準的な行政運営に対して、収入は３割程度しか見込まれず、典型的な地方交付税依存体質の脆弱な財政基盤と言える。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決算では基準財政収入額は対前年度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％）の増額、基準財政需要額は対前年度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92,328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106939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19249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7758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0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経常一般財源では普通交付税等により増額（対前年度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88,458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において人件費、扶助費及び物件費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を中心に全体的に増額（対前年度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112,503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、財政状況が悪化し、比率としては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ポイントの悪化となっている。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比率が類似団体平均より高いのは、一部事務組合負担金などの補助費等の比率が上回っていることが要因である。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決算は前述のとおり比率増加となっており、経常一般財源の増加は見込めないが、経常経費は上昇傾向であるため、事業等の見直しを行い、今後も持続可能な行財政運営に努める。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169672</xdr:rowOff>
    </xdr:from>
    <xdr:to>
      <xdr:col>23</xdr:col>
      <xdr:colOff>133350</xdr:colOff>
      <xdr:row>65</xdr:row>
      <xdr:rowOff>46482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4247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49022</xdr:rowOff>
    </xdr:from>
    <xdr:to>
      <xdr:col>19</xdr:col>
      <xdr:colOff>133350</xdr:colOff>
      <xdr:row>64</xdr:row>
      <xdr:rowOff>169672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218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64</xdr:row>
      <xdr:rowOff>49022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2395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64</xdr:row>
      <xdr:rowOff>53848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2395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139209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118872</xdr:rowOff>
    </xdr:from>
    <xdr:to>
      <xdr:col>19</xdr:col>
      <xdr:colOff>184150</xdr:colOff>
      <xdr:row>65</xdr:row>
      <xdr:rowOff>49022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169672</xdr:rowOff>
    </xdr:from>
    <xdr:to>
      <xdr:col>15</xdr:col>
      <xdr:colOff>133350</xdr:colOff>
      <xdr:row>64</xdr:row>
      <xdr:rowOff>99822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[292,811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a:latin typeface="ＭＳ Ｐゴシック" panose="020B0600070205080204" pitchFamily="50" charset="-128"/>
              <a:ea typeface="ＭＳ Ｐゴシック" panose="020B0600070205080204" pitchFamily="50" charset="-128"/>
            </a:rPr>
            <a:t>　人件費・物件費等の合計額の人口一人当たりの金額は、前年度より増加しているが、類似団体平均を下回っている。</a:t>
          </a:r>
        </a:p>
        <a:p>
          <a:r>
            <a:rPr kumimoji="1" lang="ja-JP" altLang="en-US" sz="1200" b="0">
              <a:latin typeface="ＭＳ Ｐゴシック" panose="020B0600070205080204" pitchFamily="50" charset="-128"/>
              <a:ea typeface="ＭＳ Ｐゴシック" panose="020B0600070205080204" pitchFamily="50" charset="-128"/>
            </a:rPr>
            <a:t>　令和</a:t>
          </a:r>
          <a:r>
            <a:rPr kumimoji="1" lang="en-US" altLang="ja-JP" sz="1200" b="0">
              <a:latin typeface="ＭＳ Ｐゴシック" panose="020B0600070205080204" pitchFamily="50" charset="-128"/>
              <a:ea typeface="ＭＳ Ｐゴシック" panose="020B0600070205080204" pitchFamily="50" charset="-128"/>
            </a:rPr>
            <a:t>6</a:t>
          </a:r>
          <a:r>
            <a:rPr kumimoji="1" lang="ja-JP" altLang="en-US" sz="1200" b="0">
              <a:latin typeface="ＭＳ Ｐゴシック" panose="020B0600070205080204" pitchFamily="50" charset="-128"/>
              <a:ea typeface="ＭＳ Ｐゴシック" panose="020B0600070205080204" pitchFamily="50" charset="-128"/>
            </a:rPr>
            <a:t>年度決算は、物件費は物価高騰により</a:t>
          </a:r>
          <a:r>
            <a:rPr kumimoji="1" lang="en-US" altLang="ja-JP" sz="1200" b="0">
              <a:latin typeface="ＭＳ Ｐゴシック" panose="020B0600070205080204" pitchFamily="50" charset="-128"/>
              <a:ea typeface="ＭＳ Ｐゴシック" panose="020B0600070205080204" pitchFamily="50" charset="-128"/>
            </a:rPr>
            <a:t>119,047</a:t>
          </a:r>
          <a:r>
            <a:rPr kumimoji="1" lang="ja-JP" altLang="en-US" sz="1200" b="0">
              <a:latin typeface="ＭＳ Ｐゴシック" panose="020B0600070205080204" pitchFamily="50" charset="-128"/>
              <a:ea typeface="ＭＳ Ｐゴシック" panose="020B0600070205080204" pitchFamily="50" charset="-128"/>
            </a:rPr>
            <a:t>千円の増額、人件費は給与改定による給料、期末・勤勉手当等の増加により</a:t>
          </a:r>
          <a:r>
            <a:rPr kumimoji="1" lang="en-US" altLang="ja-JP" sz="1200" b="0">
              <a:latin typeface="ＭＳ Ｐゴシック" panose="020B0600070205080204" pitchFamily="50" charset="-128"/>
              <a:ea typeface="ＭＳ Ｐゴシック" panose="020B0600070205080204" pitchFamily="50" charset="-128"/>
            </a:rPr>
            <a:t>26,901</a:t>
          </a:r>
          <a:r>
            <a:rPr kumimoji="1" lang="ja-JP" altLang="en-US" sz="1200" b="0">
              <a:latin typeface="ＭＳ Ｐゴシック" panose="020B0600070205080204" pitchFamily="50" charset="-128"/>
              <a:ea typeface="ＭＳ Ｐゴシック" panose="020B0600070205080204" pitchFamily="50" charset="-128"/>
            </a:rPr>
            <a:t>千円の増額となっている。ただし、人口減少（▲</a:t>
          </a:r>
          <a:r>
            <a:rPr kumimoji="1" lang="en-US" altLang="ja-JP" sz="1200" b="0">
              <a:latin typeface="ＭＳ Ｐゴシック" panose="020B0600070205080204" pitchFamily="50" charset="-128"/>
              <a:ea typeface="ＭＳ Ｐゴシック" panose="020B0600070205080204" pitchFamily="50" charset="-128"/>
            </a:rPr>
            <a:t>2.2%</a:t>
          </a:r>
          <a:r>
            <a:rPr kumimoji="1" lang="ja-JP" altLang="en-US" sz="1200" b="0">
              <a:latin typeface="ＭＳ Ｐゴシック" panose="020B0600070205080204" pitchFamily="50" charset="-128"/>
              <a:ea typeface="ＭＳ Ｐゴシック" panose="020B0600070205080204" pitchFamily="50" charset="-128"/>
            </a:rPr>
            <a:t>）により、</a:t>
          </a:r>
          <a:r>
            <a:rPr kumimoji="1" lang="en-US" altLang="ja-JP" sz="1200" b="0">
              <a:latin typeface="ＭＳ Ｐゴシック" panose="020B0600070205080204" pitchFamily="50" charset="-128"/>
              <a:ea typeface="ＭＳ Ｐゴシック" panose="020B0600070205080204" pitchFamily="50" charset="-128"/>
            </a:rPr>
            <a:t>1</a:t>
          </a:r>
          <a:r>
            <a:rPr kumimoji="1" lang="ja-JP" altLang="en-US" sz="1200" b="0">
              <a:latin typeface="ＭＳ Ｐゴシック" panose="020B0600070205080204" pitchFamily="50" charset="-128"/>
              <a:ea typeface="ＭＳ Ｐゴシック" panose="020B0600070205080204" pitchFamily="50" charset="-128"/>
            </a:rPr>
            <a:t>人当たりの金額は対前年度の増減額以上に増加している。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149194</xdr:rowOff>
    </xdr:from>
    <xdr:to>
      <xdr:col>23</xdr:col>
      <xdr:colOff>133350</xdr:colOff>
      <xdr:row>82</xdr:row>
      <xdr:rowOff>46152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36644"/>
          <a:ext cx="838200" cy="6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113412</xdr:rowOff>
    </xdr:from>
    <xdr:to>
      <xdr:col>19</xdr:col>
      <xdr:colOff>133350</xdr:colOff>
      <xdr:row>81</xdr:row>
      <xdr:rowOff>149194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00862"/>
          <a:ext cx="889000" cy="3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99144</xdr:rowOff>
    </xdr:from>
    <xdr:to>
      <xdr:col>15</xdr:col>
      <xdr:colOff>82550</xdr:colOff>
      <xdr:row>81</xdr:row>
      <xdr:rowOff>113412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86594"/>
          <a:ext cx="889000" cy="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63644</xdr:rowOff>
    </xdr:from>
    <xdr:to>
      <xdr:col>11</xdr:col>
      <xdr:colOff>31750</xdr:colOff>
      <xdr:row>81</xdr:row>
      <xdr:rowOff>99144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51094"/>
          <a:ext cx="889000" cy="3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166802</xdr:rowOff>
    </xdr:from>
    <xdr:to>
      <xdr:col>23</xdr:col>
      <xdr:colOff>184150</xdr:colOff>
      <xdr:row>82</xdr:row>
      <xdr:rowOff>96952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11879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9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98394</xdr:rowOff>
    </xdr:from>
    <xdr:to>
      <xdr:col>19</xdr:col>
      <xdr:colOff>184150</xdr:colOff>
      <xdr:row>82</xdr:row>
      <xdr:rowOff>28544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8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38721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54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62612</xdr:rowOff>
    </xdr:from>
    <xdr:to>
      <xdr:col>15</xdr:col>
      <xdr:colOff>133350</xdr:colOff>
      <xdr:row>81</xdr:row>
      <xdr:rowOff>164212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2939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1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48344</xdr:rowOff>
    </xdr:from>
    <xdr:to>
      <xdr:col>11</xdr:col>
      <xdr:colOff>82550</xdr:colOff>
      <xdr:row>81</xdr:row>
      <xdr:rowOff>149944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160121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0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12844</xdr:rowOff>
    </xdr:from>
    <xdr:to>
      <xdr:col>7</xdr:col>
      <xdr:colOff>31750</xdr:colOff>
      <xdr:row>81</xdr:row>
      <xdr:rowOff>114444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124621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6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年度指数は、</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以内に留まっており、かつ類似団体平均と同数値となっている。今後も引き続き給与の適正化に努める。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18345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484350"/>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95955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95955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41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15522</xdr:rowOff>
    </xdr:from>
    <xdr:to>
      <xdr:col>68</xdr:col>
      <xdr:colOff>152400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41732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111072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1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財政健全化計画により、平成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年度より機構改革等を実施し、職員数の削減を図ってきたが、近年、権限移譲や制度改革等により事務も増加しているため、職員数が増加傾向にある。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決算においても類似団体平均を下回っているが、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今後は定員適正化計画を策定し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適正な人員配置に努める。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136042</xdr:rowOff>
    </xdr:from>
    <xdr:to>
      <xdr:col>81</xdr:col>
      <xdr:colOff>44450</xdr:colOff>
      <xdr:row>59</xdr:row>
      <xdr:rowOff>143764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251592"/>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110465</xdr:rowOff>
    </xdr:from>
    <xdr:to>
      <xdr:col>77</xdr:col>
      <xdr:colOff>44450</xdr:colOff>
      <xdr:row>59</xdr:row>
      <xdr:rowOff>143764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26015"/>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108052</xdr:rowOff>
    </xdr:from>
    <xdr:to>
      <xdr:col>72</xdr:col>
      <xdr:colOff>203200</xdr:colOff>
      <xdr:row>59</xdr:row>
      <xdr:rowOff>110465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2360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99847</xdr:rowOff>
    </xdr:from>
    <xdr:to>
      <xdr:col>68</xdr:col>
      <xdr:colOff>152400</xdr:colOff>
      <xdr:row>59</xdr:row>
      <xdr:rowOff>108052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15397"/>
          <a:ext cx="88900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85242</xdr:rowOff>
    </xdr:from>
    <xdr:to>
      <xdr:col>81</xdr:col>
      <xdr:colOff>95250</xdr:colOff>
      <xdr:row>60</xdr:row>
      <xdr:rowOff>15392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101769</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4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92964</xdr:rowOff>
    </xdr:from>
    <xdr:to>
      <xdr:col>77</xdr:col>
      <xdr:colOff>95250</xdr:colOff>
      <xdr:row>60</xdr:row>
      <xdr:rowOff>23114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33291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7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59665</xdr:rowOff>
    </xdr:from>
    <xdr:to>
      <xdr:col>73</xdr:col>
      <xdr:colOff>44450</xdr:colOff>
      <xdr:row>59</xdr:row>
      <xdr:rowOff>161265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171442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4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57252</xdr:rowOff>
    </xdr:from>
    <xdr:to>
      <xdr:col>68</xdr:col>
      <xdr:colOff>203200</xdr:colOff>
      <xdr:row>59</xdr:row>
      <xdr:rowOff>158852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169029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4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49047</xdr:rowOff>
    </xdr:from>
    <xdr:to>
      <xdr:col>64</xdr:col>
      <xdr:colOff>152400</xdr:colOff>
      <xdr:row>59</xdr:row>
      <xdr:rowOff>150647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160824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33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地方交付税算入のない地方債の借り入れを抑制してきたこと等により、類似団体平均を下回っている。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大型公共事業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比率が上昇傾向にあり、特に令和５年度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小学校校舎等建替事業により地方債の借入額が増加したため、今後は借り入れと償還のバランスに配慮し、比率水準の維持に努める。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157692</xdr:rowOff>
    </xdr:from>
    <xdr:to>
      <xdr:col>81</xdr:col>
      <xdr:colOff>44450</xdr:colOff>
      <xdr:row>40</xdr:row>
      <xdr:rowOff>46567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4424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157692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4370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26988</xdr:rowOff>
    </xdr:from>
    <xdr:to>
      <xdr:col>72</xdr:col>
      <xdr:colOff>203200</xdr:colOff>
      <xdr:row>39</xdr:row>
      <xdr:rowOff>57150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135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26988</xdr:rowOff>
    </xdr:from>
    <xdr:to>
      <xdr:col>68</xdr:col>
      <xdr:colOff>152400</xdr:colOff>
      <xdr:row>39</xdr:row>
      <xdr:rowOff>26988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13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106892</xdr:rowOff>
    </xdr:from>
    <xdr:to>
      <xdr:col>77</xdr:col>
      <xdr:colOff>95250</xdr:colOff>
      <xdr:row>40</xdr:row>
      <xdr:rowOff>37042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47219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147638</xdr:rowOff>
    </xdr:from>
    <xdr:to>
      <xdr:col>68</xdr:col>
      <xdr:colOff>203200</xdr:colOff>
      <xdr:row>39</xdr:row>
      <xdr:rowOff>77788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87965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147638</xdr:rowOff>
    </xdr:from>
    <xdr:to>
      <xdr:col>64</xdr:col>
      <xdr:colOff>152400</xdr:colOff>
      <xdr:row>39</xdr:row>
      <xdr:rowOff>77788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87965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地方債などの将来負担額に対して、基金や地方債の交付税算入額などの控除財源が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億円上回り、比率算定上は将来負担は無いという結果となっている。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今後も、交付税に算入されない地方債の借り入れを抑制し、財政の健全化に努める。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6,403
6,335
65.35
5,865,353
5,669,665
105,072
2,869,492
4,540,946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年度決算から類似団体平均を上回った状況が続いている。令和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年度決算では、経常経費が</a:t>
          </a:r>
          <a:r>
            <a:rPr kumimoji="1" lang="en-US" altLang="ja-JP" sz="1200">
              <a:latin typeface="ＭＳ Ｐゴシック" panose="020B0600070205080204" pitchFamily="50" charset="-128"/>
              <a:ea typeface="ＭＳ Ｐゴシック" panose="020B0600070205080204" pitchFamily="50" charset="-128"/>
            </a:rPr>
            <a:t>43,948</a:t>
          </a:r>
          <a:r>
            <a:rPr kumimoji="1" lang="ja-JP" altLang="en-US" sz="1200">
              <a:latin typeface="ＭＳ Ｐゴシック" panose="020B0600070205080204" pitchFamily="50" charset="-128"/>
              <a:ea typeface="ＭＳ Ｐゴシック" panose="020B0600070205080204" pitchFamily="50" charset="-128"/>
            </a:rPr>
            <a:t>千円増加したことにより、経常収支比率も</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ポイント増加している。会計年度任用職員の処遇改善（勤勉手当の支給開始等）による増額（</a:t>
          </a:r>
          <a:r>
            <a:rPr kumimoji="1" lang="en-US" altLang="ja-JP" sz="1200">
              <a:latin typeface="ＭＳ Ｐゴシック" panose="020B0600070205080204" pitchFamily="50" charset="-128"/>
              <a:ea typeface="ＭＳ Ｐゴシック" panose="020B0600070205080204" pitchFamily="50" charset="-128"/>
            </a:rPr>
            <a:t>20,742</a:t>
          </a:r>
          <a:r>
            <a:rPr kumimoji="1" lang="ja-JP" altLang="en-US" sz="1200">
              <a:latin typeface="ＭＳ Ｐゴシック" panose="020B0600070205080204" pitchFamily="50" charset="-128"/>
              <a:ea typeface="ＭＳ Ｐゴシック" panose="020B0600070205080204" pitchFamily="50" charset="-128"/>
            </a:rPr>
            <a:t>千円増）が主な要因となっている。</a:t>
          </a:r>
        </a:p>
        <a:p>
          <a:r>
            <a:rPr kumimoji="1" lang="ja-JP" altLang="en-US" sz="1200">
              <a:latin typeface="ＭＳ Ｐゴシック" panose="020B0600070205080204" pitchFamily="50" charset="-128"/>
              <a:ea typeface="ＭＳ Ｐゴシック" panose="020B0600070205080204" pitchFamily="50" charset="-128"/>
            </a:rPr>
            <a:t>　今後は、定員適正化計画を策定し、適正な定員管理に努める。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17599</xdr:rowOff>
    </xdr:from>
    <xdr:to>
      <xdr:col>24</xdr:col>
      <xdr:colOff>25400</xdr:colOff>
      <xdr:row>37</xdr:row>
      <xdr:rowOff>63319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612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169454</xdr:rowOff>
    </xdr:from>
    <xdr:to>
      <xdr:col>19</xdr:col>
      <xdr:colOff>187325</xdr:colOff>
      <xdr:row>37</xdr:row>
      <xdr:rowOff>17599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416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84546</xdr:rowOff>
    </xdr:from>
    <xdr:to>
      <xdr:col>15</xdr:col>
      <xdr:colOff>98425</xdr:colOff>
      <xdr:row>36</xdr:row>
      <xdr:rowOff>169454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5674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84546</xdr:rowOff>
    </xdr:from>
    <xdr:to>
      <xdr:col>11</xdr:col>
      <xdr:colOff>9525</xdr:colOff>
      <xdr:row>36</xdr:row>
      <xdr:rowOff>130266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567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12519</xdr:rowOff>
    </xdr:from>
    <xdr:to>
      <xdr:col>24</xdr:col>
      <xdr:colOff>76200</xdr:colOff>
      <xdr:row>37</xdr:row>
      <xdr:rowOff>114119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156046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138249</xdr:rowOff>
    </xdr:from>
    <xdr:to>
      <xdr:col>20</xdr:col>
      <xdr:colOff>38100</xdr:colOff>
      <xdr:row>37</xdr:row>
      <xdr:rowOff>68399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53176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9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118654</xdr:rowOff>
    </xdr:from>
    <xdr:to>
      <xdr:col>15</xdr:col>
      <xdr:colOff>149225</xdr:colOff>
      <xdr:row>37</xdr:row>
      <xdr:rowOff>48804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33581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33746</xdr:rowOff>
    </xdr:from>
    <xdr:to>
      <xdr:col>11</xdr:col>
      <xdr:colOff>60325</xdr:colOff>
      <xdr:row>36</xdr:row>
      <xdr:rowOff>135346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79466</xdr:rowOff>
    </xdr:from>
    <xdr:to>
      <xdr:col>6</xdr:col>
      <xdr:colOff>171450</xdr:colOff>
      <xdr:row>37</xdr:row>
      <xdr:rowOff>9616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165843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物件費に係る経常収支比率は、類似団体平均を下回った状況が続いている。令和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年度決算では、経常経費が</a:t>
          </a:r>
          <a:r>
            <a:rPr kumimoji="1" lang="en-US" altLang="ja-JP" sz="1100">
              <a:latin typeface="ＭＳ Ｐゴシック" panose="020B0600070205080204" pitchFamily="50" charset="-128"/>
              <a:ea typeface="ＭＳ Ｐゴシック" panose="020B0600070205080204" pitchFamily="50" charset="-128"/>
            </a:rPr>
            <a:t>31,034</a:t>
          </a:r>
          <a:r>
            <a:rPr kumimoji="1" lang="ja-JP" altLang="en-US" sz="1100">
              <a:latin typeface="ＭＳ Ｐゴシック" panose="020B0600070205080204" pitchFamily="50" charset="-128"/>
              <a:ea typeface="ＭＳ Ｐゴシック" panose="020B0600070205080204" pitchFamily="50" charset="-128"/>
            </a:rPr>
            <a:t>千円増加したことにより、経常収支比率も</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ポイント増加している。学校給食事業のうち調理・配送業務を令和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年度から民間委託し、委託料</a:t>
          </a:r>
          <a:r>
            <a:rPr kumimoji="1" lang="en-US" altLang="ja-JP" sz="1100">
              <a:latin typeface="ＭＳ Ｐゴシック" panose="020B0600070205080204" pitchFamily="50" charset="-128"/>
              <a:ea typeface="ＭＳ Ｐゴシック" panose="020B0600070205080204" pitchFamily="50" charset="-128"/>
            </a:rPr>
            <a:t>32,736</a:t>
          </a:r>
          <a:r>
            <a:rPr kumimoji="1" lang="ja-JP" altLang="en-US" sz="1100">
              <a:latin typeface="ＭＳ Ｐゴシック" panose="020B0600070205080204" pitchFamily="50" charset="-128"/>
              <a:ea typeface="ＭＳ Ｐゴシック" panose="020B0600070205080204" pitchFamily="50" charset="-128"/>
            </a:rPr>
            <a:t>千円が皆増したことが主な要因となっている。</a:t>
          </a:r>
        </a:p>
        <a:p>
          <a:r>
            <a:rPr kumimoji="1" lang="ja-JP" altLang="en-US" sz="1100">
              <a:latin typeface="ＭＳ Ｐゴシック" panose="020B0600070205080204" pitchFamily="50" charset="-128"/>
              <a:ea typeface="ＭＳ Ｐゴシック" panose="020B0600070205080204" pitchFamily="50" charset="-128"/>
            </a:rPr>
            <a:t>　近年、価格高騰などにより物件費が増加傾向であるため、今後も経費の削減に努める。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117475</xdr:rowOff>
    </xdr:from>
    <xdr:to>
      <xdr:col>82</xdr:col>
      <xdr:colOff>107950</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6892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117475</xdr:rowOff>
    </xdr:from>
    <xdr:to>
      <xdr:col>78</xdr:col>
      <xdr:colOff>69850</xdr:colOff>
      <xdr:row>15</xdr:row>
      <xdr:rowOff>136525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689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136525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035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41275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03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66675</xdr:rowOff>
    </xdr:from>
    <xdr:to>
      <xdr:col>78</xdr:col>
      <xdr:colOff>120650</xdr:colOff>
      <xdr:row>15</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7002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0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85725</xdr:rowOff>
    </xdr:from>
    <xdr:to>
      <xdr:col>74</xdr:col>
      <xdr:colOff>31750</xdr:colOff>
      <xdr:row>16</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扶助費に係る経常収支比率は、類似団体平均を上回った状態が続いている。令和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年度決算では、経常経費が</a:t>
          </a:r>
          <a:r>
            <a:rPr kumimoji="1" lang="en-US" altLang="ja-JP" sz="1200">
              <a:latin typeface="ＭＳ Ｐゴシック" panose="020B0600070205080204" pitchFamily="50" charset="-128"/>
              <a:ea typeface="ＭＳ Ｐゴシック" panose="020B0600070205080204" pitchFamily="50" charset="-128"/>
            </a:rPr>
            <a:t>8,260</a:t>
          </a:r>
          <a:r>
            <a:rPr kumimoji="1" lang="ja-JP" altLang="en-US" sz="1200">
              <a:latin typeface="ＭＳ Ｐゴシック" panose="020B0600070205080204" pitchFamily="50" charset="-128"/>
              <a:ea typeface="ＭＳ Ｐゴシック" panose="020B0600070205080204" pitchFamily="50" charset="-128"/>
            </a:rPr>
            <a:t>千円増加したことにより、経常収支比率も</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ポイント増加している。障害福祉分野での経費の増加が主な要因となっている。</a:t>
          </a:r>
        </a:p>
        <a:p>
          <a:r>
            <a:rPr kumimoji="1" lang="ja-JP" altLang="en-US" sz="1200">
              <a:latin typeface="ＭＳ Ｐゴシック" panose="020B0600070205080204" pitchFamily="50" charset="-128"/>
              <a:ea typeface="ＭＳ Ｐゴシック" panose="020B0600070205080204" pitchFamily="50" charset="-128"/>
            </a:rPr>
            <a:t>　今後は高齢化対策や子育て支援の拡充などにより上昇が見込まれるため、適正な執行を図るように努める。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99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61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58</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615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年度決算に続いて類似団体平均を上回った。令和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年度決算では、経常経費のうち維持補修費が</a:t>
          </a:r>
          <a:r>
            <a:rPr kumimoji="1" lang="en-US" altLang="ja-JP" sz="1200">
              <a:latin typeface="ＭＳ Ｐゴシック" panose="020B0600070205080204" pitchFamily="50" charset="-128"/>
              <a:ea typeface="ＭＳ Ｐゴシック" panose="020B0600070205080204" pitchFamily="50" charset="-128"/>
            </a:rPr>
            <a:t>13,142</a:t>
          </a:r>
          <a:r>
            <a:rPr kumimoji="1" lang="ja-JP" altLang="en-US" sz="1200">
              <a:latin typeface="ＭＳ Ｐゴシック" panose="020B0600070205080204" pitchFamily="50" charset="-128"/>
              <a:ea typeface="ＭＳ Ｐゴシック" panose="020B0600070205080204" pitchFamily="50" charset="-128"/>
            </a:rPr>
            <a:t>千円増加したが、繰出金が▲</a:t>
          </a:r>
          <a:r>
            <a:rPr kumimoji="1" lang="en-US" altLang="ja-JP" sz="1200">
              <a:latin typeface="ＭＳ Ｐゴシック" panose="020B0600070205080204" pitchFamily="50" charset="-128"/>
              <a:ea typeface="ＭＳ Ｐゴシック" panose="020B0600070205080204" pitchFamily="50" charset="-128"/>
            </a:rPr>
            <a:t>19,540</a:t>
          </a:r>
          <a:r>
            <a:rPr kumimoji="1" lang="ja-JP" altLang="en-US" sz="1200">
              <a:latin typeface="ＭＳ Ｐゴシック" panose="020B0600070205080204" pitchFamily="50" charset="-128"/>
              <a:ea typeface="ＭＳ Ｐゴシック" panose="020B0600070205080204" pitchFamily="50" charset="-128"/>
            </a:rPr>
            <a:t>千円減額増加したことにより、経常収支比率が▲</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ポイント減少している。維持補修費の道路維持費が</a:t>
          </a:r>
          <a:r>
            <a:rPr kumimoji="1" lang="en-US" altLang="ja-JP" sz="1200">
              <a:latin typeface="ＭＳ Ｐゴシック" panose="020B0600070205080204" pitchFamily="50" charset="-128"/>
              <a:ea typeface="ＭＳ Ｐゴシック" panose="020B0600070205080204" pitchFamily="50" charset="-128"/>
            </a:rPr>
            <a:t>13,306</a:t>
          </a:r>
          <a:r>
            <a:rPr kumimoji="1" lang="ja-JP" altLang="en-US" sz="1200">
              <a:latin typeface="ＭＳ Ｐゴシック" panose="020B0600070205080204" pitchFamily="50" charset="-128"/>
              <a:ea typeface="ＭＳ Ｐゴシック" panose="020B0600070205080204" pitchFamily="50" charset="-128"/>
            </a:rPr>
            <a:t>千円増加したが、繰出金では、簡易水道事業及び下水道事業が令和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年度から公営企業会計を適用し、前年度の繰出金</a:t>
          </a:r>
          <a:r>
            <a:rPr kumimoji="1" lang="en-US" altLang="ja-JP" sz="1200">
              <a:latin typeface="ＭＳ Ｐゴシック" panose="020B0600070205080204" pitchFamily="50" charset="-128"/>
              <a:ea typeface="ＭＳ Ｐゴシック" panose="020B0600070205080204" pitchFamily="50" charset="-128"/>
            </a:rPr>
            <a:t>16,701</a:t>
          </a:r>
          <a:r>
            <a:rPr kumimoji="1" lang="ja-JP" altLang="en-US" sz="1200">
              <a:latin typeface="ＭＳ Ｐゴシック" panose="020B0600070205080204" pitchFamily="50" charset="-128"/>
              <a:ea typeface="ＭＳ Ｐゴシック" panose="020B0600070205080204" pitchFamily="50" charset="-128"/>
            </a:rPr>
            <a:t>千円を補助費等に組み替えたことが主な要因となっている。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926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27940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888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115570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153670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88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補助費等に係る経常収支比率は、類似団体平均を上回った状況が続いている。令和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年度決算では、経常経費が</a:t>
          </a:r>
          <a:r>
            <a:rPr kumimoji="1" lang="en-US" altLang="ja-JP" sz="1100">
              <a:latin typeface="ＭＳ Ｐゴシック" panose="020B0600070205080204" pitchFamily="50" charset="-128"/>
              <a:ea typeface="ＭＳ Ｐゴシック" panose="020B0600070205080204" pitchFamily="50" charset="-128"/>
            </a:rPr>
            <a:t>61,315</a:t>
          </a:r>
          <a:r>
            <a:rPr kumimoji="1" lang="ja-JP" altLang="en-US" sz="1100">
              <a:latin typeface="ＭＳ Ｐゴシック" panose="020B0600070205080204" pitchFamily="50" charset="-128"/>
              <a:ea typeface="ＭＳ Ｐゴシック" panose="020B0600070205080204" pitchFamily="50" charset="-128"/>
            </a:rPr>
            <a:t>千円増加したことにより、経常収支比率も</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ポイント増加している。一部事務組合のうちし尿処理への負担金が増加（</a:t>
          </a:r>
          <a:r>
            <a:rPr kumimoji="1" lang="en-US" altLang="ja-JP" sz="1100">
              <a:latin typeface="ＭＳ Ｐゴシック" panose="020B0600070205080204" pitchFamily="50" charset="-128"/>
              <a:ea typeface="ＭＳ Ｐゴシック" panose="020B0600070205080204" pitchFamily="50" charset="-128"/>
            </a:rPr>
            <a:t>32,222</a:t>
          </a:r>
          <a:r>
            <a:rPr kumimoji="1" lang="ja-JP" altLang="en-US" sz="1100">
              <a:latin typeface="ＭＳ Ｐゴシック" panose="020B0600070205080204" pitchFamily="50" charset="-128"/>
              <a:ea typeface="ＭＳ Ｐゴシック" panose="020B0600070205080204" pitchFamily="50" charset="-128"/>
            </a:rPr>
            <a:t>千円）したことと、簡易水道事業及び下水道事業が令和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年度から公営企業会計を適用し、補助金</a:t>
          </a:r>
          <a:r>
            <a:rPr kumimoji="1" lang="en-US" altLang="ja-JP" sz="1100">
              <a:latin typeface="ＭＳ Ｐゴシック" panose="020B0600070205080204" pitchFamily="50" charset="-128"/>
              <a:ea typeface="ＭＳ Ｐゴシック" panose="020B0600070205080204" pitchFamily="50" charset="-128"/>
            </a:rPr>
            <a:t>21,553</a:t>
          </a:r>
          <a:r>
            <a:rPr kumimoji="1" lang="ja-JP" altLang="en-US" sz="1100">
              <a:latin typeface="ＭＳ Ｐゴシック" panose="020B0600070205080204" pitchFamily="50" charset="-128"/>
              <a:ea typeface="ＭＳ Ｐゴシック" panose="020B0600070205080204" pitchFamily="50" charset="-128"/>
            </a:rPr>
            <a:t>千円を繰出金から組み替えたことが要因となっている。</a:t>
          </a:r>
        </a:p>
        <a:p>
          <a:r>
            <a:rPr kumimoji="1" lang="ja-JP" altLang="en-US" sz="1100">
              <a:latin typeface="ＭＳ Ｐゴシック" panose="020B0600070205080204" pitchFamily="50" charset="-128"/>
              <a:ea typeface="ＭＳ Ｐゴシック" panose="020B0600070205080204" pitchFamily="50" charset="-128"/>
            </a:rPr>
            <a:t>　補助費等が類似団体を上回っている原因は、一部事務組合への負担金が多いためであるが、引き続き、補助金について役割・効果等を再検討し、見直しや廃止等の検討を行う。</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86995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4492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167005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99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36195</xdr:rowOff>
    </xdr:from>
    <xdr:to>
      <xdr:col>82</xdr:col>
      <xdr:colOff>158750</xdr:colOff>
      <xdr:row>37</xdr:row>
      <xdr:rowOff>137795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8272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5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116205</xdr:rowOff>
    </xdr:from>
    <xdr:to>
      <xdr:col>65</xdr:col>
      <xdr:colOff>53975</xdr:colOff>
      <xdr:row>37</xdr:row>
      <xdr:rowOff>46355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31132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7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公債費に係る経常収支比率は、類似団体平均を下回ってた状態が続いている。令和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年度決算では、経常経費が▲</a:t>
          </a:r>
          <a:r>
            <a:rPr kumimoji="1" lang="en-US" altLang="ja-JP" sz="1200">
              <a:latin typeface="ＭＳ Ｐゴシック" panose="020B0600070205080204" pitchFamily="50" charset="-128"/>
              <a:ea typeface="ＭＳ Ｐゴシック" panose="020B0600070205080204" pitchFamily="50" charset="-128"/>
            </a:rPr>
            <a:t>25,656</a:t>
          </a:r>
          <a:r>
            <a:rPr kumimoji="1" lang="ja-JP" altLang="en-US" sz="1200">
              <a:latin typeface="ＭＳ Ｐゴシック" panose="020B0600070205080204" pitchFamily="50" charset="-128"/>
              <a:ea typeface="ＭＳ Ｐゴシック" panose="020B0600070205080204" pitchFamily="50" charset="-128"/>
            </a:rPr>
            <a:t>千円減少したことにより、経常収支比率も▲</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項目による増減はあるが、（旧）緊急防災・減災事業債及び学校教育施設整備事業債の償還完了による減少が主な要因となっている。</a:t>
          </a:r>
        </a:p>
        <a:p>
          <a:r>
            <a:rPr kumimoji="1" lang="ja-JP" altLang="en-US" sz="1200">
              <a:latin typeface="ＭＳ Ｐゴシック" panose="020B0600070205080204" pitchFamily="50" charset="-128"/>
              <a:ea typeface="ＭＳ Ｐゴシック" panose="020B0600070205080204" pitchFamily="50" charset="-128"/>
            </a:rPr>
            <a:t>　ただし、令和５年度の小学校校舎等建替事業により地方債の借入額が増加したため、今後は公債費の増加が見込まれるが、適正な管理に努める。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962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03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73661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73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公債費以外の部分で、ほぼ全てにおいて類似団体を大きく上回っているため、全体として類似団体を上回る比率となっている。</a:t>
          </a:r>
        </a:p>
        <a:p>
          <a:r>
            <a:rPr kumimoji="1" lang="ja-JP" altLang="en-US" sz="1200">
              <a:latin typeface="ＭＳ Ｐゴシック" panose="020B0600070205080204" pitchFamily="50" charset="-128"/>
              <a:ea typeface="ＭＳ Ｐゴシック" panose="020B0600070205080204" pitchFamily="50" charset="-128"/>
            </a:rPr>
            <a:t>　補助費等については、一部事務組合のうち、消防及び塵芥処理・し尿処理を隣の湯浅町と２町で行っているため、スケールメリットがあまり生かされず、このような結果につながっていると考えられる。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772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78</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277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78</xdr:row>
      <xdr:rowOff>54611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019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100330</xdr:rowOff>
    </xdr:from>
    <xdr:to>
      <xdr:col>69</xdr:col>
      <xdr:colOff>92075</xdr:colOff>
      <xdr:row>78</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01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3811</xdr:rowOff>
    </xdr:from>
    <xdr:to>
      <xdr:col>74</xdr:col>
      <xdr:colOff>31750</xdr:colOff>
      <xdr:row>78</xdr:row>
      <xdr:rowOff>105411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90188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49530</xdr:rowOff>
    </xdr:from>
    <xdr:to>
      <xdr:col>69</xdr:col>
      <xdr:colOff>142875</xdr:colOff>
      <xdr:row>77</xdr:row>
      <xdr:rowOff>151130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133742</xdr:rowOff>
    </xdr:from>
    <xdr:to>
      <xdr:col>29</xdr:col>
      <xdr:colOff>127000</xdr:colOff>
      <xdr:row>18</xdr:row>
      <xdr:rowOff>5104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96017"/>
          <a:ext cx="647700" cy="42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5104</xdr:rowOff>
    </xdr:from>
    <xdr:to>
      <xdr:col>26</xdr:col>
      <xdr:colOff>50800</xdr:colOff>
      <xdr:row>18</xdr:row>
      <xdr:rowOff>60801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38829"/>
          <a:ext cx="698500" cy="5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60801</xdr:rowOff>
    </xdr:from>
    <xdr:to>
      <xdr:col>22</xdr:col>
      <xdr:colOff>114300</xdr:colOff>
      <xdr:row>18</xdr:row>
      <xdr:rowOff>92622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94526"/>
          <a:ext cx="698500" cy="3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92622</xdr:rowOff>
    </xdr:from>
    <xdr:to>
      <xdr:col>18</xdr:col>
      <xdr:colOff>177800</xdr:colOff>
      <xdr:row>18</xdr:row>
      <xdr:rowOff>149552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26347"/>
          <a:ext cx="698500" cy="56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82942</xdr:rowOff>
    </xdr:from>
    <xdr:to>
      <xdr:col>29</xdr:col>
      <xdr:colOff>177800</xdr:colOff>
      <xdr:row>18</xdr:row>
      <xdr:rowOff>13092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4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55019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1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125754</xdr:rowOff>
    </xdr:from>
    <xdr:to>
      <xdr:col>26</xdr:col>
      <xdr:colOff>101600</xdr:colOff>
      <xdr:row>18</xdr:row>
      <xdr:rowOff>55904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8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40681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74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10001</xdr:rowOff>
    </xdr:from>
    <xdr:to>
      <xdr:col>22</xdr:col>
      <xdr:colOff>165100</xdr:colOff>
      <xdr:row>18</xdr:row>
      <xdr:rowOff>111601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3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96378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3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41822</xdr:rowOff>
    </xdr:from>
    <xdr:to>
      <xdr:col>19</xdr:col>
      <xdr:colOff>38100</xdr:colOff>
      <xdr:row>18</xdr:row>
      <xdr:rowOff>143421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554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128198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98752</xdr:rowOff>
    </xdr:from>
    <xdr:to>
      <xdr:col>15</xdr:col>
      <xdr:colOff>101600</xdr:colOff>
      <xdr:row>19</xdr:row>
      <xdr:rowOff>28902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32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1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105778</xdr:rowOff>
    </xdr:from>
    <xdr:to>
      <xdr:col>29</xdr:col>
      <xdr:colOff>127000</xdr:colOff>
      <xdr:row>37</xdr:row>
      <xdr:rowOff>205010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30478"/>
          <a:ext cx="647700" cy="99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105778</xdr:rowOff>
    </xdr:from>
    <xdr:to>
      <xdr:col>26</xdr:col>
      <xdr:colOff>50800</xdr:colOff>
      <xdr:row>37</xdr:row>
      <xdr:rowOff>309404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30478"/>
          <a:ext cx="698500" cy="203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309404</xdr:rowOff>
    </xdr:from>
    <xdr:to>
      <xdr:col>22</xdr:col>
      <xdr:colOff>114300</xdr:colOff>
      <xdr:row>38</xdr:row>
      <xdr:rowOff>21463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34104"/>
          <a:ext cx="698500" cy="54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21463</xdr:rowOff>
    </xdr:from>
    <xdr:to>
      <xdr:col>18</xdr:col>
      <xdr:colOff>177800</xdr:colOff>
      <xdr:row>38</xdr:row>
      <xdr:rowOff>51771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489063"/>
          <a:ext cx="698500" cy="30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154210</xdr:rowOff>
    </xdr:from>
    <xdr:to>
      <xdr:col>29</xdr:col>
      <xdr:colOff>177800</xdr:colOff>
      <xdr:row>37</xdr:row>
      <xdr:rowOff>255810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7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126287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5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54978</xdr:rowOff>
    </xdr:from>
    <xdr:to>
      <xdr:col>26</xdr:col>
      <xdr:colOff>101600</xdr:colOff>
      <xdr:row>37</xdr:row>
      <xdr:rowOff>156578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79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141355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66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258604</xdr:rowOff>
    </xdr:from>
    <xdr:to>
      <xdr:col>22</xdr:col>
      <xdr:colOff>165100</xdr:colOff>
      <xdr:row>38</xdr:row>
      <xdr:rowOff>17304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83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2081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6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313563</xdr:rowOff>
    </xdr:from>
    <xdr:to>
      <xdr:col>19</xdr:col>
      <xdr:colOff>38100</xdr:colOff>
      <xdr:row>38</xdr:row>
      <xdr:rowOff>72263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38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57040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2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971</xdr:rowOff>
    </xdr:from>
    <xdr:to>
      <xdr:col>15</xdr:col>
      <xdr:colOff>101600</xdr:colOff>
      <xdr:row>38</xdr:row>
      <xdr:rowOff>102571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6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87348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5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6,403
6,335
65.35
5,865,353
5,669,665
105,072
2,869,492
4,540,946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76501</xdr:rowOff>
    </xdr:from>
    <xdr:to>
      <xdr:col>24</xdr:col>
      <xdr:colOff>63500</xdr:colOff>
      <xdr:row>37</xdr:row>
      <xdr:rowOff>115395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20151"/>
          <a:ext cx="8382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115395</xdr:rowOff>
    </xdr:from>
    <xdr:to>
      <xdr:col>19</xdr:col>
      <xdr:colOff>177800</xdr:colOff>
      <xdr:row>37</xdr:row>
      <xdr:rowOff>152964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59045"/>
          <a:ext cx="889000" cy="3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152964</xdr:rowOff>
    </xdr:from>
    <xdr:to>
      <xdr:col>15</xdr:col>
      <xdr:colOff>50800</xdr:colOff>
      <xdr:row>38</xdr:row>
      <xdr:rowOff>11688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96614"/>
          <a:ext cx="889000" cy="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11688</xdr:rowOff>
    </xdr:from>
    <xdr:to>
      <xdr:col>10</xdr:col>
      <xdr:colOff>114300</xdr:colOff>
      <xdr:row>38</xdr:row>
      <xdr:rowOff>57930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26788"/>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25701</xdr:rowOff>
    </xdr:from>
    <xdr:to>
      <xdr:col>24</xdr:col>
      <xdr:colOff>114300</xdr:colOff>
      <xdr:row>37</xdr:row>
      <xdr:rowOff>127301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6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4128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4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64595</xdr:rowOff>
    </xdr:from>
    <xdr:to>
      <xdr:col>20</xdr:col>
      <xdr:colOff>38100</xdr:colOff>
      <xdr:row>37</xdr:row>
      <xdr:rowOff>166195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157322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0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102164</xdr:rowOff>
    </xdr:from>
    <xdr:to>
      <xdr:col>15</xdr:col>
      <xdr:colOff>101600</xdr:colOff>
      <xdr:row>38</xdr:row>
      <xdr:rowOff>32314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4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23441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3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132338</xdr:rowOff>
    </xdr:from>
    <xdr:to>
      <xdr:col>10</xdr:col>
      <xdr:colOff>165100</xdr:colOff>
      <xdr:row>38</xdr:row>
      <xdr:rowOff>62488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53615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6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7130</xdr:rowOff>
    </xdr:from>
    <xdr:to>
      <xdr:col>6</xdr:col>
      <xdr:colOff>38100</xdr:colOff>
      <xdr:row>38</xdr:row>
      <xdr:rowOff>108730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99857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1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73501</xdr:rowOff>
    </xdr:from>
    <xdr:to>
      <xdr:col>24</xdr:col>
      <xdr:colOff>63500</xdr:colOff>
      <xdr:row>58</xdr:row>
      <xdr:rowOff>154159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17601"/>
          <a:ext cx="8382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154159</xdr:rowOff>
    </xdr:from>
    <xdr:to>
      <xdr:col>19</xdr:col>
      <xdr:colOff>177800</xdr:colOff>
      <xdr:row>58</xdr:row>
      <xdr:rowOff>162259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98259"/>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151736</xdr:rowOff>
    </xdr:from>
    <xdr:to>
      <xdr:col>15</xdr:col>
      <xdr:colOff>50800</xdr:colOff>
      <xdr:row>58</xdr:row>
      <xdr:rowOff>162259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95836"/>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151736</xdr:rowOff>
    </xdr:from>
    <xdr:to>
      <xdr:col>10</xdr:col>
      <xdr:colOff>114300</xdr:colOff>
      <xdr:row>58</xdr:row>
      <xdr:rowOff>170294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95836"/>
          <a:ext cx="889000" cy="1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22701</xdr:rowOff>
    </xdr:from>
    <xdr:to>
      <xdr:col>24</xdr:col>
      <xdr:colOff>114300</xdr:colOff>
      <xdr:row>58</xdr:row>
      <xdr:rowOff>124301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4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103359</xdr:rowOff>
    </xdr:from>
    <xdr:to>
      <xdr:col>20</xdr:col>
      <xdr:colOff>38100</xdr:colOff>
      <xdr:row>59</xdr:row>
      <xdr:rowOff>33509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24636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4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111459</xdr:rowOff>
    </xdr:from>
    <xdr:to>
      <xdr:col>15</xdr:col>
      <xdr:colOff>101600</xdr:colOff>
      <xdr:row>59</xdr:row>
      <xdr:rowOff>41609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5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32736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4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100936</xdr:rowOff>
    </xdr:from>
    <xdr:to>
      <xdr:col>10</xdr:col>
      <xdr:colOff>165100</xdr:colOff>
      <xdr:row>59</xdr:row>
      <xdr:rowOff>31086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4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22213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3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119494</xdr:rowOff>
    </xdr:from>
    <xdr:to>
      <xdr:col>6</xdr:col>
      <xdr:colOff>38100</xdr:colOff>
      <xdr:row>59</xdr:row>
      <xdr:rowOff>49644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6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40771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5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144011</xdr:rowOff>
    </xdr:from>
    <xdr:to>
      <xdr:col>24</xdr:col>
      <xdr:colOff>63500</xdr:colOff>
      <xdr:row>78</xdr:row>
      <xdr:rowOff>146248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7111"/>
          <a:ext cx="8382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144011</xdr:rowOff>
    </xdr:from>
    <xdr:to>
      <xdr:col>19</xdr:col>
      <xdr:colOff>177800</xdr:colOff>
      <xdr:row>79</xdr:row>
      <xdr:rowOff>5708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7111"/>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5708</xdr:rowOff>
    </xdr:from>
    <xdr:to>
      <xdr:col>15</xdr:col>
      <xdr:colOff>50800</xdr:colOff>
      <xdr:row>79</xdr:row>
      <xdr:rowOff>17627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50258"/>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17627</xdr:rowOff>
    </xdr:from>
    <xdr:to>
      <xdr:col>10</xdr:col>
      <xdr:colOff>114300</xdr:colOff>
      <xdr:row>79</xdr:row>
      <xdr:rowOff>26755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62177"/>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95448</xdr:rowOff>
    </xdr:from>
    <xdr:to>
      <xdr:col>24</xdr:col>
      <xdr:colOff>114300</xdr:colOff>
      <xdr:row>79</xdr:row>
      <xdr:rowOff>25598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10375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93211</xdr:rowOff>
    </xdr:from>
    <xdr:to>
      <xdr:col>20</xdr:col>
      <xdr:colOff>38100</xdr:colOff>
      <xdr:row>79</xdr:row>
      <xdr:rowOff>23361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14488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126358</xdr:rowOff>
    </xdr:from>
    <xdr:to>
      <xdr:col>15</xdr:col>
      <xdr:colOff>101600</xdr:colOff>
      <xdr:row>79</xdr:row>
      <xdr:rowOff>56508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47635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9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138277</xdr:rowOff>
    </xdr:from>
    <xdr:to>
      <xdr:col>10</xdr:col>
      <xdr:colOff>165100</xdr:colOff>
      <xdr:row>79</xdr:row>
      <xdr:rowOff>68427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59554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147405</xdr:rowOff>
    </xdr:from>
    <xdr:to>
      <xdr:col>6</xdr:col>
      <xdr:colOff>38100</xdr:colOff>
      <xdr:row>79</xdr:row>
      <xdr:rowOff>77555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2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68682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1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99685</xdr:rowOff>
    </xdr:from>
    <xdr:to>
      <xdr:col>24</xdr:col>
      <xdr:colOff>63500</xdr:colOff>
      <xdr:row>95</xdr:row>
      <xdr:rowOff>171210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87435"/>
          <a:ext cx="838200" cy="7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99685</xdr:rowOff>
    </xdr:from>
    <xdr:to>
      <xdr:col>19</xdr:col>
      <xdr:colOff>177800</xdr:colOff>
      <xdr:row>96</xdr:row>
      <xdr:rowOff>128974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87435"/>
          <a:ext cx="889000" cy="20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128974</xdr:rowOff>
    </xdr:from>
    <xdr:to>
      <xdr:col>15</xdr:col>
      <xdr:colOff>50800</xdr:colOff>
      <xdr:row>97</xdr:row>
      <xdr:rowOff>54990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88174"/>
          <a:ext cx="889000" cy="9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24997</xdr:rowOff>
    </xdr:from>
    <xdr:to>
      <xdr:col>10</xdr:col>
      <xdr:colOff>114300</xdr:colOff>
      <xdr:row>97</xdr:row>
      <xdr:rowOff>54990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655647"/>
          <a:ext cx="889000" cy="2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120410</xdr:rowOff>
    </xdr:from>
    <xdr:to>
      <xdr:col>24</xdr:col>
      <xdr:colOff>114300</xdr:colOff>
      <xdr:row>96</xdr:row>
      <xdr:rowOff>50560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98837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8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48885</xdr:rowOff>
    </xdr:from>
    <xdr:to>
      <xdr:col>20</xdr:col>
      <xdr:colOff>38100</xdr:colOff>
      <xdr:row>95</xdr:row>
      <xdr:rowOff>150485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3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167012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1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78174</xdr:rowOff>
    </xdr:from>
    <xdr:to>
      <xdr:col>15</xdr:col>
      <xdr:colOff>101600</xdr:colOff>
      <xdr:row>97</xdr:row>
      <xdr:rowOff>8324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170901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3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4190</xdr:rowOff>
    </xdr:from>
    <xdr:to>
      <xdr:col>10</xdr:col>
      <xdr:colOff>165100</xdr:colOff>
      <xdr:row>97</xdr:row>
      <xdr:rowOff>105790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3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96917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2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145647</xdr:rowOff>
    </xdr:from>
    <xdr:to>
      <xdr:col>6</xdr:col>
      <xdr:colOff>38100</xdr:colOff>
      <xdr:row>97</xdr:row>
      <xdr:rowOff>75797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92324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8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134863</xdr:rowOff>
    </xdr:from>
    <xdr:to>
      <xdr:col>55</xdr:col>
      <xdr:colOff>0</xdr:colOff>
      <xdr:row>37</xdr:row>
      <xdr:rowOff>166722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78513"/>
          <a:ext cx="838200" cy="3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113142</xdr:rowOff>
    </xdr:from>
    <xdr:to>
      <xdr:col>50</xdr:col>
      <xdr:colOff>114300</xdr:colOff>
      <xdr:row>37</xdr:row>
      <xdr:rowOff>166722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56792"/>
          <a:ext cx="889000" cy="5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113142</xdr:rowOff>
    </xdr:from>
    <xdr:to>
      <xdr:col>45</xdr:col>
      <xdr:colOff>177800</xdr:colOff>
      <xdr:row>37</xdr:row>
      <xdr:rowOff>114499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56792"/>
          <a:ext cx="8890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110511</xdr:rowOff>
    </xdr:from>
    <xdr:to>
      <xdr:col>41</xdr:col>
      <xdr:colOff>50800</xdr:colOff>
      <xdr:row>37</xdr:row>
      <xdr:rowOff>114499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82711"/>
          <a:ext cx="889000" cy="1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84063</xdr:rowOff>
    </xdr:from>
    <xdr:to>
      <xdr:col>55</xdr:col>
      <xdr:colOff>50800</xdr:colOff>
      <xdr:row>38</xdr:row>
      <xdr:rowOff>14213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170440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4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115922</xdr:rowOff>
    </xdr:from>
    <xdr:to>
      <xdr:col>50</xdr:col>
      <xdr:colOff>165100</xdr:colOff>
      <xdr:row>38</xdr:row>
      <xdr:rowOff>46072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37199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5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62342</xdr:rowOff>
    </xdr:from>
    <xdr:to>
      <xdr:col>46</xdr:col>
      <xdr:colOff>38100</xdr:colOff>
      <xdr:row>37</xdr:row>
      <xdr:rowOff>163942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155070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9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63699</xdr:rowOff>
    </xdr:from>
    <xdr:to>
      <xdr:col>41</xdr:col>
      <xdr:colOff>101600</xdr:colOff>
      <xdr:row>37</xdr:row>
      <xdr:rowOff>165298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073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156425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0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59711</xdr:rowOff>
    </xdr:from>
    <xdr:to>
      <xdr:col>36</xdr:col>
      <xdr:colOff>165100</xdr:colOff>
      <xdr:row>36</xdr:row>
      <xdr:rowOff>161311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3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152438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2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145722</xdr:rowOff>
    </xdr:from>
    <xdr:to>
      <xdr:col>55</xdr:col>
      <xdr:colOff>0</xdr:colOff>
      <xdr:row>58</xdr:row>
      <xdr:rowOff>14794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75472"/>
          <a:ext cx="838200" cy="38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145722</xdr:rowOff>
    </xdr:from>
    <xdr:to>
      <xdr:col>50</xdr:col>
      <xdr:colOff>114300</xdr:colOff>
      <xdr:row>57</xdr:row>
      <xdr:rowOff>163504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75472"/>
          <a:ext cx="889000" cy="36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162926</xdr:rowOff>
    </xdr:from>
    <xdr:to>
      <xdr:col>45</xdr:col>
      <xdr:colOff>177800</xdr:colOff>
      <xdr:row>57</xdr:row>
      <xdr:rowOff>163504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35576"/>
          <a:ext cx="8890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35749</xdr:rowOff>
    </xdr:from>
    <xdr:to>
      <xdr:col>41</xdr:col>
      <xdr:colOff>50800</xdr:colOff>
      <xdr:row>57</xdr:row>
      <xdr:rowOff>162926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08399"/>
          <a:ext cx="889000" cy="12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135444</xdr:rowOff>
    </xdr:from>
    <xdr:to>
      <xdr:col>55</xdr:col>
      <xdr:colOff>50800</xdr:colOff>
      <xdr:row>58</xdr:row>
      <xdr:rowOff>65594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0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113871</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8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94922</xdr:rowOff>
    </xdr:from>
    <xdr:to>
      <xdr:col>50</xdr:col>
      <xdr:colOff>165100</xdr:colOff>
      <xdr:row>56</xdr:row>
      <xdr:rowOff>25072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41599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29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112704</xdr:rowOff>
    </xdr:from>
    <xdr:to>
      <xdr:col>46</xdr:col>
      <xdr:colOff>38100</xdr:colOff>
      <xdr:row>58</xdr:row>
      <xdr:rowOff>42854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8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33981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7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112126</xdr:rowOff>
    </xdr:from>
    <xdr:to>
      <xdr:col>41</xdr:col>
      <xdr:colOff>101600</xdr:colOff>
      <xdr:row>58</xdr:row>
      <xdr:rowOff>42276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8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33403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7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156399</xdr:rowOff>
    </xdr:from>
    <xdr:to>
      <xdr:col>36</xdr:col>
      <xdr:colOff>165100</xdr:colOff>
      <xdr:row>57</xdr:row>
      <xdr:rowOff>86549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103076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3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80415</xdr:rowOff>
    </xdr:from>
    <xdr:to>
      <xdr:col>55</xdr:col>
      <xdr:colOff>0</xdr:colOff>
      <xdr:row>78</xdr:row>
      <xdr:rowOff>10742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253365"/>
          <a:ext cx="838200" cy="113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80415</xdr:rowOff>
    </xdr:from>
    <xdr:to>
      <xdr:col>50</xdr:col>
      <xdr:colOff>114300</xdr:colOff>
      <xdr:row>76</xdr:row>
      <xdr:rowOff>42343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253365"/>
          <a:ext cx="889000" cy="8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42343</xdr:rowOff>
    </xdr:from>
    <xdr:to>
      <xdr:col>45</xdr:col>
      <xdr:colOff>177800</xdr:colOff>
      <xdr:row>76</xdr:row>
      <xdr:rowOff>160347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072543"/>
          <a:ext cx="889000" cy="11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140884</xdr:rowOff>
    </xdr:from>
    <xdr:to>
      <xdr:col>41</xdr:col>
      <xdr:colOff>50800</xdr:colOff>
      <xdr:row>76</xdr:row>
      <xdr:rowOff>160347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828184"/>
          <a:ext cx="889000" cy="36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131392</xdr:rowOff>
    </xdr:from>
    <xdr:to>
      <xdr:col>55</xdr:col>
      <xdr:colOff>50800</xdr:colOff>
      <xdr:row>78</xdr:row>
      <xdr:rowOff>61542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109819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1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29615</xdr:rowOff>
    </xdr:from>
    <xdr:to>
      <xdr:col>50</xdr:col>
      <xdr:colOff>165100</xdr:colOff>
      <xdr:row>71</xdr:row>
      <xdr:rowOff>131215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2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147742</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197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162993</xdr:rowOff>
    </xdr:from>
    <xdr:to>
      <xdr:col>46</xdr:col>
      <xdr:colOff>38100</xdr:colOff>
      <xdr:row>76</xdr:row>
      <xdr:rowOff>93143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109671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9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109547</xdr:rowOff>
    </xdr:from>
    <xdr:to>
      <xdr:col>41</xdr:col>
      <xdr:colOff>101600</xdr:colOff>
      <xdr:row>77</xdr:row>
      <xdr:rowOff>39697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56224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1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90084</xdr:rowOff>
    </xdr:from>
    <xdr:to>
      <xdr:col>36</xdr:col>
      <xdr:colOff>165100</xdr:colOff>
      <xdr:row>75</xdr:row>
      <xdr:rowOff>20234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7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36761</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55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10604</xdr:rowOff>
    </xdr:from>
    <xdr:to>
      <xdr:col>55</xdr:col>
      <xdr:colOff>0</xdr:colOff>
      <xdr:row>98</xdr:row>
      <xdr:rowOff>25659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12704"/>
          <a:ext cx="8382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25659</xdr:rowOff>
    </xdr:from>
    <xdr:to>
      <xdr:col>50</xdr:col>
      <xdr:colOff>114300</xdr:colOff>
      <xdr:row>98</xdr:row>
      <xdr:rowOff>100425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27759"/>
          <a:ext cx="889000" cy="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61337</xdr:rowOff>
    </xdr:from>
    <xdr:to>
      <xdr:col>45</xdr:col>
      <xdr:colOff>177800</xdr:colOff>
      <xdr:row>98</xdr:row>
      <xdr:rowOff>100425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63437"/>
          <a:ext cx="889000" cy="3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61337</xdr:rowOff>
    </xdr:from>
    <xdr:to>
      <xdr:col>41</xdr:col>
      <xdr:colOff>50800</xdr:colOff>
      <xdr:row>98</xdr:row>
      <xdr:rowOff>66348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63437"/>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131254</xdr:rowOff>
    </xdr:from>
    <xdr:to>
      <xdr:col>55</xdr:col>
      <xdr:colOff>50800</xdr:colOff>
      <xdr:row>98</xdr:row>
      <xdr:rowOff>61404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109681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146309</xdr:rowOff>
    </xdr:from>
    <xdr:to>
      <xdr:col>50</xdr:col>
      <xdr:colOff>165100</xdr:colOff>
      <xdr:row>98</xdr:row>
      <xdr:rowOff>76459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7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67586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6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49625</xdr:rowOff>
    </xdr:from>
    <xdr:to>
      <xdr:col>46</xdr:col>
      <xdr:colOff>38100</xdr:colOff>
      <xdr:row>98</xdr:row>
      <xdr:rowOff>151225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142352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10537</xdr:rowOff>
    </xdr:from>
    <xdr:to>
      <xdr:col>41</xdr:col>
      <xdr:colOff>101600</xdr:colOff>
      <xdr:row>98</xdr:row>
      <xdr:rowOff>112137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103264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15548</xdr:rowOff>
    </xdr:from>
    <xdr:to>
      <xdr:col>36</xdr:col>
      <xdr:colOff>165100</xdr:colOff>
      <xdr:row>98</xdr:row>
      <xdr:rowOff>117148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108275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12849</xdr:rowOff>
    </xdr:from>
    <xdr:to>
      <xdr:col>85</xdr:col>
      <xdr:colOff>127000</xdr:colOff>
      <xdr:row>37</xdr:row>
      <xdr:rowOff>54759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56499"/>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54759</xdr:rowOff>
    </xdr:from>
    <xdr:to>
      <xdr:col>81</xdr:col>
      <xdr:colOff>50800</xdr:colOff>
      <xdr:row>39</xdr:row>
      <xdr:rowOff>96614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98409"/>
          <a:ext cx="889000" cy="38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57938</xdr:rowOff>
    </xdr:from>
    <xdr:to>
      <xdr:col>76</xdr:col>
      <xdr:colOff>114300</xdr:colOff>
      <xdr:row>39</xdr:row>
      <xdr:rowOff>96614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44488"/>
          <a:ext cx="8890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57938</xdr:rowOff>
    </xdr:from>
    <xdr:to>
      <xdr:col>71</xdr:col>
      <xdr:colOff>177800</xdr:colOff>
      <xdr:row>39</xdr:row>
      <xdr:rowOff>69824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44488"/>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133499</xdr:rowOff>
    </xdr:from>
    <xdr:to>
      <xdr:col>85</xdr:col>
      <xdr:colOff>177800</xdr:colOff>
      <xdr:row>37</xdr:row>
      <xdr:rowOff>63649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3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156376</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5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3959</xdr:rowOff>
    </xdr:from>
    <xdr:to>
      <xdr:col>81</xdr:col>
      <xdr:colOff>101600</xdr:colOff>
      <xdr:row>37</xdr:row>
      <xdr:rowOff>105559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4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122086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45814</xdr:rowOff>
    </xdr:from>
    <xdr:to>
      <xdr:col>76</xdr:col>
      <xdr:colOff>165100</xdr:colOff>
      <xdr:row>39</xdr:row>
      <xdr:rowOff>147414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138541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2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7138</xdr:rowOff>
    </xdr:from>
    <xdr:to>
      <xdr:col>72</xdr:col>
      <xdr:colOff>38100</xdr:colOff>
      <xdr:row>39</xdr:row>
      <xdr:rowOff>108738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99865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19024</xdr:rowOff>
    </xdr:from>
    <xdr:to>
      <xdr:col>67</xdr:col>
      <xdr:colOff>101600</xdr:colOff>
      <xdr:row>39</xdr:row>
      <xdr:rowOff>120624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0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111751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146211</xdr:rowOff>
    </xdr:from>
    <xdr:to>
      <xdr:col>85</xdr:col>
      <xdr:colOff>127000</xdr:colOff>
      <xdr:row>76</xdr:row>
      <xdr:rowOff>157069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76411"/>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146211</xdr:rowOff>
    </xdr:from>
    <xdr:to>
      <xdr:col>81</xdr:col>
      <xdr:colOff>50800</xdr:colOff>
      <xdr:row>77</xdr:row>
      <xdr:rowOff>1397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76411"/>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101057</xdr:rowOff>
    </xdr:from>
    <xdr:to>
      <xdr:col>76</xdr:col>
      <xdr:colOff>114300</xdr:colOff>
      <xdr:row>77</xdr:row>
      <xdr:rowOff>1397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131257"/>
          <a:ext cx="889000" cy="7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101057</xdr:rowOff>
    </xdr:from>
    <xdr:to>
      <xdr:col>71</xdr:col>
      <xdr:colOff>177800</xdr:colOff>
      <xdr:row>77</xdr:row>
      <xdr:rowOff>20920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31257"/>
          <a:ext cx="889000" cy="9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106269</xdr:rowOff>
    </xdr:from>
    <xdr:to>
      <xdr:col>85</xdr:col>
      <xdr:colOff>177800</xdr:colOff>
      <xdr:row>77</xdr:row>
      <xdr:rowOff>36419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84696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95411</xdr:rowOff>
    </xdr:from>
    <xdr:to>
      <xdr:col>81</xdr:col>
      <xdr:colOff>101600</xdr:colOff>
      <xdr:row>77</xdr:row>
      <xdr:rowOff>25561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16688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122047</xdr:rowOff>
    </xdr:from>
    <xdr:to>
      <xdr:col>76</xdr:col>
      <xdr:colOff>165100</xdr:colOff>
      <xdr:row>77</xdr:row>
      <xdr:rowOff>52197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43324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4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50257</xdr:rowOff>
    </xdr:from>
    <xdr:to>
      <xdr:col>72</xdr:col>
      <xdr:colOff>38100</xdr:colOff>
      <xdr:row>76</xdr:row>
      <xdr:rowOff>151857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8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142984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7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141570</xdr:rowOff>
    </xdr:from>
    <xdr:to>
      <xdr:col>67</xdr:col>
      <xdr:colOff>101600</xdr:colOff>
      <xdr:row>77</xdr:row>
      <xdr:rowOff>71720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62847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99520</xdr:rowOff>
    </xdr:from>
    <xdr:to>
      <xdr:col>85</xdr:col>
      <xdr:colOff>127000</xdr:colOff>
      <xdr:row>99</xdr:row>
      <xdr:rowOff>24020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01620"/>
          <a:ext cx="838200" cy="9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133037</xdr:rowOff>
    </xdr:from>
    <xdr:to>
      <xdr:col>81</xdr:col>
      <xdr:colOff>50800</xdr:colOff>
      <xdr:row>99</xdr:row>
      <xdr:rowOff>24020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35137"/>
          <a:ext cx="889000" cy="6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74805</xdr:rowOff>
    </xdr:from>
    <xdr:to>
      <xdr:col>76</xdr:col>
      <xdr:colOff>114300</xdr:colOff>
      <xdr:row>98</xdr:row>
      <xdr:rowOff>133037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76905"/>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74805</xdr:rowOff>
    </xdr:from>
    <xdr:to>
      <xdr:col>71</xdr:col>
      <xdr:colOff>177800</xdr:colOff>
      <xdr:row>99</xdr:row>
      <xdr:rowOff>14382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6905"/>
          <a:ext cx="889000" cy="1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48720</xdr:rowOff>
    </xdr:from>
    <xdr:to>
      <xdr:col>85</xdr:col>
      <xdr:colOff>177800</xdr:colOff>
      <xdr:row>98</xdr:row>
      <xdr:rowOff>150320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135097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144670</xdr:rowOff>
    </xdr:from>
    <xdr:to>
      <xdr:col>81</xdr:col>
      <xdr:colOff>101600</xdr:colOff>
      <xdr:row>99</xdr:row>
      <xdr:rowOff>74820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4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65947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3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82237</xdr:rowOff>
    </xdr:from>
    <xdr:to>
      <xdr:col>76</xdr:col>
      <xdr:colOff>165100</xdr:colOff>
      <xdr:row>99</xdr:row>
      <xdr:rowOff>12387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3514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7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24005</xdr:rowOff>
    </xdr:from>
    <xdr:to>
      <xdr:col>72</xdr:col>
      <xdr:colOff>38100</xdr:colOff>
      <xdr:row>98</xdr:row>
      <xdr:rowOff>125605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116732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135032</xdr:rowOff>
    </xdr:from>
    <xdr:to>
      <xdr:col>67</xdr:col>
      <xdr:colOff>101600</xdr:colOff>
      <xdr:row>99</xdr:row>
      <xdr:rowOff>65182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56309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2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24600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11150"/>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145250</xdr:rowOff>
    </xdr:from>
    <xdr:to>
      <xdr:col>116</xdr:col>
      <xdr:colOff>114300</xdr:colOff>
      <xdr:row>39</xdr:row>
      <xdr:rowOff>75400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60177</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7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121831</xdr:rowOff>
    </xdr:from>
    <xdr:to>
      <xdr:col>116</xdr:col>
      <xdr:colOff>63500</xdr:colOff>
      <xdr:row>75</xdr:row>
      <xdr:rowOff>23330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809131"/>
          <a:ext cx="838200" cy="7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121831</xdr:rowOff>
    </xdr:from>
    <xdr:to>
      <xdr:col>111</xdr:col>
      <xdr:colOff>177800</xdr:colOff>
      <xdr:row>74</xdr:row>
      <xdr:rowOff>145428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09131"/>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20130</xdr:rowOff>
    </xdr:from>
    <xdr:to>
      <xdr:col>107</xdr:col>
      <xdr:colOff>50800</xdr:colOff>
      <xdr:row>74</xdr:row>
      <xdr:rowOff>145428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707430"/>
          <a:ext cx="889000" cy="1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20130</xdr:rowOff>
    </xdr:from>
    <xdr:to>
      <xdr:col>102</xdr:col>
      <xdr:colOff>114300</xdr:colOff>
      <xdr:row>74</xdr:row>
      <xdr:rowOff>139522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07430"/>
          <a:ext cx="889000" cy="1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143980</xdr:rowOff>
    </xdr:from>
    <xdr:to>
      <xdr:col>116</xdr:col>
      <xdr:colOff>114300</xdr:colOff>
      <xdr:row>75</xdr:row>
      <xdr:rowOff>74130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122407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71031</xdr:rowOff>
    </xdr:from>
    <xdr:to>
      <xdr:col>112</xdr:col>
      <xdr:colOff>38100</xdr:colOff>
      <xdr:row>75</xdr:row>
      <xdr:rowOff>1181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163758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85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94628</xdr:rowOff>
    </xdr:from>
    <xdr:to>
      <xdr:col>107</xdr:col>
      <xdr:colOff>101600</xdr:colOff>
      <xdr:row>75</xdr:row>
      <xdr:rowOff>24778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15905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7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140780</xdr:rowOff>
    </xdr:from>
    <xdr:to>
      <xdr:col>102</xdr:col>
      <xdr:colOff>165100</xdr:colOff>
      <xdr:row>74</xdr:row>
      <xdr:rowOff>70930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62057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88722</xdr:rowOff>
    </xdr:from>
    <xdr:to>
      <xdr:col>98</xdr:col>
      <xdr:colOff>38100</xdr:colOff>
      <xdr:row>75</xdr:row>
      <xdr:rowOff>18872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9999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年度歳出決算総額は、住民一人当たり</a:t>
          </a:r>
          <a:r>
            <a:rPr kumimoji="1" lang="en-US" altLang="ja-JP" sz="1200">
              <a:latin typeface="ＭＳ Ｐゴシック" panose="020B0600070205080204" pitchFamily="50" charset="-128"/>
              <a:ea typeface="ＭＳ Ｐゴシック" panose="020B0600070205080204" pitchFamily="50" charset="-128"/>
            </a:rPr>
            <a:t>885,470</a:t>
          </a:r>
          <a:r>
            <a:rPr kumimoji="1" lang="ja-JP" altLang="en-US" sz="1200">
              <a:latin typeface="ＭＳ Ｐゴシック" panose="020B0600070205080204" pitchFamily="50" charset="-128"/>
              <a:ea typeface="ＭＳ Ｐゴシック" panose="020B0600070205080204" pitchFamily="50" charset="-128"/>
            </a:rPr>
            <a:t>円（対前年度▲</a:t>
          </a:r>
          <a:r>
            <a:rPr kumimoji="1" lang="en-US" altLang="ja-JP" sz="1200">
              <a:latin typeface="ＭＳ Ｐゴシック" panose="020B0600070205080204" pitchFamily="50" charset="-128"/>
              <a:ea typeface="ＭＳ Ｐゴシック" panose="020B0600070205080204" pitchFamily="50" charset="-128"/>
            </a:rPr>
            <a:t>16.5</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類似団体平均と比較して、ほとんどの項目の一人当たりコストは低い状況となっている。</a:t>
          </a:r>
        </a:p>
        <a:p>
          <a:r>
            <a:rPr kumimoji="1" lang="ja-JP" altLang="en-US" sz="1200">
              <a:latin typeface="ＭＳ Ｐゴシック" panose="020B0600070205080204" pitchFamily="50" charset="-128"/>
              <a:ea typeface="ＭＳ Ｐゴシック" panose="020B0600070205080204" pitchFamily="50" charset="-128"/>
            </a:rPr>
            <a:t>類似団体平均を上回っている災害復旧事業費は、令和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月発生の豪雨災害への復旧工事が前年度に引き続き大きな要因となっている。</a:t>
          </a:r>
        </a:p>
        <a:p>
          <a:r>
            <a:rPr kumimoji="1" lang="ja-JP" altLang="en-US" sz="1200">
              <a:latin typeface="ＭＳ Ｐゴシック" panose="020B0600070205080204" pitchFamily="50" charset="-128"/>
              <a:ea typeface="ＭＳ Ｐゴシック" panose="020B0600070205080204" pitchFamily="50" charset="-128"/>
            </a:rPr>
            <a:t>しかし、普通建設事業費が前年度から減少しているのは、新規設備の小学校校舎等建替事業が完了したことが大きい。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また、人件費及び物件費が年々増加しているのは、会計年度任用職員の処遇改善や物価高騰による増加が主な要因となっている。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6,403
6,335
65.35
5,865,353
5,669,665
105,072
2,869,492
4,540,946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88864</xdr:rowOff>
    </xdr:from>
    <xdr:to>
      <xdr:col>24</xdr:col>
      <xdr:colOff>63500</xdr:colOff>
      <xdr:row>37</xdr:row>
      <xdr:rowOff>151566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32514"/>
          <a:ext cx="8382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151566</xdr:rowOff>
    </xdr:from>
    <xdr:to>
      <xdr:col>19</xdr:col>
      <xdr:colOff>177800</xdr:colOff>
      <xdr:row>38</xdr:row>
      <xdr:rowOff>12664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95216"/>
          <a:ext cx="889000" cy="3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12664</xdr:rowOff>
    </xdr:from>
    <xdr:to>
      <xdr:col>15</xdr:col>
      <xdr:colOff>50800</xdr:colOff>
      <xdr:row>38</xdr:row>
      <xdr:rowOff>30952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27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30952</xdr:rowOff>
    </xdr:from>
    <xdr:to>
      <xdr:col>10</xdr:col>
      <xdr:colOff>114300</xdr:colOff>
      <xdr:row>38</xdr:row>
      <xdr:rowOff>48478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4605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38064</xdr:rowOff>
    </xdr:from>
    <xdr:to>
      <xdr:col>24</xdr:col>
      <xdr:colOff>114300</xdr:colOff>
      <xdr:row>37</xdr:row>
      <xdr:rowOff>139664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8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16491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6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100766</xdr:rowOff>
    </xdr:from>
    <xdr:to>
      <xdr:col>20</xdr:col>
      <xdr:colOff>38100</xdr:colOff>
      <xdr:row>38</xdr:row>
      <xdr:rowOff>30916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22042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133314</xdr:rowOff>
    </xdr:from>
    <xdr:to>
      <xdr:col>15</xdr:col>
      <xdr:colOff>101600</xdr:colOff>
      <xdr:row>38</xdr:row>
      <xdr:rowOff>63464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54591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6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151602</xdr:rowOff>
    </xdr:from>
    <xdr:to>
      <xdr:col>10</xdr:col>
      <xdr:colOff>165100</xdr:colOff>
      <xdr:row>38</xdr:row>
      <xdr:rowOff>81752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72879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8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169128</xdr:rowOff>
    </xdr:from>
    <xdr:to>
      <xdr:col>6</xdr:col>
      <xdr:colOff>38100</xdr:colOff>
      <xdr:row>38</xdr:row>
      <xdr:rowOff>99278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90405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0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90736</xdr:rowOff>
    </xdr:from>
    <xdr:to>
      <xdr:col>24</xdr:col>
      <xdr:colOff>63500</xdr:colOff>
      <xdr:row>57</xdr:row>
      <xdr:rowOff>167645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3386"/>
          <a:ext cx="838200" cy="7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91535</xdr:rowOff>
    </xdr:from>
    <xdr:to>
      <xdr:col>19</xdr:col>
      <xdr:colOff>177800</xdr:colOff>
      <xdr:row>57</xdr:row>
      <xdr:rowOff>167645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64185"/>
          <a:ext cx="889000" cy="7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91535</xdr:rowOff>
    </xdr:from>
    <xdr:to>
      <xdr:col>15</xdr:col>
      <xdr:colOff>50800</xdr:colOff>
      <xdr:row>57</xdr:row>
      <xdr:rowOff>125695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64185"/>
          <a:ext cx="889000" cy="3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17479</xdr:rowOff>
    </xdr:from>
    <xdr:to>
      <xdr:col>10</xdr:col>
      <xdr:colOff>114300</xdr:colOff>
      <xdr:row>57</xdr:row>
      <xdr:rowOff>125695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18679"/>
          <a:ext cx="889000" cy="2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39936</xdr:rowOff>
    </xdr:from>
    <xdr:to>
      <xdr:col>24</xdr:col>
      <xdr:colOff>114300</xdr:colOff>
      <xdr:row>57</xdr:row>
      <xdr:rowOff>141536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126313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116845</xdr:rowOff>
    </xdr:from>
    <xdr:to>
      <xdr:col>20</xdr:col>
      <xdr:colOff>38100</xdr:colOff>
      <xdr:row>58</xdr:row>
      <xdr:rowOff>46995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38122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8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40735</xdr:rowOff>
    </xdr:from>
    <xdr:to>
      <xdr:col>15</xdr:col>
      <xdr:colOff>101600</xdr:colOff>
      <xdr:row>57</xdr:row>
      <xdr:rowOff>142335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133462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0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74895</xdr:rowOff>
    </xdr:from>
    <xdr:to>
      <xdr:col>10</xdr:col>
      <xdr:colOff>165100</xdr:colOff>
      <xdr:row>58</xdr:row>
      <xdr:rowOff>5045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167622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4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138129</xdr:rowOff>
    </xdr:from>
    <xdr:to>
      <xdr:col>6</xdr:col>
      <xdr:colOff>38100</xdr:colOff>
      <xdr:row>56</xdr:row>
      <xdr:rowOff>68279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59406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6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14793</xdr:rowOff>
    </xdr:from>
    <xdr:to>
      <xdr:col>24</xdr:col>
      <xdr:colOff>63500</xdr:colOff>
      <xdr:row>76</xdr:row>
      <xdr:rowOff>26177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44993"/>
          <a:ext cx="8382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26177</xdr:rowOff>
    </xdr:from>
    <xdr:to>
      <xdr:col>19</xdr:col>
      <xdr:colOff>177800</xdr:colOff>
      <xdr:row>76</xdr:row>
      <xdr:rowOff>54150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6377"/>
          <a:ext cx="889000" cy="2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134991</xdr:rowOff>
    </xdr:from>
    <xdr:to>
      <xdr:col>15</xdr:col>
      <xdr:colOff>50800</xdr:colOff>
      <xdr:row>76</xdr:row>
      <xdr:rowOff>54150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93741"/>
          <a:ext cx="889000" cy="9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134991</xdr:rowOff>
    </xdr:from>
    <xdr:to>
      <xdr:col>10</xdr:col>
      <xdr:colOff>114300</xdr:colOff>
      <xdr:row>77</xdr:row>
      <xdr:rowOff>76195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93741"/>
          <a:ext cx="889000" cy="28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135443</xdr:rowOff>
    </xdr:from>
    <xdr:to>
      <xdr:col>24</xdr:col>
      <xdr:colOff>114300</xdr:colOff>
      <xdr:row>76</xdr:row>
      <xdr:rowOff>65593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113870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7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146827</xdr:rowOff>
    </xdr:from>
    <xdr:to>
      <xdr:col>20</xdr:col>
      <xdr:colOff>38100</xdr:colOff>
      <xdr:row>76</xdr:row>
      <xdr:rowOff>76977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68104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9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3350</xdr:rowOff>
    </xdr:from>
    <xdr:to>
      <xdr:col>15</xdr:col>
      <xdr:colOff>101600</xdr:colOff>
      <xdr:row>76</xdr:row>
      <xdr:rowOff>104950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96077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2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84191</xdr:rowOff>
    </xdr:from>
    <xdr:to>
      <xdr:col>10</xdr:col>
      <xdr:colOff>165100</xdr:colOff>
      <xdr:row>76</xdr:row>
      <xdr:rowOff>14340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429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5467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3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25395</xdr:rowOff>
    </xdr:from>
    <xdr:to>
      <xdr:col>6</xdr:col>
      <xdr:colOff>38100</xdr:colOff>
      <xdr:row>77</xdr:row>
      <xdr:rowOff>126995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118122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1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101109</xdr:rowOff>
    </xdr:from>
    <xdr:to>
      <xdr:col>24</xdr:col>
      <xdr:colOff>63500</xdr:colOff>
      <xdr:row>97</xdr:row>
      <xdr:rowOff>118371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31759"/>
          <a:ext cx="838200" cy="1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114939</xdr:rowOff>
    </xdr:from>
    <xdr:to>
      <xdr:col>19</xdr:col>
      <xdr:colOff>177800</xdr:colOff>
      <xdr:row>97</xdr:row>
      <xdr:rowOff>118371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45589"/>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97386</xdr:rowOff>
    </xdr:from>
    <xdr:to>
      <xdr:col>15</xdr:col>
      <xdr:colOff>50800</xdr:colOff>
      <xdr:row>97</xdr:row>
      <xdr:rowOff>114939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28036"/>
          <a:ext cx="889000" cy="1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97386</xdr:rowOff>
    </xdr:from>
    <xdr:to>
      <xdr:col>10</xdr:col>
      <xdr:colOff>114300</xdr:colOff>
      <xdr:row>97</xdr:row>
      <xdr:rowOff>150213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28036"/>
          <a:ext cx="889000" cy="5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50309</xdr:rowOff>
    </xdr:from>
    <xdr:to>
      <xdr:col>24</xdr:col>
      <xdr:colOff>114300</xdr:colOff>
      <xdr:row>97</xdr:row>
      <xdr:rowOff>151909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8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28736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5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67571</xdr:rowOff>
    </xdr:from>
    <xdr:to>
      <xdr:col>20</xdr:col>
      <xdr:colOff>38100</xdr:colOff>
      <xdr:row>97</xdr:row>
      <xdr:rowOff>169171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160298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9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64139</xdr:rowOff>
    </xdr:from>
    <xdr:to>
      <xdr:col>15</xdr:col>
      <xdr:colOff>101600</xdr:colOff>
      <xdr:row>97</xdr:row>
      <xdr:rowOff>165739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156866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46586</xdr:rowOff>
    </xdr:from>
    <xdr:to>
      <xdr:col>10</xdr:col>
      <xdr:colOff>165100</xdr:colOff>
      <xdr:row>97</xdr:row>
      <xdr:rowOff>148186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139313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99413</xdr:rowOff>
    </xdr:from>
    <xdr:to>
      <xdr:col>6</xdr:col>
      <xdr:colOff>38100</xdr:colOff>
      <xdr:row>98</xdr:row>
      <xdr:rowOff>29563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3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20690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2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45147</xdr:rowOff>
    </xdr:from>
    <xdr:to>
      <xdr:col>55</xdr:col>
      <xdr:colOff>0</xdr:colOff>
      <xdr:row>58</xdr:row>
      <xdr:rowOff>90700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89247"/>
          <a:ext cx="838200" cy="4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45147</xdr:rowOff>
    </xdr:from>
    <xdr:to>
      <xdr:col>50</xdr:col>
      <xdr:colOff>114300</xdr:colOff>
      <xdr:row>58</xdr:row>
      <xdr:rowOff>62585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89247"/>
          <a:ext cx="889000" cy="1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5733</xdr:rowOff>
    </xdr:from>
    <xdr:to>
      <xdr:col>45</xdr:col>
      <xdr:colOff>177800</xdr:colOff>
      <xdr:row>58</xdr:row>
      <xdr:rowOff>62585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49833"/>
          <a:ext cx="889000" cy="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1729</xdr:rowOff>
    </xdr:from>
    <xdr:to>
      <xdr:col>41</xdr:col>
      <xdr:colOff>50800</xdr:colOff>
      <xdr:row>58</xdr:row>
      <xdr:rowOff>5733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45829"/>
          <a:ext cx="88900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39900</xdr:rowOff>
    </xdr:from>
    <xdr:to>
      <xdr:col>55</xdr:col>
      <xdr:colOff>50800</xdr:colOff>
      <xdr:row>58</xdr:row>
      <xdr:rowOff>141500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126277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9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165797</xdr:rowOff>
    </xdr:from>
    <xdr:to>
      <xdr:col>50</xdr:col>
      <xdr:colOff>165100</xdr:colOff>
      <xdr:row>58</xdr:row>
      <xdr:rowOff>95947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3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87074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11785</xdr:rowOff>
    </xdr:from>
    <xdr:to>
      <xdr:col>46</xdr:col>
      <xdr:colOff>38100</xdr:colOff>
      <xdr:row>58</xdr:row>
      <xdr:rowOff>113385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104512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126383</xdr:rowOff>
    </xdr:from>
    <xdr:to>
      <xdr:col>41</xdr:col>
      <xdr:colOff>101600</xdr:colOff>
      <xdr:row>58</xdr:row>
      <xdr:rowOff>56533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47660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9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122379</xdr:rowOff>
    </xdr:from>
    <xdr:to>
      <xdr:col>36</xdr:col>
      <xdr:colOff>165100</xdr:colOff>
      <xdr:row>58</xdr:row>
      <xdr:rowOff>52529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43656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121289</xdr:rowOff>
    </xdr:from>
    <xdr:to>
      <xdr:col>55</xdr:col>
      <xdr:colOff>0</xdr:colOff>
      <xdr:row>78</xdr:row>
      <xdr:rowOff>14587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22939"/>
          <a:ext cx="838200" cy="6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121289</xdr:rowOff>
    </xdr:from>
    <xdr:to>
      <xdr:col>50</xdr:col>
      <xdr:colOff>114300</xdr:colOff>
      <xdr:row>78</xdr:row>
      <xdr:rowOff>77828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22939"/>
          <a:ext cx="889000" cy="12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35700</xdr:rowOff>
    </xdr:from>
    <xdr:to>
      <xdr:col>45</xdr:col>
      <xdr:colOff>177800</xdr:colOff>
      <xdr:row>78</xdr:row>
      <xdr:rowOff>77828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08800"/>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171301</xdr:rowOff>
    </xdr:from>
    <xdr:to>
      <xdr:col>41</xdr:col>
      <xdr:colOff>50800</xdr:colOff>
      <xdr:row>78</xdr:row>
      <xdr:rowOff>35700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01501"/>
          <a:ext cx="889000" cy="20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135237</xdr:rowOff>
    </xdr:from>
    <xdr:to>
      <xdr:col>55</xdr:col>
      <xdr:colOff>50800</xdr:colOff>
      <xdr:row>78</xdr:row>
      <xdr:rowOff>65387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50164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70489</xdr:rowOff>
    </xdr:from>
    <xdr:to>
      <xdr:col>50</xdr:col>
      <xdr:colOff>165100</xdr:colOff>
      <xdr:row>78</xdr:row>
      <xdr:rowOff>639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163216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27028</xdr:rowOff>
    </xdr:from>
    <xdr:to>
      <xdr:col>46</xdr:col>
      <xdr:colOff>38100</xdr:colOff>
      <xdr:row>78</xdr:row>
      <xdr:rowOff>128628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119755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156350</xdr:rowOff>
    </xdr:from>
    <xdr:to>
      <xdr:col>41</xdr:col>
      <xdr:colOff>101600</xdr:colOff>
      <xdr:row>78</xdr:row>
      <xdr:rowOff>86500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77627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120501</xdr:rowOff>
    </xdr:from>
    <xdr:to>
      <xdr:col>36</xdr:col>
      <xdr:colOff>165100</xdr:colOff>
      <xdr:row>77</xdr:row>
      <xdr:rowOff>50651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5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67179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2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85646</xdr:rowOff>
    </xdr:from>
    <xdr:to>
      <xdr:col>55</xdr:col>
      <xdr:colOff>0</xdr:colOff>
      <xdr:row>96</xdr:row>
      <xdr:rowOff>150380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44846"/>
          <a:ext cx="838200" cy="6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93363</xdr:rowOff>
    </xdr:from>
    <xdr:to>
      <xdr:col>50</xdr:col>
      <xdr:colOff>114300</xdr:colOff>
      <xdr:row>96</xdr:row>
      <xdr:rowOff>150380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52563"/>
          <a:ext cx="889000" cy="5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93363</xdr:rowOff>
    </xdr:from>
    <xdr:to>
      <xdr:col>45</xdr:col>
      <xdr:colOff>177800</xdr:colOff>
      <xdr:row>96</xdr:row>
      <xdr:rowOff>135937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52563"/>
          <a:ext cx="8890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124906</xdr:rowOff>
    </xdr:from>
    <xdr:to>
      <xdr:col>41</xdr:col>
      <xdr:colOff>50800</xdr:colOff>
      <xdr:row>96</xdr:row>
      <xdr:rowOff>135937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84106"/>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34846</xdr:rowOff>
    </xdr:from>
    <xdr:to>
      <xdr:col>55</xdr:col>
      <xdr:colOff>50800</xdr:colOff>
      <xdr:row>96</xdr:row>
      <xdr:rowOff>136446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13273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99580</xdr:rowOff>
    </xdr:from>
    <xdr:to>
      <xdr:col>50</xdr:col>
      <xdr:colOff>165100</xdr:colOff>
      <xdr:row>97</xdr:row>
      <xdr:rowOff>29730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20857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5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42563</xdr:rowOff>
    </xdr:from>
    <xdr:to>
      <xdr:col>46</xdr:col>
      <xdr:colOff>38100</xdr:colOff>
      <xdr:row>96</xdr:row>
      <xdr:rowOff>144163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135290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85137</xdr:rowOff>
    </xdr:from>
    <xdr:to>
      <xdr:col>41</xdr:col>
      <xdr:colOff>101600</xdr:colOff>
      <xdr:row>97</xdr:row>
      <xdr:rowOff>15287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6414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74106</xdr:rowOff>
    </xdr:from>
    <xdr:to>
      <xdr:col>36</xdr:col>
      <xdr:colOff>165100</xdr:colOff>
      <xdr:row>97</xdr:row>
      <xdr:rowOff>4256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166833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68171</xdr:rowOff>
    </xdr:from>
    <xdr:to>
      <xdr:col>85</xdr:col>
      <xdr:colOff>127000</xdr:colOff>
      <xdr:row>37</xdr:row>
      <xdr:rowOff>70907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11821"/>
          <a:ext cx="8382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68171</xdr:rowOff>
    </xdr:from>
    <xdr:to>
      <xdr:col>81</xdr:col>
      <xdr:colOff>50800</xdr:colOff>
      <xdr:row>37</xdr:row>
      <xdr:rowOff>92464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11821"/>
          <a:ext cx="889000" cy="2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147541</xdr:rowOff>
    </xdr:from>
    <xdr:to>
      <xdr:col>76</xdr:col>
      <xdr:colOff>114300</xdr:colOff>
      <xdr:row>37</xdr:row>
      <xdr:rowOff>92464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19741"/>
          <a:ext cx="889000" cy="11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147541</xdr:rowOff>
    </xdr:from>
    <xdr:to>
      <xdr:col>71</xdr:col>
      <xdr:colOff>177800</xdr:colOff>
      <xdr:row>37</xdr:row>
      <xdr:rowOff>118189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19741"/>
          <a:ext cx="889000" cy="14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20107</xdr:rowOff>
    </xdr:from>
    <xdr:to>
      <xdr:col>85</xdr:col>
      <xdr:colOff>177800</xdr:colOff>
      <xdr:row>37</xdr:row>
      <xdr:rowOff>121707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169984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17371</xdr:rowOff>
    </xdr:from>
    <xdr:to>
      <xdr:col>81</xdr:col>
      <xdr:colOff>101600</xdr:colOff>
      <xdr:row>37</xdr:row>
      <xdr:rowOff>118971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110098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41664</xdr:rowOff>
    </xdr:from>
    <xdr:to>
      <xdr:col>76</xdr:col>
      <xdr:colOff>165100</xdr:colOff>
      <xdr:row>37</xdr:row>
      <xdr:rowOff>143264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134390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7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96741</xdr:rowOff>
    </xdr:from>
    <xdr:to>
      <xdr:col>72</xdr:col>
      <xdr:colOff>38100</xdr:colOff>
      <xdr:row>37</xdr:row>
      <xdr:rowOff>26891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43418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67389</xdr:rowOff>
    </xdr:from>
    <xdr:to>
      <xdr:col>67</xdr:col>
      <xdr:colOff>101600</xdr:colOff>
      <xdr:row>37</xdr:row>
      <xdr:rowOff>168989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160116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0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23510</xdr:rowOff>
    </xdr:from>
    <xdr:to>
      <xdr:col>85</xdr:col>
      <xdr:colOff>126364</xdr:colOff>
      <xdr:row>58</xdr:row>
      <xdr:rowOff>3237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938910"/>
          <a:ext cx="1269" cy="100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7064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95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3237</xdr:rowOff>
    </xdr:from>
    <xdr:to>
      <xdr:col>86</xdr:col>
      <xdr:colOff>25400</xdr:colOff>
      <xdr:row>58</xdr:row>
      <xdr:rowOff>3237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94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141637</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71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23510</xdr:rowOff>
    </xdr:from>
    <xdr:to>
      <xdr:col>86</xdr:col>
      <xdr:colOff>25400</xdr:colOff>
      <xdr:row>52</xdr:row>
      <xdr:rowOff>23510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93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136313</xdr:rowOff>
    </xdr:from>
    <xdr:to>
      <xdr:col>85</xdr:col>
      <xdr:colOff>127000</xdr:colOff>
      <xdr:row>56</xdr:row>
      <xdr:rowOff>83224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8880263"/>
          <a:ext cx="838200" cy="80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34331</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464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11454</xdr:rowOff>
    </xdr:from>
    <xdr:to>
      <xdr:col>85</xdr:col>
      <xdr:colOff>177800</xdr:colOff>
      <xdr:row>56</xdr:row>
      <xdr:rowOff>113054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1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136313</xdr:rowOff>
    </xdr:from>
    <xdr:to>
      <xdr:col>81</xdr:col>
      <xdr:colOff>50800</xdr:colOff>
      <xdr:row>56</xdr:row>
      <xdr:rowOff>140706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8880263"/>
          <a:ext cx="889000" cy="86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55563</xdr:rowOff>
    </xdr:from>
    <xdr:to>
      <xdr:col>81</xdr:col>
      <xdr:colOff>101600</xdr:colOff>
      <xdr:row>56</xdr:row>
      <xdr:rowOff>157163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148290</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74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140706</xdr:rowOff>
    </xdr:from>
    <xdr:to>
      <xdr:col>76</xdr:col>
      <xdr:colOff>114300</xdr:colOff>
      <xdr:row>57</xdr:row>
      <xdr:rowOff>41379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741906"/>
          <a:ext cx="8890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65736</xdr:rowOff>
    </xdr:from>
    <xdr:to>
      <xdr:col>76</xdr:col>
      <xdr:colOff>165100</xdr:colOff>
      <xdr:row>56</xdr:row>
      <xdr:rowOff>167336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12413</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41379</xdr:rowOff>
    </xdr:from>
    <xdr:to>
      <xdr:col>71</xdr:col>
      <xdr:colOff>177800</xdr:colOff>
      <xdr:row>57</xdr:row>
      <xdr:rowOff>66072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14029"/>
          <a:ext cx="889000" cy="2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103043</xdr:rowOff>
    </xdr:from>
    <xdr:to>
      <xdr:col>72</xdr:col>
      <xdr:colOff>38100</xdr:colOff>
      <xdr:row>57</xdr:row>
      <xdr:rowOff>33193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49720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122341</xdr:rowOff>
    </xdr:from>
    <xdr:to>
      <xdr:col>67</xdr:col>
      <xdr:colOff>101600</xdr:colOff>
      <xdr:row>57</xdr:row>
      <xdr:rowOff>52491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69018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32424</xdr:rowOff>
    </xdr:from>
    <xdr:to>
      <xdr:col>85</xdr:col>
      <xdr:colOff>177800</xdr:colOff>
      <xdr:row>56</xdr:row>
      <xdr:rowOff>134024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10851</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1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85513</xdr:rowOff>
    </xdr:from>
    <xdr:to>
      <xdr:col>81</xdr:col>
      <xdr:colOff>101600</xdr:colOff>
      <xdr:row>52</xdr:row>
      <xdr:rowOff>15663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88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32190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860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89906</xdr:rowOff>
    </xdr:from>
    <xdr:to>
      <xdr:col>76</xdr:col>
      <xdr:colOff>165100</xdr:colOff>
      <xdr:row>57</xdr:row>
      <xdr:rowOff>20056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69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11183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78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162029</xdr:rowOff>
    </xdr:from>
    <xdr:to>
      <xdr:col>72</xdr:col>
      <xdr:colOff>38100</xdr:colOff>
      <xdr:row>57</xdr:row>
      <xdr:rowOff>92179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6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83306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5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15272</xdr:rowOff>
    </xdr:from>
    <xdr:to>
      <xdr:col>67</xdr:col>
      <xdr:colOff>101600</xdr:colOff>
      <xdr:row>57</xdr:row>
      <xdr:rowOff>116872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107999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12849</xdr:rowOff>
    </xdr:from>
    <xdr:to>
      <xdr:col>85</xdr:col>
      <xdr:colOff>127000</xdr:colOff>
      <xdr:row>77</xdr:row>
      <xdr:rowOff>54759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214499"/>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54759</xdr:rowOff>
    </xdr:from>
    <xdr:to>
      <xdr:col>81</xdr:col>
      <xdr:colOff>50800</xdr:colOff>
      <xdr:row>79</xdr:row>
      <xdr:rowOff>96614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256409"/>
          <a:ext cx="889000" cy="38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57938</xdr:rowOff>
    </xdr:from>
    <xdr:to>
      <xdr:col>76</xdr:col>
      <xdr:colOff>114300</xdr:colOff>
      <xdr:row>79</xdr:row>
      <xdr:rowOff>96614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602488"/>
          <a:ext cx="8890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57938</xdr:rowOff>
    </xdr:from>
    <xdr:to>
      <xdr:col>71</xdr:col>
      <xdr:colOff>177800</xdr:colOff>
      <xdr:row>79</xdr:row>
      <xdr:rowOff>69825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60248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133499</xdr:rowOff>
    </xdr:from>
    <xdr:to>
      <xdr:col>85</xdr:col>
      <xdr:colOff>177800</xdr:colOff>
      <xdr:row>77</xdr:row>
      <xdr:rowOff>63649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16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156376</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0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3959</xdr:rowOff>
    </xdr:from>
    <xdr:to>
      <xdr:col>81</xdr:col>
      <xdr:colOff>101600</xdr:colOff>
      <xdr:row>77</xdr:row>
      <xdr:rowOff>105559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0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122086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98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45814</xdr:rowOff>
    </xdr:from>
    <xdr:to>
      <xdr:col>76</xdr:col>
      <xdr:colOff>165100</xdr:colOff>
      <xdr:row>79</xdr:row>
      <xdr:rowOff>147414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9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138541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683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7138</xdr:rowOff>
    </xdr:from>
    <xdr:to>
      <xdr:col>72</xdr:col>
      <xdr:colOff>38100</xdr:colOff>
      <xdr:row>79</xdr:row>
      <xdr:rowOff>108738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99865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64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19025</xdr:rowOff>
    </xdr:from>
    <xdr:to>
      <xdr:col>67</xdr:col>
      <xdr:colOff>101600</xdr:colOff>
      <xdr:row>79</xdr:row>
      <xdr:rowOff>120625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111752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6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146211</xdr:rowOff>
    </xdr:from>
    <xdr:to>
      <xdr:col>85</xdr:col>
      <xdr:colOff>127000</xdr:colOff>
      <xdr:row>96</xdr:row>
      <xdr:rowOff>157069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605411"/>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146211</xdr:rowOff>
    </xdr:from>
    <xdr:to>
      <xdr:col>81</xdr:col>
      <xdr:colOff>50800</xdr:colOff>
      <xdr:row>97</xdr:row>
      <xdr:rowOff>1397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605411"/>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101057</xdr:rowOff>
    </xdr:from>
    <xdr:to>
      <xdr:col>76</xdr:col>
      <xdr:colOff>114300</xdr:colOff>
      <xdr:row>97</xdr:row>
      <xdr:rowOff>1397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560257"/>
          <a:ext cx="889000" cy="7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101057</xdr:rowOff>
    </xdr:from>
    <xdr:to>
      <xdr:col>71</xdr:col>
      <xdr:colOff>177800</xdr:colOff>
      <xdr:row>97</xdr:row>
      <xdr:rowOff>20920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560257"/>
          <a:ext cx="889000" cy="9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106269</xdr:rowOff>
    </xdr:from>
    <xdr:to>
      <xdr:col>85</xdr:col>
      <xdr:colOff>177800</xdr:colOff>
      <xdr:row>97</xdr:row>
      <xdr:rowOff>36419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84696</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54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95411</xdr:rowOff>
    </xdr:from>
    <xdr:to>
      <xdr:col>81</xdr:col>
      <xdr:colOff>101600</xdr:colOff>
      <xdr:row>97</xdr:row>
      <xdr:rowOff>25561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5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16688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4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122047</xdr:rowOff>
    </xdr:from>
    <xdr:to>
      <xdr:col>76</xdr:col>
      <xdr:colOff>165100</xdr:colOff>
      <xdr:row>97</xdr:row>
      <xdr:rowOff>52197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8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43324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7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50257</xdr:rowOff>
    </xdr:from>
    <xdr:to>
      <xdr:col>72</xdr:col>
      <xdr:colOff>38100</xdr:colOff>
      <xdr:row>96</xdr:row>
      <xdr:rowOff>151857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142984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0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141570</xdr:rowOff>
    </xdr:from>
    <xdr:to>
      <xdr:col>67</xdr:col>
      <xdr:colOff>101600</xdr:colOff>
      <xdr:row>97</xdr:row>
      <xdr:rowOff>71720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0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62847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69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年度歳出決算総額は、住民一人当たり</a:t>
          </a:r>
          <a:r>
            <a:rPr kumimoji="1" lang="en-US" altLang="ja-JP" sz="1200">
              <a:latin typeface="ＭＳ Ｐゴシック" panose="020B0600070205080204" pitchFamily="50" charset="-128"/>
              <a:ea typeface="ＭＳ Ｐゴシック" panose="020B0600070205080204" pitchFamily="50" charset="-128"/>
            </a:rPr>
            <a:t>885,470</a:t>
          </a:r>
          <a:r>
            <a:rPr kumimoji="1" lang="ja-JP" altLang="en-US" sz="1200">
              <a:latin typeface="ＭＳ Ｐゴシック" panose="020B0600070205080204" pitchFamily="50" charset="-128"/>
              <a:ea typeface="ＭＳ Ｐゴシック" panose="020B0600070205080204" pitchFamily="50" charset="-128"/>
            </a:rPr>
            <a:t>円（対前年度▲</a:t>
          </a:r>
          <a:r>
            <a:rPr kumimoji="1" lang="en-US" altLang="ja-JP" sz="1200">
              <a:latin typeface="ＭＳ Ｐゴシック" panose="020B0600070205080204" pitchFamily="50" charset="-128"/>
              <a:ea typeface="ＭＳ Ｐゴシック" panose="020B0600070205080204" pitchFamily="50" charset="-128"/>
            </a:rPr>
            <a:t>16.5</a:t>
          </a:r>
          <a:r>
            <a:rPr kumimoji="1" lang="ja-JP" altLang="en-US" sz="1200">
              <a:latin typeface="ＭＳ Ｐゴシック" panose="020B0600070205080204" pitchFamily="50" charset="-128"/>
              <a:ea typeface="ＭＳ Ｐゴシック" panose="020B0600070205080204" pitchFamily="50" charset="-128"/>
            </a:rPr>
            <a:t>％）となっている。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教育費が住民一人当たり</a:t>
          </a:r>
          <a:r>
            <a:rPr kumimoji="1" lang="en-US" altLang="ja-JP" sz="1200">
              <a:latin typeface="ＭＳ Ｐゴシック" panose="020B0600070205080204" pitchFamily="50" charset="-128"/>
              <a:ea typeface="ＭＳ Ｐゴシック" panose="020B0600070205080204" pitchFamily="50" charset="-128"/>
            </a:rPr>
            <a:t>124,823</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211,006</a:t>
          </a:r>
          <a:r>
            <a:rPr kumimoji="1" lang="ja-JP" altLang="en-US" sz="1200">
              <a:latin typeface="ＭＳ Ｐゴシック" panose="020B0600070205080204" pitchFamily="50" charset="-128"/>
              <a:ea typeface="ＭＳ Ｐゴシック" panose="020B0600070205080204" pitchFamily="50" charset="-128"/>
            </a:rPr>
            <a:t>円）と大幅に減少しているのは、小学校校舎等建替事業の完了が大きな要因である。</a:t>
          </a:r>
        </a:p>
        <a:p>
          <a:r>
            <a:rPr kumimoji="1" lang="ja-JP" altLang="en-US" sz="1200">
              <a:latin typeface="ＭＳ Ｐゴシック" panose="020B0600070205080204" pitchFamily="50" charset="-128"/>
              <a:ea typeface="ＭＳ Ｐゴシック" panose="020B0600070205080204" pitchFamily="50" charset="-128"/>
            </a:rPr>
            <a:t>商工費が住民一人当たり</a:t>
          </a:r>
          <a:r>
            <a:rPr kumimoji="1" lang="en-US" altLang="ja-JP" sz="1200">
              <a:latin typeface="ＭＳ Ｐゴシック" panose="020B0600070205080204" pitchFamily="50" charset="-128"/>
              <a:ea typeface="ＭＳ Ｐゴシック" panose="020B0600070205080204" pitchFamily="50" charset="-128"/>
            </a:rPr>
            <a:t>27,365</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14,162</a:t>
          </a:r>
          <a:r>
            <a:rPr kumimoji="1" lang="ja-JP" altLang="en-US" sz="1200">
              <a:latin typeface="ＭＳ Ｐゴシック" panose="020B0600070205080204" pitchFamily="50" charset="-128"/>
              <a:ea typeface="ＭＳ Ｐゴシック" panose="020B0600070205080204" pitchFamily="50" charset="-128"/>
            </a:rPr>
            <a:t>円）と大幅に減少しているのは、旧戸田家住宅オーベルジュ施設整備事業の完了が大きな要因である。</a:t>
          </a:r>
        </a:p>
        <a:p>
          <a:r>
            <a:rPr kumimoji="1" lang="ja-JP" altLang="en-US" sz="1200">
              <a:latin typeface="ＭＳ Ｐゴシック" panose="020B0600070205080204" pitchFamily="50" charset="-128"/>
              <a:ea typeface="ＭＳ Ｐゴシック" panose="020B0600070205080204" pitchFamily="50" charset="-128"/>
            </a:rPr>
            <a:t>農林水産業費が住民一人当たり</a:t>
          </a:r>
          <a:r>
            <a:rPr kumimoji="1" lang="en-US" altLang="ja-JP" sz="1200">
              <a:latin typeface="ＭＳ Ｐゴシック" panose="020B0600070205080204" pitchFamily="50" charset="-128"/>
              <a:ea typeface="ＭＳ Ｐゴシック" panose="020B0600070205080204" pitchFamily="50" charset="-128"/>
            </a:rPr>
            <a:t>32,861</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11,956</a:t>
          </a:r>
          <a:r>
            <a:rPr kumimoji="1" lang="ja-JP" altLang="en-US" sz="1200">
              <a:latin typeface="ＭＳ Ｐゴシック" panose="020B0600070205080204" pitchFamily="50" charset="-128"/>
              <a:ea typeface="ＭＳ Ｐゴシック" panose="020B0600070205080204" pitchFamily="50" charset="-128"/>
            </a:rPr>
            <a:t>円）と大幅に減少しているのは、農村地域防災減災事業（ため池改修）の完了が大きな要因である。</a:t>
          </a:r>
        </a:p>
        <a:p>
          <a:r>
            <a:rPr kumimoji="1" lang="ja-JP" altLang="en-US" sz="1200">
              <a:latin typeface="ＭＳ Ｐゴシック" panose="020B0600070205080204" pitchFamily="50" charset="-128"/>
              <a:ea typeface="ＭＳ Ｐゴシック" panose="020B0600070205080204" pitchFamily="50" charset="-128"/>
            </a:rPr>
            <a:t>総務費が住民一人当たり</a:t>
          </a:r>
          <a:r>
            <a:rPr kumimoji="1" lang="en-US" altLang="ja-JP" sz="1200">
              <a:latin typeface="ＭＳ Ｐゴシック" panose="020B0600070205080204" pitchFamily="50" charset="-128"/>
              <a:ea typeface="ＭＳ Ｐゴシック" panose="020B0600070205080204" pitchFamily="50" charset="-128"/>
            </a:rPr>
            <a:t>155,703</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40,372</a:t>
          </a:r>
          <a:r>
            <a:rPr kumimoji="1" lang="ja-JP" altLang="en-US" sz="1200">
              <a:latin typeface="ＭＳ Ｐゴシック" panose="020B0600070205080204" pitchFamily="50" charset="-128"/>
              <a:ea typeface="ＭＳ Ｐゴシック" panose="020B0600070205080204" pitchFamily="50" charset="-128"/>
            </a:rPr>
            <a:t>円増）と大幅に増加しているのは、繰越事業等充当財源繰越額として取り崩したふるさとづくり基金の不執行額を積立金として基金に積み戻したことが大きな要因である。</a:t>
          </a:r>
        </a:p>
        <a:p>
          <a:r>
            <a:rPr kumimoji="1" lang="ja-JP" altLang="en-US" sz="1200">
              <a:latin typeface="ＭＳ Ｐゴシック" panose="020B0600070205080204" pitchFamily="50" charset="-128"/>
              <a:ea typeface="ＭＳ Ｐゴシック" panose="020B0600070205080204" pitchFamily="50" charset="-128"/>
            </a:rPr>
            <a:t>土木費が住民一人当たり</a:t>
          </a:r>
          <a:r>
            <a:rPr kumimoji="1" lang="en-US" altLang="ja-JP" sz="1200">
              <a:latin typeface="ＭＳ Ｐゴシック" panose="020B0600070205080204" pitchFamily="50" charset="-128"/>
              <a:ea typeface="ＭＳ Ｐゴシック" panose="020B0600070205080204" pitchFamily="50" charset="-128"/>
            </a:rPr>
            <a:t>86,823</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14,159</a:t>
          </a:r>
          <a:r>
            <a:rPr kumimoji="1" lang="ja-JP" altLang="en-US" sz="1200">
              <a:latin typeface="ＭＳ Ｐゴシック" panose="020B0600070205080204" pitchFamily="50" charset="-128"/>
              <a:ea typeface="ＭＳ Ｐゴシック" panose="020B0600070205080204" pitchFamily="50" charset="-128"/>
            </a:rPr>
            <a:t>円増）と大幅に増加しているのは、道路局所管国庫補助事業（歩道整備）の実施が大きな要因である。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年度決算では、実質収支が</a:t>
          </a:r>
          <a:r>
            <a:rPr kumimoji="1" lang="en-US" altLang="ja-JP" sz="1200">
              <a:latin typeface="ＭＳ ゴシック" pitchFamily="49" charset="-128"/>
              <a:ea typeface="ＭＳ ゴシック" pitchFamily="49" charset="-128"/>
            </a:rPr>
            <a:t>105,072</a:t>
          </a:r>
          <a:r>
            <a:rPr kumimoji="1" lang="ja-JP" altLang="en-US" sz="1200">
              <a:latin typeface="ＭＳ ゴシック" pitchFamily="49" charset="-128"/>
              <a:ea typeface="ＭＳ ゴシック" pitchFamily="49" charset="-128"/>
            </a:rPr>
            <a:t>千円と対前年度</a:t>
          </a:r>
          <a:r>
            <a:rPr kumimoji="1" lang="en-US" altLang="ja-JP" sz="1200">
              <a:latin typeface="ＭＳ ゴシック" pitchFamily="49" charset="-128"/>
              <a:ea typeface="ＭＳ ゴシック" pitchFamily="49" charset="-128"/>
            </a:rPr>
            <a:t>8,871</a:t>
          </a:r>
          <a:r>
            <a:rPr kumimoji="1" lang="ja-JP" altLang="en-US" sz="1200">
              <a:latin typeface="ＭＳ ゴシック" pitchFamily="49" charset="-128"/>
              <a:ea typeface="ＭＳ ゴシック" pitchFamily="49" charset="-128"/>
            </a:rPr>
            <a:t>千円増加している。実質単年度収支が▲</a:t>
          </a:r>
          <a:r>
            <a:rPr kumimoji="1" lang="en-US" altLang="ja-JP" sz="1200">
              <a:latin typeface="ＭＳ ゴシック" pitchFamily="49" charset="-128"/>
              <a:ea typeface="ＭＳ ゴシック" pitchFamily="49" charset="-128"/>
            </a:rPr>
            <a:t>29,837</a:t>
          </a:r>
          <a:r>
            <a:rPr kumimoji="1" lang="ja-JP" altLang="en-US" sz="1200">
              <a:latin typeface="ＭＳ ゴシック" pitchFamily="49" charset="-128"/>
              <a:ea typeface="ＭＳ ゴシック" pitchFamily="49" charset="-128"/>
            </a:rPr>
            <a:t>千円と減少しているのは、固定資産税（雑種地の課税誤り）の過誤納還付金に財政調整基金を</a:t>
          </a:r>
          <a:r>
            <a:rPr kumimoji="1" lang="en-US" altLang="ja-JP" sz="1200">
              <a:latin typeface="ＭＳ ゴシック" pitchFamily="49" charset="-128"/>
              <a:ea typeface="ＭＳ ゴシック" pitchFamily="49" charset="-128"/>
            </a:rPr>
            <a:t>40,000</a:t>
          </a:r>
          <a:r>
            <a:rPr kumimoji="1" lang="ja-JP" altLang="en-US" sz="1200">
              <a:latin typeface="ＭＳ ゴシック" pitchFamily="49" charset="-128"/>
              <a:ea typeface="ＭＳ ゴシック" pitchFamily="49" charset="-128"/>
            </a:rPr>
            <a:t>千円取り崩したことが主な要因だが、対前年度</a:t>
          </a:r>
          <a:r>
            <a:rPr kumimoji="1" lang="en-US" altLang="ja-JP" sz="1200">
              <a:latin typeface="ＭＳ ゴシック" pitchFamily="49" charset="-128"/>
              <a:ea typeface="ＭＳ ゴシック" pitchFamily="49" charset="-128"/>
            </a:rPr>
            <a:t>10,367</a:t>
          </a:r>
          <a:r>
            <a:rPr kumimoji="1" lang="ja-JP" altLang="en-US" sz="1200">
              <a:latin typeface="ＭＳ ゴシック" pitchFamily="49" charset="-128"/>
              <a:ea typeface="ＭＳ ゴシック" pitchFamily="49" charset="-128"/>
            </a:rPr>
            <a:t>千円と増加しているのは、前年度繰越金が</a:t>
          </a:r>
          <a:r>
            <a:rPr kumimoji="1" lang="en-US" altLang="ja-JP" sz="1200">
              <a:latin typeface="ＭＳ ゴシック" pitchFamily="49" charset="-128"/>
              <a:ea typeface="ＭＳ ゴシック" pitchFamily="49" charset="-128"/>
            </a:rPr>
            <a:t>8,871</a:t>
          </a:r>
          <a:r>
            <a:rPr kumimoji="1" lang="ja-JP" altLang="en-US" sz="1200">
              <a:latin typeface="ＭＳ ゴシック" pitchFamily="49" charset="-128"/>
              <a:ea typeface="ＭＳ ゴシック" pitchFamily="49" charset="-128"/>
            </a:rPr>
            <a:t>千円増加したことが主な要因となっている。</a:t>
          </a:r>
        </a:p>
        <a:p>
          <a:r>
            <a:rPr kumimoji="1" lang="ja-JP" altLang="en-US" sz="1200">
              <a:latin typeface="ＭＳ ゴシック" pitchFamily="49" charset="-128"/>
              <a:ea typeface="ＭＳ ゴシック" pitchFamily="49" charset="-128"/>
            </a:rPr>
            <a:t>　今後は、令和５年度の小学校校舎等建替事業にかかる地方債借り入れにより公債費の増加が見込まれるが、持続可能な財政運営を図るため、剰余金を計画的に財政調整基金へ積み立てるよう努める。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和歌山県広川町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年度決算では、すべての会計において黒字となっている。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連結実質赤字比率にかかる黒字額は、一般会計及び国民健康保険特別会事業勘定計で増加、簡易水道事業会計が皆増したため、全体で増加している。</a:t>
          </a:r>
        </a:p>
        <a:p>
          <a:r>
            <a:rPr kumimoji="1" lang="ja-JP" altLang="en-US" sz="1200">
              <a:latin typeface="ＭＳ ゴシック" pitchFamily="49" charset="-128"/>
              <a:ea typeface="ＭＳ ゴシック" pitchFamily="49" charset="-128"/>
            </a:rPr>
            <a:t>　国民健康保険特別会計事業勘定が標準財政規模比</a:t>
          </a:r>
          <a:r>
            <a:rPr kumimoji="1" lang="en-US" altLang="ja-JP" sz="1200">
              <a:latin typeface="ＭＳ ゴシック" pitchFamily="49" charset="-128"/>
              <a:ea typeface="ＭＳ ゴシック" pitchFamily="49" charset="-128"/>
            </a:rPr>
            <a:t>0.29</a:t>
          </a:r>
          <a:r>
            <a:rPr kumimoji="1" lang="ja-JP" altLang="en-US" sz="1200">
              <a:latin typeface="ＭＳ ゴシック" pitchFamily="49" charset="-128"/>
              <a:ea typeface="ＭＳ ゴシック" pitchFamily="49" charset="-128"/>
            </a:rPr>
            <a:t>ポイント増加しているのは、被保険者の減少により歳出は減少しているが、個人所得の上昇により国保税が横ばいとなっているため、実質収支が</a:t>
          </a:r>
          <a:r>
            <a:rPr kumimoji="1" lang="en-US" altLang="ja-JP" sz="1200">
              <a:latin typeface="ＭＳ ゴシック" pitchFamily="49" charset="-128"/>
              <a:ea typeface="ＭＳ ゴシック" pitchFamily="49" charset="-128"/>
            </a:rPr>
            <a:t>9,316</a:t>
          </a:r>
          <a:r>
            <a:rPr kumimoji="1" lang="ja-JP" altLang="en-US" sz="1200">
              <a:latin typeface="ＭＳ ゴシック" pitchFamily="49" charset="-128"/>
              <a:ea typeface="ＭＳ ゴシック" pitchFamily="49" charset="-128"/>
            </a:rPr>
            <a:t>千円増加していることが主な要因となっている。</a:t>
          </a:r>
        </a:p>
        <a:p>
          <a:r>
            <a:rPr kumimoji="1" lang="ja-JP" altLang="en-US" sz="1200">
              <a:latin typeface="ＭＳ ゴシック" pitchFamily="49" charset="-128"/>
              <a:ea typeface="ＭＳ ゴシック" pitchFamily="49" charset="-128"/>
            </a:rPr>
            <a:t>　なお、簡易水道事業会計及び下水道事業会計が、令和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年度から公営企業会計を適用したため新設され、標準財政規模費が簡易水道事業会計では</a:t>
          </a:r>
          <a:r>
            <a:rPr kumimoji="1" lang="en-US" altLang="ja-JP" sz="1200">
              <a:latin typeface="ＭＳ ゴシック" pitchFamily="49" charset="-128"/>
              <a:ea typeface="ＭＳ ゴシック" pitchFamily="49" charset="-128"/>
            </a:rPr>
            <a:t>0.73</a:t>
          </a:r>
          <a:r>
            <a:rPr kumimoji="1" lang="ja-JP" altLang="en-US" sz="1200">
              <a:latin typeface="ＭＳ ゴシック" pitchFamily="49" charset="-128"/>
              <a:ea typeface="ＭＳ ゴシック" pitchFamily="49" charset="-128"/>
            </a:rPr>
            <a:t>ポイント（剰余金</a:t>
          </a:r>
          <a:r>
            <a:rPr kumimoji="1" lang="en-US" altLang="ja-JP" sz="1200">
              <a:latin typeface="ＭＳ ゴシック" pitchFamily="49" charset="-128"/>
              <a:ea typeface="ＭＳ ゴシック" pitchFamily="49" charset="-128"/>
            </a:rPr>
            <a:t>21,089</a:t>
          </a:r>
          <a:r>
            <a:rPr kumimoji="1" lang="ja-JP" altLang="en-US" sz="1200">
              <a:latin typeface="ＭＳ ゴシック" pitchFamily="49" charset="-128"/>
              <a:ea typeface="ＭＳ ゴシック" pitchFamily="49" charset="-128"/>
            </a:rPr>
            <a:t>千円）、下水道事業会計では</a:t>
          </a:r>
          <a:r>
            <a:rPr kumimoji="1" lang="en-US" altLang="ja-JP" sz="1200">
              <a:latin typeface="ＭＳ ゴシック" pitchFamily="49" charset="-128"/>
              <a:ea typeface="ＭＳ ゴシック" pitchFamily="49" charset="-128"/>
            </a:rPr>
            <a:t>0.00</a:t>
          </a:r>
          <a:r>
            <a:rPr kumimoji="1" lang="ja-JP" altLang="en-US" sz="1200">
              <a:latin typeface="ＭＳ ゴシック" pitchFamily="49" charset="-128"/>
              <a:ea typeface="ＭＳ ゴシック" pitchFamily="49" charset="-128"/>
            </a:rPr>
            <a:t>ポイント（剰余金</a:t>
          </a:r>
          <a:r>
            <a:rPr kumimoji="1" lang="en-US" altLang="ja-JP" sz="1200">
              <a:latin typeface="ＭＳ ゴシック" pitchFamily="49" charset="-128"/>
              <a:ea typeface="ＭＳ ゴシック" pitchFamily="49" charset="-128"/>
            </a:rPr>
            <a:t>81</a:t>
          </a:r>
          <a:r>
            <a:rPr kumimoji="1" lang="ja-JP" altLang="en-US" sz="1200">
              <a:latin typeface="ＭＳ ゴシック" pitchFamily="49" charset="-128"/>
              <a:ea typeface="ＭＳ ゴシック" pitchFamily="49" charset="-128"/>
            </a:rPr>
            <a:t>千円）となっている。前年度までの計上されていた簡易上水道特別会計及び下水道特別会計は、その他会計にまとめられている。</a:t>
          </a:r>
        </a:p>
        <a:p>
          <a:r>
            <a:rPr kumimoji="1" lang="ja-JP" altLang="en-US" sz="1200">
              <a:latin typeface="ＭＳ ゴシック" pitchFamily="49" charset="-128"/>
              <a:ea typeface="ＭＳ ゴシック" pitchFamily="49" charset="-128"/>
            </a:rPr>
            <a:t>　上記の以外の特別会計については、大きな変動は見られない。</a:t>
          </a:r>
          <a:endParaRPr kumimoji="1" lang="en-US" altLang="ja-JP"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5865353</v>
      </c>
      <c r="BO4" s="358"/>
      <c r="BP4" s="358"/>
      <c r="BQ4" s="358"/>
      <c r="BR4" s="358"/>
      <c r="BS4" s="358"/>
      <c r="BT4" s="358"/>
      <c r="BU4" s="359"/>
      <c r="BV4" s="357">
        <v>7242732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3.7</v>
      </c>
      <c r="CU4" s="364"/>
      <c r="CV4" s="364"/>
      <c r="CW4" s="364"/>
      <c r="CX4" s="364"/>
      <c r="CY4" s="364"/>
      <c r="CZ4" s="364"/>
      <c r="DA4" s="365"/>
      <c r="DB4" s="363">
        <v>3.5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5669665</v>
      </c>
      <c r="BO5" s="395"/>
      <c r="BP5" s="395"/>
      <c r="BQ5" s="395"/>
      <c r="BR5" s="395"/>
      <c r="BS5" s="395"/>
      <c r="BT5" s="395"/>
      <c r="BU5" s="396"/>
      <c r="BV5" s="394">
        <v>6940360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93.2</v>
      </c>
      <c r="CU5" s="392"/>
      <c r="CV5" s="392"/>
      <c r="CW5" s="392"/>
      <c r="CX5" s="392"/>
      <c r="CY5" s="392"/>
      <c r="CZ5" s="392"/>
      <c r="DA5" s="393"/>
      <c r="DB5" s="391">
        <v>92.2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195688</v>
      </c>
      <c r="BO6" s="395"/>
      <c r="BP6" s="395"/>
      <c r="BQ6" s="395"/>
      <c r="BR6" s="395"/>
      <c r="BS6" s="395"/>
      <c r="BT6" s="395"/>
      <c r="BU6" s="396"/>
      <c r="BV6" s="394">
        <v>302372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93.4</v>
      </c>
      <c r="CU6" s="432"/>
      <c r="CV6" s="432"/>
      <c r="CW6" s="432"/>
      <c r="CX6" s="432"/>
      <c r="CY6" s="432"/>
      <c r="CZ6" s="432"/>
      <c r="DA6" s="433"/>
      <c r="DB6" s="431">
        <v>92.6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90616</v>
      </c>
      <c r="BO7" s="395"/>
      <c r="BP7" s="395"/>
      <c r="BQ7" s="395"/>
      <c r="BR7" s="395"/>
      <c r="BS7" s="395"/>
      <c r="BT7" s="395"/>
      <c r="BU7" s="396"/>
      <c r="BV7" s="394">
        <v>206171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2869492</v>
      </c>
      <c r="CU7" s="395"/>
      <c r="CV7" s="395"/>
      <c r="CW7" s="395"/>
      <c r="CX7" s="395"/>
      <c r="CY7" s="395"/>
      <c r="CZ7" s="395"/>
      <c r="DA7" s="396"/>
      <c r="DB7" s="394">
        <v>2785198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105072</v>
      </c>
      <c r="BO8" s="395"/>
      <c r="BP8" s="395"/>
      <c r="BQ8" s="395"/>
      <c r="BR8" s="395"/>
      <c r="BS8" s="395"/>
      <c r="BT8" s="395"/>
      <c r="BU8" s="396"/>
      <c r="BV8" s="394">
        <v>96201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0.28999999999999998</v>
      </c>
      <c r="CU8" s="435"/>
      <c r="CV8" s="435"/>
      <c r="CW8" s="435"/>
      <c r="CX8" s="435"/>
      <c r="CY8" s="435"/>
      <c r="CZ8" s="435"/>
      <c r="DA8" s="436"/>
      <c r="DB8" s="434">
        <v>0.28999999999999998</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6781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8871</v>
      </c>
      <c r="BO9" s="395"/>
      <c r="BP9" s="395"/>
      <c r="BQ9" s="395"/>
      <c r="BR9" s="395"/>
      <c r="BS9" s="395"/>
      <c r="BT9" s="395"/>
      <c r="BU9" s="396"/>
      <c r="BV9" s="394">
        <v>-41030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v>
      </c>
      <c r="CU9" s="392"/>
      <c r="CV9" s="392"/>
      <c r="CW9" s="392"/>
      <c r="CX9" s="392"/>
      <c r="CY9" s="392"/>
      <c r="CZ9" s="392"/>
      <c r="DA9" s="393"/>
      <c r="DB9" s="391">
        <v>12.6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7224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2432</v>
      </c>
      <c r="BO10" s="395"/>
      <c r="BP10" s="395"/>
      <c r="BQ10" s="395"/>
      <c r="BR10" s="395"/>
      <c r="BS10" s="395"/>
      <c r="BT10" s="395"/>
      <c r="BU10" s="396"/>
      <c r="BV10" s="394">
        <v>1966</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6403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6335</v>
      </c>
      <c r="S13" s="479"/>
      <c r="T13" s="479"/>
      <c r="U13" s="479"/>
      <c r="V13" s="480"/>
      <c r="W13" s="410" t="s">
        <v>131</v>
      </c>
      <c r="X13" s="411"/>
      <c r="Y13" s="411"/>
      <c r="Z13" s="411"/>
      <c r="AA13" s="411"/>
      <c r="AB13" s="401"/>
      <c r="AC13" s="445">
        <v>707</v>
      </c>
      <c r="AD13" s="446"/>
      <c r="AE13" s="446"/>
      <c r="AF13" s="446"/>
      <c r="AG13" s="488"/>
      <c r="AH13" s="445">
        <v>832</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-28697</v>
      </c>
      <c r="BO13" s="395"/>
      <c r="BP13" s="395"/>
      <c r="BQ13" s="395"/>
      <c r="BR13" s="395"/>
      <c r="BS13" s="395"/>
      <c r="BT13" s="395"/>
      <c r="BU13" s="396"/>
      <c r="BV13" s="394">
        <v>-39064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8.1999999999999993</v>
      </c>
      <c r="CU13" s="392"/>
      <c r="CV13" s="392"/>
      <c r="CW13" s="392"/>
      <c r="CX13" s="392"/>
      <c r="CY13" s="392"/>
      <c r="CZ13" s="392"/>
      <c r="DA13" s="393"/>
      <c r="DB13" s="391">
        <v>7.6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6545</v>
      </c>
      <c r="S14" s="479"/>
      <c r="T14" s="479"/>
      <c r="U14" s="479"/>
      <c r="V14" s="480"/>
      <c r="W14" s="384"/>
      <c r="X14" s="385"/>
      <c r="Y14" s="385"/>
      <c r="Z14" s="385"/>
      <c r="AA14" s="385"/>
      <c r="AB14" s="374"/>
      <c r="AC14" s="481">
        <v>22.3</v>
      </c>
      <c r="AD14" s="482"/>
      <c r="AE14" s="482"/>
      <c r="AF14" s="482"/>
      <c r="AG14" s="483"/>
      <c r="AH14" s="481">
        <v>25.2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6496</v>
      </c>
      <c r="S15" s="479"/>
      <c r="T15" s="479"/>
      <c r="U15" s="479"/>
      <c r="V15" s="480"/>
      <c r="W15" s="410" t="s">
        <v>137</v>
      </c>
      <c r="X15" s="411"/>
      <c r="Y15" s="411"/>
      <c r="Z15" s="411"/>
      <c r="AA15" s="411"/>
      <c r="AB15" s="401"/>
      <c r="AC15" s="445">
        <v>712</v>
      </c>
      <c r="AD15" s="446"/>
      <c r="AE15" s="446"/>
      <c r="AF15" s="446"/>
      <c r="AG15" s="488"/>
      <c r="AH15" s="445">
        <v>759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771062</v>
      </c>
      <c r="BO15" s="358"/>
      <c r="BP15" s="358"/>
      <c r="BQ15" s="358"/>
      <c r="BR15" s="358"/>
      <c r="BS15" s="358"/>
      <c r="BT15" s="358"/>
      <c r="BU15" s="359"/>
      <c r="BV15" s="357">
        <v>763361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22.5</v>
      </c>
      <c r="AD16" s="482"/>
      <c r="AE16" s="482"/>
      <c r="AF16" s="482"/>
      <c r="AG16" s="483"/>
      <c r="AH16" s="481">
        <v>23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2676976</v>
      </c>
      <c r="BO16" s="395"/>
      <c r="BP16" s="395"/>
      <c r="BQ16" s="395"/>
      <c r="BR16" s="395"/>
      <c r="BS16" s="395"/>
      <c r="BT16" s="395"/>
      <c r="BU16" s="396"/>
      <c r="BV16" s="394">
        <v>2584648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1752</v>
      </c>
      <c r="AD17" s="446"/>
      <c r="AE17" s="446"/>
      <c r="AF17" s="446"/>
      <c r="AG17" s="488"/>
      <c r="AH17" s="445">
        <v>1710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958601</v>
      </c>
      <c r="BO17" s="395"/>
      <c r="BP17" s="395"/>
      <c r="BQ17" s="395"/>
      <c r="BR17" s="395"/>
      <c r="BS17" s="395"/>
      <c r="BT17" s="395"/>
      <c r="BU17" s="396"/>
      <c r="BV17" s="394">
        <v>950707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65.349999999999994</v>
      </c>
      <c r="M18" s="518"/>
      <c r="N18" s="518"/>
      <c r="O18" s="518"/>
      <c r="P18" s="518"/>
      <c r="Q18" s="518"/>
      <c r="R18" s="519"/>
      <c r="S18" s="519"/>
      <c r="T18" s="519"/>
      <c r="U18" s="519"/>
      <c r="V18" s="520"/>
      <c r="W18" s="412"/>
      <c r="X18" s="413"/>
      <c r="Y18" s="413"/>
      <c r="Z18" s="413"/>
      <c r="AA18" s="413"/>
      <c r="AB18" s="404"/>
      <c r="AC18" s="521">
        <v>55.3</v>
      </c>
      <c r="AD18" s="522"/>
      <c r="AE18" s="522"/>
      <c r="AF18" s="522"/>
      <c r="AG18" s="523"/>
      <c r="AH18" s="521">
        <v>51.8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2754888</v>
      </c>
      <c r="BO18" s="395"/>
      <c r="BP18" s="395"/>
      <c r="BQ18" s="395"/>
      <c r="BR18" s="395"/>
      <c r="BS18" s="395"/>
      <c r="BT18" s="395"/>
      <c r="BU18" s="396"/>
      <c r="BV18" s="394">
        <v>2642385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104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4126746</v>
      </c>
      <c r="BO19" s="395"/>
      <c r="BP19" s="395"/>
      <c r="BQ19" s="395"/>
      <c r="BR19" s="395"/>
      <c r="BS19" s="395"/>
      <c r="BT19" s="395"/>
      <c r="BU19" s="396"/>
      <c r="BV19" s="394">
        <v>3832480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2481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4540946</v>
      </c>
      <c r="BO22" s="358"/>
      <c r="BP22" s="358"/>
      <c r="BQ22" s="358"/>
      <c r="BR22" s="358"/>
      <c r="BS22" s="358"/>
      <c r="BT22" s="358"/>
      <c r="BU22" s="359"/>
      <c r="BV22" s="357">
        <v>4511109</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4241202</v>
      </c>
      <c r="BO23" s="395"/>
      <c r="BP23" s="395"/>
      <c r="BQ23" s="395"/>
      <c r="BR23" s="395"/>
      <c r="BS23" s="395"/>
      <c r="BT23" s="395"/>
      <c r="BU23" s="396"/>
      <c r="BV23" s="394">
        <v>4166279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6900</v>
      </c>
      <c r="R24" s="446"/>
      <c r="S24" s="446"/>
      <c r="T24" s="446"/>
      <c r="U24" s="446"/>
      <c r="V24" s="488"/>
      <c r="W24" s="540"/>
      <c r="X24" s="541"/>
      <c r="Y24" s="542"/>
      <c r="Z24" s="444" t="s">
        <v>162</v>
      </c>
      <c r="AA24" s="424"/>
      <c r="AB24" s="424"/>
      <c r="AC24" s="424"/>
      <c r="AD24" s="424"/>
      <c r="AE24" s="424"/>
      <c r="AF24" s="424"/>
      <c r="AG24" s="425"/>
      <c r="AH24" s="445">
        <v>86</v>
      </c>
      <c r="AI24" s="446"/>
      <c r="AJ24" s="446"/>
      <c r="AK24" s="446"/>
      <c r="AL24" s="488"/>
      <c r="AM24" s="445">
        <v>268750</v>
      </c>
      <c r="AN24" s="446"/>
      <c r="AO24" s="446"/>
      <c r="AP24" s="446"/>
      <c r="AQ24" s="446"/>
      <c r="AR24" s="488"/>
      <c r="AS24" s="445">
        <v>3125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3338996</v>
      </c>
      <c r="BO24" s="395"/>
      <c r="BP24" s="395"/>
      <c r="BQ24" s="395"/>
      <c r="BR24" s="395"/>
      <c r="BS24" s="395"/>
      <c r="BT24" s="395"/>
      <c r="BU24" s="396"/>
      <c r="BV24" s="394">
        <v>3170812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5750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671237</v>
      </c>
      <c r="BO25" s="358"/>
      <c r="BP25" s="358"/>
      <c r="BQ25" s="358"/>
      <c r="BR25" s="358"/>
      <c r="BS25" s="358"/>
      <c r="BT25" s="358"/>
      <c r="BU25" s="359"/>
      <c r="BV25" s="357">
        <v>6307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2800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138914</v>
      </c>
      <c r="BO27" s="514"/>
      <c r="BP27" s="514"/>
      <c r="BQ27" s="514"/>
      <c r="BR27" s="514"/>
      <c r="BS27" s="514"/>
      <c r="BT27" s="514"/>
      <c r="BU27" s="515"/>
      <c r="BV27" s="513">
        <v>138914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2350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602123</v>
      </c>
      <c r="BO28" s="358"/>
      <c r="BP28" s="358"/>
      <c r="BQ28" s="358"/>
      <c r="BR28" s="358"/>
      <c r="BS28" s="358"/>
      <c r="BT28" s="358"/>
      <c r="BU28" s="359"/>
      <c r="BV28" s="357">
        <v>639691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8</v>
      </c>
      <c r="M29" s="446"/>
      <c r="N29" s="446"/>
      <c r="O29" s="446"/>
      <c r="P29" s="488"/>
      <c r="Q29" s="445">
        <v>2200</v>
      </c>
      <c r="R29" s="446"/>
      <c r="S29" s="446"/>
      <c r="T29" s="446"/>
      <c r="U29" s="446"/>
      <c r="V29" s="488"/>
      <c r="W29" s="543"/>
      <c r="X29" s="544"/>
      <c r="Y29" s="545"/>
      <c r="Z29" s="444" t="s">
        <v>178</v>
      </c>
      <c r="AA29" s="424"/>
      <c r="AB29" s="424"/>
      <c r="AC29" s="424"/>
      <c r="AD29" s="424"/>
      <c r="AE29" s="424"/>
      <c r="AF29" s="424"/>
      <c r="AG29" s="425"/>
      <c r="AH29" s="445">
        <v>88</v>
      </c>
      <c r="AI29" s="446"/>
      <c r="AJ29" s="446"/>
      <c r="AK29" s="446"/>
      <c r="AL29" s="488"/>
      <c r="AM29" s="445">
        <v>276330</v>
      </c>
      <c r="AN29" s="446"/>
      <c r="AO29" s="446"/>
      <c r="AP29" s="446"/>
      <c r="AQ29" s="446"/>
      <c r="AR29" s="488"/>
      <c r="AS29" s="445">
        <v>3140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73806</v>
      </c>
      <c r="BO29" s="395"/>
      <c r="BP29" s="395"/>
      <c r="BQ29" s="395"/>
      <c r="BR29" s="395"/>
      <c r="BS29" s="395"/>
      <c r="BT29" s="395"/>
      <c r="BU29" s="396"/>
      <c r="BV29" s="394">
        <v>73526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2205262</v>
      </c>
      <c r="BO30" s="514"/>
      <c r="BP30" s="514"/>
      <c r="BQ30" s="514"/>
      <c r="BR30" s="514"/>
      <c r="BS30" s="514"/>
      <c r="BT30" s="514"/>
      <c r="BU30" s="515"/>
      <c r="BV30" s="513">
        <v>2084129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和歌山県市町村総合事務組合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学校給食特別会計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介護保険特別会計事業勘定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有田衛生施設事務組合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土地取得特別会計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有田聖苑事務組合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有田郡老人福祉施設事務組合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有田周辺広域圏事務組合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有田周辺広域圏事務組合（公営企業会計）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湯浅広川消防組合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和歌山地方税回収機構</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和歌山県後期高齢者医療広域連合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和歌山県後期高齢者医療広域連合（特別会計）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CLtkr38qZyv8HBQ2VQIwazEZaUbKh5sUINdRw1t8NPnicPY5saNiW/iWedW8YhhaBNKBmCNa0yfSrOuTAlryiw==" saltValue="sXp7uhWBFZX4cLYk74CI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2.73</v>
      </c>
      <c r="G34" s="33">
        <v>3.15</v>
      </c>
      <c r="H34" s="33">
        <v>3.41</v>
      </c>
      <c r="I34" s="33">
        <v>4.09</v>
      </c>
      <c r="J34" s="34">
        <v>4.03</v>
      </c>
      <c r="K34" s="22"/>
      <c r="L34" s="22"/>
      <c r="M34" s="22"/>
      <c r="N34" s="22"/>
      <c r="O34" s="22"/>
      <c r="P34" s="22"/>
    </row>
    <row r="35" spans="1:16" ht="39" customHeight="1" x14ac:dyDescent="0.2">
      <c r="A35" s="22"/>
      <c r="B35" s="35"/>
      <c r="C35" s="1132" t="s">
        <v>535</v>
      </c>
      <c r="D35" s="1132"/>
      <c r="E35" s="1133"/>
      <c r="F35" s="36">
        <v>3.52</v>
      </c>
      <c r="G35" s="37">
        <v>3.14</v>
      </c>
      <c r="H35" s="37">
        <v>4.88</v>
      </c>
      <c r="I35" s="37">
        <v>3.45</v>
      </c>
      <c r="J35" s="38">
        <v>3.66</v>
      </c>
      <c r="K35" s="22"/>
      <c r="L35" s="22"/>
      <c r="M35" s="22"/>
      <c r="N35" s="22"/>
      <c r="O35" s="22"/>
      <c r="P35" s="22"/>
    </row>
    <row r="36" spans="1:16" ht="39" customHeight="1" x14ac:dyDescent="0.2">
      <c r="A36" s="22"/>
      <c r="B36" s="35"/>
      <c r="C36" s="1132" t="s">
        <v>536</v>
      </c>
      <c r="D36" s="1132"/>
      <c r="E36" s="1133"/>
      <c r="F36" s="36">
        <v>1.31</v>
      </c>
      <c r="G36" s="37">
        <v>1.67</v>
      </c>
      <c r="H36" s="37">
        <v>1.43</v>
      </c>
      <c r="I36" s="37">
        <v>1.07</v>
      </c>
      <c r="J36" s="38">
        <v>1.36</v>
      </c>
      <c r="K36" s="22"/>
      <c r="L36" s="22"/>
      <c r="M36" s="22"/>
      <c r="N36" s="22"/>
      <c r="O36" s="22"/>
      <c r="P36" s="22"/>
    </row>
    <row r="37" spans="1:16" ht="39" customHeight="1" x14ac:dyDescent="0.2">
      <c r="A37" s="22"/>
      <c r="B37" s="35"/>
      <c r="C37" s="1132" t="s">
        <v>537</v>
      </c>
      <c r="D37" s="1132"/>
      <c r="E37" s="1133"/>
      <c r="F37" s="36" t="s">
        <v>488</v>
      </c>
      <c r="G37" s="37" t="s">
        <v>488</v>
      </c>
      <c r="H37" s="37" t="s">
        <v>488</v>
      </c>
      <c r="I37" s="37" t="s">
        <v>488</v>
      </c>
      <c r="J37" s="38">
        <v>0.73</v>
      </c>
      <c r="K37" s="22"/>
      <c r="L37" s="22"/>
      <c r="M37" s="22"/>
      <c r="N37" s="22"/>
      <c r="O37" s="22"/>
      <c r="P37" s="22"/>
    </row>
    <row r="38" spans="1:16" ht="39" customHeight="1" x14ac:dyDescent="0.2">
      <c r="A38" s="22"/>
      <c r="B38" s="35"/>
      <c r="C38" s="1132" t="s">
        <v>538</v>
      </c>
      <c r="D38" s="1132"/>
      <c r="E38" s="1133"/>
      <c r="F38" s="36">
        <v>0.04</v>
      </c>
      <c r="G38" s="37">
        <v>0.04</v>
      </c>
      <c r="H38" s="37">
        <v>0.05</v>
      </c>
      <c r="I38" s="37">
        <v>0.05</v>
      </c>
      <c r="J38" s="38">
        <v>0.06</v>
      </c>
      <c r="K38" s="22"/>
      <c r="L38" s="22"/>
      <c r="M38" s="22"/>
      <c r="N38" s="22"/>
      <c r="O38" s="22"/>
      <c r="P38" s="22"/>
    </row>
    <row r="39" spans="1:16" ht="39" customHeight="1" x14ac:dyDescent="0.2">
      <c r="A39" s="22"/>
      <c r="B39" s="35"/>
      <c r="C39" s="1132" t="s">
        <v>539</v>
      </c>
      <c r="D39" s="1132"/>
      <c r="E39" s="1133"/>
      <c r="F39" s="36" t="s">
        <v>488</v>
      </c>
      <c r="G39" s="37" t="s">
        <v>488</v>
      </c>
      <c r="H39" s="37" t="s">
        <v>488</v>
      </c>
      <c r="I39" s="37" t="s">
        <v>488</v>
      </c>
      <c r="J39" s="38">
        <v>0</v>
      </c>
      <c r="K39" s="22"/>
      <c r="L39" s="22"/>
      <c r="M39" s="22"/>
      <c r="N39" s="22"/>
      <c r="O39" s="22"/>
      <c r="P39" s="22"/>
    </row>
    <row r="40" spans="1:16" ht="39" customHeight="1" x14ac:dyDescent="0.2">
      <c r="A40" s="22"/>
      <c r="B40" s="35"/>
      <c r="C40" s="1132" t="s">
        <v>540</v>
      </c>
      <c r="D40" s="1132"/>
      <c r="E40" s="1133"/>
      <c r="F40" s="36">
        <v>0</v>
      </c>
      <c r="G40" s="37">
        <v>0</v>
      </c>
      <c r="H40" s="37">
        <v>0</v>
      </c>
      <c r="I40" s="37">
        <v>0</v>
      </c>
      <c r="J40" s="38">
        <v>0</v>
      </c>
      <c r="K40" s="22"/>
      <c r="L40" s="22"/>
      <c r="M40" s="22"/>
      <c r="N40" s="22"/>
      <c r="O40" s="22"/>
      <c r="P40" s="22"/>
    </row>
    <row r="41" spans="1:16" ht="39" customHeight="1" x14ac:dyDescent="0.2">
      <c r="A41" s="22"/>
      <c r="B41" s="35"/>
      <c r="C41" s="1132" t="s">
        <v>541</v>
      </c>
      <c r="D41" s="1132"/>
      <c r="E41" s="1133"/>
      <c r="F41" s="36">
        <v>0</v>
      </c>
      <c r="G41" s="37">
        <v>0</v>
      </c>
      <c r="H41" s="37">
        <v>0</v>
      </c>
      <c r="I41" s="37">
        <v>0</v>
      </c>
      <c r="J41" s="38">
        <v>0</v>
      </c>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v>0.01</v>
      </c>
      <c r="G43" s="42">
        <v>0.06</v>
      </c>
      <c r="H43" s="42">
        <v>0.01</v>
      </c>
      <c r="I43" s="42">
        <v>0.1</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CkrYuZfKCbi0IsWWkdjrhTeDPunntigGB4l+U+oR5HNY+BnWYvlyVLsqH2uKa7TIY8didvFep4ahnq0ZSII/g==" saltValue="hjHrfQNY3I9b7waLfSrE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435</v>
      </c>
      <c r="L45" s="58">
        <v>438</v>
      </c>
      <c r="M45" s="58">
        <v>451</v>
      </c>
      <c r="N45" s="58">
        <v>482</v>
      </c>
      <c r="O45" s="59">
        <v>456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18</v>
      </c>
      <c r="L48" s="62">
        <v>17</v>
      </c>
      <c r="M48" s="62">
        <v>17</v>
      </c>
      <c r="N48" s="62">
        <v>21</v>
      </c>
      <c r="O48" s="63">
        <v>23</v>
      </c>
      <c r="P48" s="46"/>
      <c r="Q48" s="46"/>
      <c r="R48" s="46"/>
      <c r="S48" s="46"/>
      <c r="T48" s="46"/>
      <c r="U48" s="46"/>
    </row>
    <row r="49" spans="1:21" ht="30.75" customHeight="1" x14ac:dyDescent="0.2">
      <c r="A49" s="46"/>
      <c r="B49" s="1140"/>
      <c r="C49" s="1141"/>
      <c r="D49" s="60"/>
      <c r="E49" s="1146" t="s">
        <v>14</v>
      </c>
      <c r="F49" s="1146"/>
      <c r="G49" s="1146"/>
      <c r="H49" s="1146"/>
      <c r="I49" s="1146"/>
      <c r="J49" s="1147"/>
      <c r="K49" s="61">
        <v>48</v>
      </c>
      <c r="L49" s="62">
        <v>32</v>
      </c>
      <c r="M49" s="62">
        <v>32</v>
      </c>
      <c r="N49" s="62">
        <v>31</v>
      </c>
      <c r="O49" s="63">
        <v>19</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351</v>
      </c>
      <c r="L52" s="62">
        <v>329</v>
      </c>
      <c r="M52" s="62">
        <v>324</v>
      </c>
      <c r="N52" s="62">
        <v>291</v>
      </c>
      <c r="O52" s="63">
        <v>295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150</v>
      </c>
      <c r="L53" s="67">
        <v>158</v>
      </c>
      <c r="M53" s="67">
        <v>176</v>
      </c>
      <c r="N53" s="67">
        <v>243</v>
      </c>
      <c r="O53" s="68">
        <v>203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2ByiGVlshS4uNkO1qsVp8N4gyFhViB60mtA1/dNOiAkCrP7Eo3lNeQgZsoeT4AN/huqeVlP+LECHZpO9/LPA==" saltValue="n/6Q2XATJ+A0WIaNGhga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3985</v>
      </c>
      <c r="J41" s="331">
        <v>3796</v>
      </c>
      <c r="K41" s="331">
        <v>3849</v>
      </c>
      <c r="L41" s="331">
        <v>4511</v>
      </c>
      <c r="M41" s="332">
        <v>4541</v>
      </c>
    </row>
    <row r="42" spans="2:13" ht="27.75" customHeight="1" x14ac:dyDescent="0.2">
      <c r="B42" s="1171"/>
      <c r="C42" s="1172"/>
      <c r="D42" s="104"/>
      <c r="E42" s="1177" t="s">
        <v>32</v>
      </c>
      <c r="F42" s="1177"/>
      <c r="G42" s="1177"/>
      <c r="H42" s="1178"/>
      <c r="I42" s="333" t="s">
        <v>488</v>
      </c>
      <c r="J42" s="334" t="s">
        <v>488</v>
      </c>
      <c r="K42" s="334" t="s">
        <v>488</v>
      </c>
      <c r="L42" s="334" t="s">
        <v>488</v>
      </c>
      <c r="M42" s="335" t="s">
        <v>488</v>
      </c>
    </row>
    <row r="43" spans="2:13" ht="27.75" customHeight="1" x14ac:dyDescent="0.2">
      <c r="B43" s="1171"/>
      <c r="C43" s="1172"/>
      <c r="D43" s="104"/>
      <c r="E43" s="1177" t="s">
        <v>33</v>
      </c>
      <c r="F43" s="1177"/>
      <c r="G43" s="1177"/>
      <c r="H43" s="1178"/>
      <c r="I43" s="333">
        <v>1038</v>
      </c>
      <c r="J43" s="334">
        <v>821</v>
      </c>
      <c r="K43" s="334">
        <v>833</v>
      </c>
      <c r="L43" s="334">
        <v>883</v>
      </c>
      <c r="M43" s="335">
        <v>918</v>
      </c>
    </row>
    <row r="44" spans="2:13" ht="27.75" customHeight="1" x14ac:dyDescent="0.2">
      <c r="B44" s="1171"/>
      <c r="C44" s="1172"/>
      <c r="D44" s="104"/>
      <c r="E44" s="1177" t="s">
        <v>34</v>
      </c>
      <c r="F44" s="1177"/>
      <c r="G44" s="1177"/>
      <c r="H44" s="1178"/>
      <c r="I44" s="333">
        <v>275</v>
      </c>
      <c r="J44" s="334">
        <v>245</v>
      </c>
      <c r="K44" s="334">
        <v>216</v>
      </c>
      <c r="L44" s="334">
        <v>188</v>
      </c>
      <c r="M44" s="335">
        <v>174</v>
      </c>
    </row>
    <row r="45" spans="2:13" ht="27.75" customHeight="1" x14ac:dyDescent="0.2">
      <c r="B45" s="1171"/>
      <c r="C45" s="1172"/>
      <c r="D45" s="104"/>
      <c r="E45" s="1177" t="s">
        <v>35</v>
      </c>
      <c r="F45" s="1177"/>
      <c r="G45" s="1177"/>
      <c r="H45" s="1178"/>
      <c r="I45" s="333">
        <v>607</v>
      </c>
      <c r="J45" s="334">
        <v>567</v>
      </c>
      <c r="K45" s="334">
        <v>576</v>
      </c>
      <c r="L45" s="334">
        <v>599</v>
      </c>
      <c r="M45" s="335">
        <v>618</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3708</v>
      </c>
      <c r="J50" s="334">
        <v>3753</v>
      </c>
      <c r="K50" s="334">
        <v>3797</v>
      </c>
      <c r="L50" s="334">
        <v>3161</v>
      </c>
      <c r="M50" s="335">
        <v>3246</v>
      </c>
    </row>
    <row r="51" spans="2:13" ht="27.75" customHeight="1" x14ac:dyDescent="0.2">
      <c r="B51" s="1171"/>
      <c r="C51" s="1172"/>
      <c r="D51" s="104"/>
      <c r="E51" s="1177" t="s">
        <v>42</v>
      </c>
      <c r="F51" s="1177"/>
      <c r="G51" s="1177"/>
      <c r="H51" s="1178"/>
      <c r="I51" s="333" t="s">
        <v>488</v>
      </c>
      <c r="J51" s="334" t="s">
        <v>488</v>
      </c>
      <c r="K51" s="334" t="s">
        <v>488</v>
      </c>
      <c r="L51" s="334" t="s">
        <v>488</v>
      </c>
      <c r="M51" s="335" t="s">
        <v>488</v>
      </c>
    </row>
    <row r="52" spans="2:13" ht="27.75" customHeight="1" x14ac:dyDescent="0.2">
      <c r="B52" s="1173"/>
      <c r="C52" s="1174"/>
      <c r="D52" s="104"/>
      <c r="E52" s="1177" t="s">
        <v>43</v>
      </c>
      <c r="F52" s="1177"/>
      <c r="G52" s="1177"/>
      <c r="H52" s="1178"/>
      <c r="I52" s="333">
        <v>3402</v>
      </c>
      <c r="J52" s="334">
        <v>3260</v>
      </c>
      <c r="K52" s="334">
        <v>3191</v>
      </c>
      <c r="L52" s="334">
        <v>3794</v>
      </c>
      <c r="M52" s="335">
        <v>3769</v>
      </c>
    </row>
    <row r="53" spans="2:13" ht="27.75" customHeight="1" thickBot="1" x14ac:dyDescent="0.25">
      <c r="B53" s="1184" t="s">
        <v>19</v>
      </c>
      <c r="C53" s="1185"/>
      <c r="D53" s="108"/>
      <c r="E53" s="1186" t="s">
        <v>44</v>
      </c>
      <c r="F53" s="1186"/>
      <c r="G53" s="1186"/>
      <c r="H53" s="1187"/>
      <c r="I53" s="336">
        <v>-1206</v>
      </c>
      <c r="J53" s="337">
        <v>-1584</v>
      </c>
      <c r="K53" s="337">
        <v>-1513</v>
      </c>
      <c r="L53" s="337">
        <v>-774</v>
      </c>
      <c r="M53" s="338">
        <v>-765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calJ4zLkCsn5srNTiaM09c420Y3mGV5ik+JEl6Jxaehu/eJcpfGa8PFX1/Xfkx+Nothl8AbAlWRsLY4r31NmtA==" saltValue="iJPl1YhtvXixBYBlmn5r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638</v>
      </c>
      <c r="G55" s="339">
        <v>640</v>
      </c>
      <c r="H55" s="340">
        <v>602</v>
      </c>
    </row>
    <row r="56" spans="2:8" ht="52.5" customHeight="1" x14ac:dyDescent="0.2">
      <c r="B56" s="120"/>
      <c r="C56" s="1198" t="s">
        <v>47</v>
      </c>
      <c r="D56" s="1198"/>
      <c r="E56" s="1199"/>
      <c r="F56" s="341">
        <v>73</v>
      </c>
      <c r="G56" s="341">
        <v>74</v>
      </c>
      <c r="H56" s="342">
        <v>74</v>
      </c>
    </row>
    <row r="57" spans="2:8" ht="53.25" customHeight="1" x14ac:dyDescent="0.2">
      <c r="B57" s="120"/>
      <c r="C57" s="1200" t="s">
        <v>48</v>
      </c>
      <c r="D57" s="1200"/>
      <c r="E57" s="1201"/>
      <c r="F57" s="343">
        <v>2737</v>
      </c>
      <c r="G57" s="343">
        <v>2084</v>
      </c>
      <c r="H57" s="344">
        <v>2205</v>
      </c>
    </row>
    <row r="58" spans="2:8" ht="45.75" customHeight="1" x14ac:dyDescent="0.2">
      <c r="B58" s="121"/>
      <c r="C58" s="1188" t="s">
        <v>561</v>
      </c>
      <c r="D58" s="1189"/>
      <c r="E58" s="1190"/>
      <c r="F58" s="345">
        <v>910</v>
      </c>
      <c r="G58" s="345">
        <v>721</v>
      </c>
      <c r="H58" s="346">
        <v>838</v>
      </c>
    </row>
    <row r="59" spans="2:8" ht="45.75" customHeight="1" x14ac:dyDescent="0.2">
      <c r="B59" s="121"/>
      <c r="C59" s="1188" t="s">
        <v>562</v>
      </c>
      <c r="D59" s="1189"/>
      <c r="E59" s="1190"/>
      <c r="F59" s="345">
        <v>581</v>
      </c>
      <c r="G59" s="345">
        <v>582</v>
      </c>
      <c r="H59" s="346">
        <v>585</v>
      </c>
    </row>
    <row r="60" spans="2:8" ht="45.75" customHeight="1" x14ac:dyDescent="0.2">
      <c r="B60" s="121"/>
      <c r="C60" s="1188" t="s">
        <v>563</v>
      </c>
      <c r="D60" s="1189"/>
      <c r="E60" s="1190"/>
      <c r="F60" s="345">
        <v>313</v>
      </c>
      <c r="G60" s="345">
        <v>303</v>
      </c>
      <c r="H60" s="346">
        <v>291</v>
      </c>
    </row>
    <row r="61" spans="2:8" ht="45.75" customHeight="1" x14ac:dyDescent="0.2">
      <c r="B61" s="121"/>
      <c r="C61" s="1188" t="s">
        <v>564</v>
      </c>
      <c r="D61" s="1189"/>
      <c r="E61" s="1190"/>
      <c r="F61" s="345">
        <v>715</v>
      </c>
      <c r="G61" s="345">
        <v>245</v>
      </c>
      <c r="H61" s="346">
        <v>222</v>
      </c>
    </row>
    <row r="62" spans="2:8" ht="45.75" customHeight="1" thickBot="1" x14ac:dyDescent="0.25">
      <c r="B62" s="122"/>
      <c r="C62" s="1191" t="s">
        <v>565</v>
      </c>
      <c r="D62" s="1192"/>
      <c r="E62" s="1193"/>
      <c r="F62" s="347">
        <v>116</v>
      </c>
      <c r="G62" s="347">
        <v>117</v>
      </c>
      <c r="H62" s="348">
        <v>110</v>
      </c>
    </row>
    <row r="63" spans="2:8" ht="52.5" customHeight="1" thickBot="1" x14ac:dyDescent="0.25">
      <c r="B63" s="123"/>
      <c r="C63" s="1194" t="s">
        <v>49</v>
      </c>
      <c r="D63" s="1194"/>
      <c r="E63" s="1195"/>
      <c r="F63" s="349">
        <v>3448</v>
      </c>
      <c r="G63" s="349">
        <v>2797</v>
      </c>
      <c r="H63" s="350">
        <v>2881</v>
      </c>
    </row>
    <row r="64" spans="2:8" ht="13" x14ac:dyDescent="0.2"/>
  </sheetData>
  <sheetProtection algorithmName="SHA-512" hashValue="yThYOD6UJUAJFtSfz/FmNDNr3NBvXqG6i/zAbzH9SDHA6kINWkjIugpITR8iCBrbG302SjsDtA841Lt1fx4dhw==" saltValue="ulaB9ejOhcadqwLxCYR8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248662</v>
      </c>
      <c r="E3" s="142"/>
      <c r="F3" s="143">
        <v>200194</v>
      </c>
      <c r="G3" s="144"/>
      <c r="H3" s="145"/>
    </row>
    <row r="4" spans="1:8" x14ac:dyDescent="0.2">
      <c r="A4" s="146"/>
      <c r="B4" s="147"/>
      <c r="C4" s="148"/>
      <c r="D4" s="149">
        <v>83275</v>
      </c>
      <c r="E4" s="150"/>
      <c r="F4" s="151">
        <v>106422</v>
      </c>
      <c r="G4" s="152"/>
      <c r="H4" s="153"/>
    </row>
    <row r="5" spans="1:8" x14ac:dyDescent="0.2">
      <c r="A5" s="134" t="s">
        <v>521</v>
      </c>
      <c r="B5" s="139"/>
      <c r="C5" s="140"/>
      <c r="D5" s="141">
        <v>170776</v>
      </c>
      <c r="E5" s="142"/>
      <c r="F5" s="143">
        <v>196914</v>
      </c>
      <c r="G5" s="144"/>
      <c r="H5" s="145"/>
    </row>
    <row r="6" spans="1:8" x14ac:dyDescent="0.2">
      <c r="A6" s="146"/>
      <c r="B6" s="147"/>
      <c r="C6" s="148"/>
      <c r="D6" s="149">
        <v>91031</v>
      </c>
      <c r="E6" s="150"/>
      <c r="F6" s="151">
        <v>98966</v>
      </c>
      <c r="G6" s="152"/>
      <c r="H6" s="153"/>
    </row>
    <row r="7" spans="1:8" x14ac:dyDescent="0.2">
      <c r="A7" s="134" t="s">
        <v>522</v>
      </c>
      <c r="B7" s="139"/>
      <c r="C7" s="140"/>
      <c r="D7" s="141">
        <v>170422</v>
      </c>
      <c r="E7" s="142"/>
      <c r="F7" s="143">
        <v>204757</v>
      </c>
      <c r="G7" s="144"/>
      <c r="H7" s="145"/>
    </row>
    <row r="8" spans="1:8" x14ac:dyDescent="0.2">
      <c r="A8" s="146"/>
      <c r="B8" s="147"/>
      <c r="C8" s="148"/>
      <c r="D8" s="149">
        <v>105425</v>
      </c>
      <c r="E8" s="150"/>
      <c r="F8" s="151">
        <v>106071</v>
      </c>
      <c r="G8" s="152"/>
      <c r="H8" s="153"/>
    </row>
    <row r="9" spans="1:8" x14ac:dyDescent="0.2">
      <c r="A9" s="134" t="s">
        <v>523</v>
      </c>
      <c r="B9" s="139"/>
      <c r="C9" s="140"/>
      <c r="D9" s="141">
        <v>391312</v>
      </c>
      <c r="E9" s="142"/>
      <c r="F9" s="143">
        <v>194971</v>
      </c>
      <c r="G9" s="144"/>
      <c r="H9" s="145"/>
    </row>
    <row r="10" spans="1:8" x14ac:dyDescent="0.2">
      <c r="A10" s="146"/>
      <c r="B10" s="147"/>
      <c r="C10" s="148"/>
      <c r="D10" s="149">
        <v>176831</v>
      </c>
      <c r="E10" s="150"/>
      <c r="F10" s="151">
        <v>105966</v>
      </c>
      <c r="G10" s="152"/>
      <c r="H10" s="153"/>
    </row>
    <row r="11" spans="1:8" x14ac:dyDescent="0.2">
      <c r="A11" s="134" t="s">
        <v>524</v>
      </c>
      <c r="B11" s="139"/>
      <c r="C11" s="140"/>
      <c r="D11" s="141">
        <v>156495</v>
      </c>
      <c r="E11" s="142"/>
      <c r="F11" s="143">
        <v>224172</v>
      </c>
      <c r="G11" s="144"/>
      <c r="H11" s="145"/>
    </row>
    <row r="12" spans="1:8" x14ac:dyDescent="0.2">
      <c r="A12" s="146"/>
      <c r="B12" s="147"/>
      <c r="C12" s="154"/>
      <c r="D12" s="149">
        <v>86274</v>
      </c>
      <c r="E12" s="150"/>
      <c r="F12" s="151">
        <v>117611</v>
      </c>
      <c r="G12" s="152"/>
      <c r="H12" s="153"/>
    </row>
    <row r="13" spans="1:8" x14ac:dyDescent="0.2">
      <c r="A13" s="134"/>
      <c r="B13" s="139"/>
      <c r="C13" s="140"/>
      <c r="D13" s="141">
        <v>227533</v>
      </c>
      <c r="E13" s="142"/>
      <c r="F13" s="143">
        <v>204202</v>
      </c>
      <c r="G13" s="155"/>
      <c r="H13" s="145"/>
    </row>
    <row r="14" spans="1:8" x14ac:dyDescent="0.2">
      <c r="A14" s="146"/>
      <c r="B14" s="147"/>
      <c r="C14" s="148"/>
      <c r="D14" s="149">
        <v>108567</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3.52</v>
      </c>
      <c r="C19" s="156">
        <f>ROUND(VALUE(SUBSTITUTE(実質収支比率等に係る経年分析!G$48,"▲","-")),2)</f>
        <v>3.14</v>
      </c>
      <c r="D19" s="156">
        <f>ROUND(VALUE(SUBSTITUTE(実質収支比率等に係る経年分析!H$48,"▲","-")),2)</f>
        <v>4.8899999999999997</v>
      </c>
      <c r="E19" s="156">
        <f>ROUND(VALUE(SUBSTITUTE(実質収支比率等に係る経年分析!I$48,"▲","-")),2)</f>
        <v>3.45</v>
      </c>
      <c r="F19" s="156">
        <f>ROUND(VALUE(SUBSTITUTE(実質収支比率等に係る経年分析!J$48,"▲","-")),2)</f>
        <v>3.66</v>
      </c>
    </row>
    <row r="20" spans="1:11" x14ac:dyDescent="0.2">
      <c r="A20" s="156" t="s">
        <v>53</v>
      </c>
      <c r="B20" s="156">
        <f>ROUND(VALUE(SUBSTITUTE(実質収支比率等に係る経年分析!F$47,"▲","-")),2)</f>
        <v>18.079999999999998</v>
      </c>
      <c r="C20" s="156">
        <f>ROUND(VALUE(SUBSTITUTE(実質収支比率等に係る経年分析!G$47,"▲","-")),2)</f>
        <v>22.14</v>
      </c>
      <c r="D20" s="156">
        <f>ROUND(VALUE(SUBSTITUTE(実質収支比率等に係る経年分析!H$47,"▲","-")),2)</f>
        <v>22.7</v>
      </c>
      <c r="E20" s="156">
        <f>ROUND(VALUE(SUBSTITUTE(実質収支比率等に係る経年分析!I$47,"▲","-")),2)</f>
        <v>22.97</v>
      </c>
      <c r="F20" s="156">
        <f>ROUND(VALUE(SUBSTITUTE(実質収支比率等に係る経年分析!J$47,"▲","-")),2)</f>
        <v>20.98</v>
      </c>
    </row>
    <row r="21" spans="1:11" x14ac:dyDescent="0.2">
      <c r="A21" s="156" t="s">
        <v>54</v>
      </c>
      <c r="B21" s="156">
        <f>IF(ISNUMBER(VALUE(SUBSTITUTE(実質収支比率等に係る経年分析!F$49,"▲","-"))),ROUND(VALUE(SUBSTITUTE(実質収支比率等に係る経年分析!F$49,"▲","-")),2),NA())</f>
        <v>0.21</v>
      </c>
      <c r="C21" s="156">
        <f>IF(ISNUMBER(VALUE(SUBSTITUTE(実質収支比率等に係る経年分析!G$49,"▲","-"))),ROUND(VALUE(SUBSTITUTE(実質収支比率等に係る経年分析!G$49,"▲","-")),2),NA())</f>
        <v>9.52</v>
      </c>
      <c r="D21" s="156">
        <f>IF(ISNUMBER(VALUE(SUBSTITUTE(実質収支比率等に係る経年分析!H$49,"▲","-"))),ROUND(VALUE(SUBSTITUTE(実質収支比率等に係る経年分析!H$49,"▲","-")),2),NA())</f>
        <v>1.77</v>
      </c>
      <c r="E21" s="156">
        <f>IF(ISNUMBER(VALUE(SUBSTITUTE(実質収支比率等に係る経年分析!I$49,"▲","-"))),ROUND(VALUE(SUBSTITUTE(実質収支比率等に係る経年分析!I$49,"▲","-")),2),NA())</f>
        <v>-1.4</v>
      </c>
      <c r="F21" s="156">
        <f>IF(ISNUMBER(VALUE(SUBSTITUTE(実質収支比率等に係る経年分析!J$49,"▲","-"))),ROUND(VALUE(SUBSTITUTE(実質収支比率等に係る経年分析!J$49,"▲","-")),2),NA())</f>
        <v>-1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土地取得特別会計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学校給食特別会計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2">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0.73</v>
      </c>
    </row>
    <row r="34" spans="1:16" x14ac:dyDescent="0.2">
      <c r="A34" s="157" t="str">
        <f>IF(連結実質赤字比率に係る赤字・黒字の構成分析!C$36="",NA(),連結実質赤字比率に係る赤字・黒字の構成分析!C$36)</f>
        <v>国民健康保険特別会計事業勘定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3.14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3.66</v>
      </c>
    </row>
    <row r="36" spans="1:16" x14ac:dyDescent="0.2">
      <c r="A36" s="157" t="str">
        <f>IF(連結実質赤字比率に係る赤字・黒字の構成分析!C$34="",NA(),連結実質赤字比率に係る赤字・黒字の構成分析!C$34)</f>
        <v>介護保険特別会計事業勘定</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4.03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351</v>
      </c>
      <c r="E42" s="158"/>
      <c r="F42" s="158"/>
      <c r="G42" s="158">
        <f>'実質公債費比率（分子）の構造'!L$52</f>
        <v>329</v>
      </c>
      <c r="H42" s="158"/>
      <c r="I42" s="158"/>
      <c r="J42" s="158">
        <f>'実質公債費比率（分子）の構造'!M$52</f>
        <v>324</v>
      </c>
      <c r="K42" s="158"/>
      <c r="L42" s="158"/>
      <c r="M42" s="158">
        <f>'実質公債費比率（分子）の構造'!N$52</f>
        <v>291</v>
      </c>
      <c r="N42" s="158"/>
      <c r="O42" s="158"/>
      <c r="P42" s="158">
        <f>'実質公債費比率（分子）の構造'!O$52</f>
        <v>295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48</v>
      </c>
      <c r="C45" s="158"/>
      <c r="D45" s="158"/>
      <c r="E45" s="158">
        <f>'実質公債費比率（分子）の構造'!L$49</f>
        <v>32</v>
      </c>
      <c r="F45" s="158"/>
      <c r="G45" s="158"/>
      <c r="H45" s="158">
        <f>'実質公債費比率（分子）の構造'!M$49</f>
        <v>32</v>
      </c>
      <c r="I45" s="158"/>
      <c r="J45" s="158"/>
      <c r="K45" s="158">
        <f>'実質公債費比率（分子）の構造'!N$49</f>
        <v>31</v>
      </c>
      <c r="L45" s="158"/>
      <c r="M45" s="158"/>
      <c r="N45" s="158">
        <f>'実質公債費比率（分子）の構造'!O$49</f>
        <v>19</v>
      </c>
      <c r="O45" s="158"/>
      <c r="P45" s="158"/>
    </row>
    <row r="46" spans="1:16" x14ac:dyDescent="0.2">
      <c r="A46" s="158" t="s">
        <v>64</v>
      </c>
      <c r="B46" s="158">
        <f>'実質公債費比率（分子）の構造'!K$48</f>
        <v>18</v>
      </c>
      <c r="C46" s="158"/>
      <c r="D46" s="158"/>
      <c r="E46" s="158">
        <f>'実質公債費比率（分子）の構造'!L$48</f>
        <v>17</v>
      </c>
      <c r="F46" s="158"/>
      <c r="G46" s="158"/>
      <c r="H46" s="158">
        <f>'実質公債費比率（分子）の構造'!M$48</f>
        <v>17</v>
      </c>
      <c r="I46" s="158"/>
      <c r="J46" s="158"/>
      <c r="K46" s="158">
        <f>'実質公債費比率（分子）の構造'!N$48</f>
        <v>21</v>
      </c>
      <c r="L46" s="158"/>
      <c r="M46" s="158"/>
      <c r="N46" s="158">
        <f>'実質公債費比率（分子）の構造'!O$48</f>
        <v>23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435</v>
      </c>
      <c r="C49" s="158"/>
      <c r="D49" s="158"/>
      <c r="E49" s="158">
        <f>'実質公債費比率（分子）の構造'!L$45</f>
        <v>438</v>
      </c>
      <c r="F49" s="158"/>
      <c r="G49" s="158"/>
      <c r="H49" s="158">
        <f>'実質公債費比率（分子）の構造'!M$45</f>
        <v>451</v>
      </c>
      <c r="I49" s="158"/>
      <c r="J49" s="158"/>
      <c r="K49" s="158">
        <f>'実質公債費比率（分子）の構造'!N$45</f>
        <v>482</v>
      </c>
      <c r="L49" s="158"/>
      <c r="M49" s="158"/>
      <c r="N49" s="158">
        <f>'実質公債費比率（分子）の構造'!O$45</f>
        <v>456</v>
      </c>
      <c r="O49" s="158"/>
      <c r="P49" s="158"/>
    </row>
    <row r="50" spans="1:16" x14ac:dyDescent="0.2">
      <c r="A50" s="158" t="s">
        <v>67</v>
      </c>
      <c r="B50" s="158" t="e">
        <f>NA()</f>
        <v>#N/A</v>
      </c>
      <c r="C50" s="158">
        <f>IF(ISNUMBER('実質公債費比率（分子）の構造'!K$53),'実質公債費比率（分子）の構造'!K$53,NA())</f>
        <v>150</v>
      </c>
      <c r="D50" s="158" t="e">
        <f>NA()</f>
        <v>#N/A</v>
      </c>
      <c r="E50" s="158" t="e">
        <f>NA()</f>
        <v>#N/A</v>
      </c>
      <c r="F50" s="158">
        <f>IF(ISNUMBER('実質公債費比率（分子）の構造'!L$53),'実質公債費比率（分子）の構造'!L$53,NA())</f>
        <v>158</v>
      </c>
      <c r="G50" s="158" t="e">
        <f>NA()</f>
        <v>#N/A</v>
      </c>
      <c r="H50" s="158" t="e">
        <f>NA()</f>
        <v>#N/A</v>
      </c>
      <c r="I50" s="158">
        <f>IF(ISNUMBER('実質公債費比率（分子）の構造'!M$53),'実質公債費比率（分子）の構造'!M$53,NA())</f>
        <v>176</v>
      </c>
      <c r="J50" s="158" t="e">
        <f>NA()</f>
        <v>#N/A</v>
      </c>
      <c r="K50" s="158" t="e">
        <f>NA()</f>
        <v>#N/A</v>
      </c>
      <c r="L50" s="158">
        <f>IF(ISNUMBER('実質公債費比率（分子）の構造'!N$53),'実質公債費比率（分子）の構造'!N$53,NA())</f>
        <v>243</v>
      </c>
      <c r="M50" s="158" t="e">
        <f>NA()</f>
        <v>#N/A</v>
      </c>
      <c r="N50" s="158" t="e">
        <f>NA()</f>
        <v>#N/A</v>
      </c>
      <c r="O50" s="158">
        <f>IF(ISNUMBER('実質公債費比率（分子）の構造'!O$53),'実質公債費比率（分子）の構造'!O$53,NA())</f>
        <v>203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3402</v>
      </c>
      <c r="E56" s="157"/>
      <c r="F56" s="157"/>
      <c r="G56" s="157">
        <f>'将来負担比率（分子）の構造'!J$52</f>
        <v>3260</v>
      </c>
      <c r="H56" s="157"/>
      <c r="I56" s="157"/>
      <c r="J56" s="157">
        <f>'将来負担比率（分子）の構造'!K$52</f>
        <v>3191</v>
      </c>
      <c r="K56" s="157"/>
      <c r="L56" s="157"/>
      <c r="M56" s="157">
        <f>'将来負担比率（分子）の構造'!L$52</f>
        <v>3794</v>
      </c>
      <c r="N56" s="157"/>
      <c r="O56" s="157"/>
      <c r="P56" s="157">
        <f>'将来負担比率（分子）の構造'!M$52</f>
        <v>3769</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3708</v>
      </c>
      <c r="E58" s="157"/>
      <c r="F58" s="157"/>
      <c r="G58" s="157">
        <f>'将来負担比率（分子）の構造'!J$50</f>
        <v>3753</v>
      </c>
      <c r="H58" s="157"/>
      <c r="I58" s="157"/>
      <c r="J58" s="157">
        <f>'将来負担比率（分子）の構造'!K$50</f>
        <v>3797</v>
      </c>
      <c r="K58" s="157"/>
      <c r="L58" s="157"/>
      <c r="M58" s="157">
        <f>'将来負担比率（分子）の構造'!L$50</f>
        <v>3161</v>
      </c>
      <c r="N58" s="157"/>
      <c r="O58" s="157"/>
      <c r="P58" s="157">
        <f>'将来負担比率（分子）の構造'!M$50</f>
        <v>3246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607</v>
      </c>
      <c r="C62" s="157"/>
      <c r="D62" s="157"/>
      <c r="E62" s="157">
        <f>'将来負担比率（分子）の構造'!J$45</f>
        <v>567</v>
      </c>
      <c r="F62" s="157"/>
      <c r="G62" s="157"/>
      <c r="H62" s="157">
        <f>'将来負担比率（分子）の構造'!K$45</f>
        <v>576</v>
      </c>
      <c r="I62" s="157"/>
      <c r="J62" s="157"/>
      <c r="K62" s="157">
        <f>'将来負担比率（分子）の構造'!L$45</f>
        <v>599</v>
      </c>
      <c r="L62" s="157"/>
      <c r="M62" s="157"/>
      <c r="N62" s="157">
        <f>'将来負担比率（分子）の構造'!M$45</f>
        <v>618</v>
      </c>
      <c r="O62" s="157"/>
      <c r="P62" s="157"/>
    </row>
    <row r="63" spans="1:16" x14ac:dyDescent="0.2">
      <c r="A63" s="157" t="s">
        <v>34</v>
      </c>
      <c r="B63" s="157">
        <f>'将来負担比率（分子）の構造'!I$44</f>
        <v>275</v>
      </c>
      <c r="C63" s="157"/>
      <c r="D63" s="157"/>
      <c r="E63" s="157">
        <f>'将来負担比率（分子）の構造'!J$44</f>
        <v>245</v>
      </c>
      <c r="F63" s="157"/>
      <c r="G63" s="157"/>
      <c r="H63" s="157">
        <f>'将来負担比率（分子）の構造'!K$44</f>
        <v>216</v>
      </c>
      <c r="I63" s="157"/>
      <c r="J63" s="157"/>
      <c r="K63" s="157">
        <f>'将来負担比率（分子）の構造'!L$44</f>
        <v>188</v>
      </c>
      <c r="L63" s="157"/>
      <c r="M63" s="157"/>
      <c r="N63" s="157">
        <f>'将来負担比率（分子）の構造'!M$44</f>
        <v>174</v>
      </c>
      <c r="O63" s="157"/>
      <c r="P63" s="157"/>
    </row>
    <row r="64" spans="1:16" x14ac:dyDescent="0.2">
      <c r="A64" s="157" t="s">
        <v>33</v>
      </c>
      <c r="B64" s="157">
        <f>'将来負担比率（分子）の構造'!I$43</f>
        <v>1038</v>
      </c>
      <c r="C64" s="157"/>
      <c r="D64" s="157"/>
      <c r="E64" s="157">
        <f>'将来負担比率（分子）の構造'!J$43</f>
        <v>821</v>
      </c>
      <c r="F64" s="157"/>
      <c r="G64" s="157"/>
      <c r="H64" s="157">
        <f>'将来負担比率（分子）の構造'!K$43</f>
        <v>833</v>
      </c>
      <c r="I64" s="157"/>
      <c r="J64" s="157"/>
      <c r="K64" s="157">
        <f>'将来負担比率（分子）の構造'!L$43</f>
        <v>883</v>
      </c>
      <c r="L64" s="157"/>
      <c r="M64" s="157"/>
      <c r="N64" s="157">
        <f>'将来負担比率（分子）の構造'!M$43</f>
        <v>918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3985</v>
      </c>
      <c r="C66" s="157"/>
      <c r="D66" s="157"/>
      <c r="E66" s="157">
        <f>'将来負担比率（分子）の構造'!J$41</f>
        <v>3796</v>
      </c>
      <c r="F66" s="157"/>
      <c r="G66" s="157"/>
      <c r="H66" s="157">
        <f>'将来負担比率（分子）の構造'!K$41</f>
        <v>3849</v>
      </c>
      <c r="I66" s="157"/>
      <c r="J66" s="157"/>
      <c r="K66" s="157">
        <f>'将来負担比率（分子）の構造'!L$41</f>
        <v>4511</v>
      </c>
      <c r="L66" s="157"/>
      <c r="M66" s="157"/>
      <c r="N66" s="157">
        <f>'将来負担比率（分子）の構造'!M$41</f>
        <v>4541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638</v>
      </c>
      <c r="C72" s="161">
        <f>基金残高に係る経年分析!G55</f>
        <v>640</v>
      </c>
      <c r="D72" s="161">
        <f>基金残高に係る経年分析!H55</f>
        <v>602</v>
      </c>
    </row>
    <row r="73" spans="1:16" x14ac:dyDescent="0.2">
      <c r="A73" s="160" t="s">
        <v>74</v>
      </c>
      <c r="B73" s="161">
        <f>基金残高に係る経年分析!F56</f>
        <v>73</v>
      </c>
      <c r="C73" s="161">
        <f>基金残高に係る経年分析!G56</f>
        <v>74</v>
      </c>
      <c r="D73" s="161">
        <f>基金残高に係る経年分析!H56</f>
        <v>74</v>
      </c>
    </row>
    <row r="74" spans="1:16" x14ac:dyDescent="0.2">
      <c r="A74" s="160" t="s">
        <v>75</v>
      </c>
      <c r="B74" s="161">
        <f>基金残高に係る経年分析!F57</f>
        <v>2737</v>
      </c>
      <c r="C74" s="161">
        <f>基金残高に係る経年分析!G57</f>
        <v>2084</v>
      </c>
      <c r="D74" s="161">
        <f>基金残高に係る経年分析!H57</f>
        <v>2205</v>
      </c>
    </row>
  </sheetData>
  <sheetProtection algorithmName="SHA-512" hashValue="XqEbHnDjUQDXcXcOzMjCLpEa4LM5YSddmaOjewsv9U12qdumpJGXpwN0XoQuaOei5GsldRdPkhcUmdeEvaDtkQ==" saltValue="c09QRIbg4FAWvpJUDrCG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724649</v>
      </c>
      <c r="S5" s="600"/>
      <c r="T5" s="600"/>
      <c r="U5" s="600"/>
      <c r="V5" s="600"/>
      <c r="W5" s="600"/>
      <c r="X5" s="600"/>
      <c r="Y5" s="601"/>
      <c r="Z5" s="602">
        <v>12.4</v>
      </c>
      <c r="AA5" s="602"/>
      <c r="AB5" s="602"/>
      <c r="AC5" s="602"/>
      <c r="AD5" s="603">
        <v>724649</v>
      </c>
      <c r="AE5" s="603"/>
      <c r="AF5" s="603"/>
      <c r="AG5" s="603"/>
      <c r="AH5" s="603"/>
      <c r="AI5" s="603"/>
      <c r="AJ5" s="603"/>
      <c r="AK5" s="603"/>
      <c r="AL5" s="604">
        <v>24.6</v>
      </c>
      <c r="AM5" s="605"/>
      <c r="AN5" s="605"/>
      <c r="AO5" s="606"/>
      <c r="AP5" s="596" t="s">
        <v>217</v>
      </c>
      <c r="AQ5" s="597"/>
      <c r="AR5" s="597"/>
      <c r="AS5" s="597"/>
      <c r="AT5" s="597"/>
      <c r="AU5" s="597"/>
      <c r="AV5" s="597"/>
      <c r="AW5" s="597"/>
      <c r="AX5" s="597"/>
      <c r="AY5" s="597"/>
      <c r="AZ5" s="597"/>
      <c r="BA5" s="597"/>
      <c r="BB5" s="597"/>
      <c r="BC5" s="597"/>
      <c r="BD5" s="597"/>
      <c r="BE5" s="597"/>
      <c r="BF5" s="598"/>
      <c r="BG5" s="610">
        <v>724183</v>
      </c>
      <c r="BH5" s="611"/>
      <c r="BI5" s="611"/>
      <c r="BJ5" s="611"/>
      <c r="BK5" s="611"/>
      <c r="BL5" s="611"/>
      <c r="BM5" s="611"/>
      <c r="BN5" s="612"/>
      <c r="BO5" s="613">
        <v>99.9</v>
      </c>
      <c r="BP5" s="613"/>
      <c r="BQ5" s="613"/>
      <c r="BR5" s="613"/>
      <c r="BS5" s="614">
        <v>29150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55149</v>
      </c>
      <c r="S6" s="611"/>
      <c r="T6" s="611"/>
      <c r="U6" s="611"/>
      <c r="V6" s="611"/>
      <c r="W6" s="611"/>
      <c r="X6" s="611"/>
      <c r="Y6" s="612"/>
      <c r="Z6" s="613">
        <v>0.9</v>
      </c>
      <c r="AA6" s="613"/>
      <c r="AB6" s="613"/>
      <c r="AC6" s="613"/>
      <c r="AD6" s="614">
        <v>55149</v>
      </c>
      <c r="AE6" s="614"/>
      <c r="AF6" s="614"/>
      <c r="AG6" s="614"/>
      <c r="AH6" s="614"/>
      <c r="AI6" s="614"/>
      <c r="AJ6" s="614"/>
      <c r="AK6" s="614"/>
      <c r="AL6" s="615">
        <v>1.9</v>
      </c>
      <c r="AM6" s="616"/>
      <c r="AN6" s="616"/>
      <c r="AO6" s="617"/>
      <c r="AP6" s="607" t="s">
        <v>222</v>
      </c>
      <c r="AQ6" s="608"/>
      <c r="AR6" s="608"/>
      <c r="AS6" s="608"/>
      <c r="AT6" s="608"/>
      <c r="AU6" s="608"/>
      <c r="AV6" s="608"/>
      <c r="AW6" s="608"/>
      <c r="AX6" s="608"/>
      <c r="AY6" s="608"/>
      <c r="AZ6" s="608"/>
      <c r="BA6" s="608"/>
      <c r="BB6" s="608"/>
      <c r="BC6" s="608"/>
      <c r="BD6" s="608"/>
      <c r="BE6" s="608"/>
      <c r="BF6" s="609"/>
      <c r="BG6" s="610">
        <v>724183</v>
      </c>
      <c r="BH6" s="611"/>
      <c r="BI6" s="611"/>
      <c r="BJ6" s="611"/>
      <c r="BK6" s="611"/>
      <c r="BL6" s="611"/>
      <c r="BM6" s="611"/>
      <c r="BN6" s="612"/>
      <c r="BO6" s="613">
        <v>99.9</v>
      </c>
      <c r="BP6" s="613"/>
      <c r="BQ6" s="613"/>
      <c r="BR6" s="613"/>
      <c r="BS6" s="614">
        <v>29150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59179</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59179</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372</v>
      </c>
      <c r="S7" s="611"/>
      <c r="T7" s="611"/>
      <c r="U7" s="611"/>
      <c r="V7" s="611"/>
      <c r="W7" s="611"/>
      <c r="X7" s="611"/>
      <c r="Y7" s="612"/>
      <c r="Z7" s="613">
        <v>0</v>
      </c>
      <c r="AA7" s="613"/>
      <c r="AB7" s="613"/>
      <c r="AC7" s="613"/>
      <c r="AD7" s="614">
        <v>372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248546</v>
      </c>
      <c r="BH7" s="611"/>
      <c r="BI7" s="611"/>
      <c r="BJ7" s="611"/>
      <c r="BK7" s="611"/>
      <c r="BL7" s="611"/>
      <c r="BM7" s="611"/>
      <c r="BN7" s="612"/>
      <c r="BO7" s="613">
        <v>34.299999999999997</v>
      </c>
      <c r="BP7" s="613"/>
      <c r="BQ7" s="613"/>
      <c r="BR7" s="613"/>
      <c r="BS7" s="614">
        <v>2108</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996967</v>
      </c>
      <c r="CS7" s="611"/>
      <c r="CT7" s="611"/>
      <c r="CU7" s="611"/>
      <c r="CV7" s="611"/>
      <c r="CW7" s="611"/>
      <c r="CX7" s="611"/>
      <c r="CY7" s="612"/>
      <c r="CZ7" s="613">
        <v>17.600000000000001</v>
      </c>
      <c r="DA7" s="613"/>
      <c r="DB7" s="613"/>
      <c r="DC7" s="613"/>
      <c r="DD7" s="619">
        <v>93456</v>
      </c>
      <c r="DE7" s="611"/>
      <c r="DF7" s="611"/>
      <c r="DG7" s="611"/>
      <c r="DH7" s="611"/>
      <c r="DI7" s="611"/>
      <c r="DJ7" s="611"/>
      <c r="DK7" s="611"/>
      <c r="DL7" s="611"/>
      <c r="DM7" s="611"/>
      <c r="DN7" s="611"/>
      <c r="DO7" s="611"/>
      <c r="DP7" s="612"/>
      <c r="DQ7" s="619">
        <v>932031</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8758</v>
      </c>
      <c r="S8" s="611"/>
      <c r="T8" s="611"/>
      <c r="U8" s="611"/>
      <c r="V8" s="611"/>
      <c r="W8" s="611"/>
      <c r="X8" s="611"/>
      <c r="Y8" s="612"/>
      <c r="Z8" s="613">
        <v>0.1</v>
      </c>
      <c r="AA8" s="613"/>
      <c r="AB8" s="613"/>
      <c r="AC8" s="613"/>
      <c r="AD8" s="614">
        <v>8758</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9160</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1417573</v>
      </c>
      <c r="CS8" s="611"/>
      <c r="CT8" s="611"/>
      <c r="CU8" s="611"/>
      <c r="CV8" s="611"/>
      <c r="CW8" s="611"/>
      <c r="CX8" s="611"/>
      <c r="CY8" s="612"/>
      <c r="CZ8" s="613">
        <v>25</v>
      </c>
      <c r="DA8" s="613"/>
      <c r="DB8" s="613"/>
      <c r="DC8" s="613"/>
      <c r="DD8" s="619">
        <v>42503</v>
      </c>
      <c r="DE8" s="611"/>
      <c r="DF8" s="611"/>
      <c r="DG8" s="611"/>
      <c r="DH8" s="611"/>
      <c r="DI8" s="611"/>
      <c r="DJ8" s="611"/>
      <c r="DK8" s="611"/>
      <c r="DL8" s="611"/>
      <c r="DM8" s="611"/>
      <c r="DN8" s="611"/>
      <c r="DO8" s="611"/>
      <c r="DP8" s="612"/>
      <c r="DQ8" s="619">
        <v>892985</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10290</v>
      </c>
      <c r="S9" s="611"/>
      <c r="T9" s="611"/>
      <c r="U9" s="611"/>
      <c r="V9" s="611"/>
      <c r="W9" s="611"/>
      <c r="X9" s="611"/>
      <c r="Y9" s="612"/>
      <c r="Z9" s="613">
        <v>0.2</v>
      </c>
      <c r="AA9" s="613"/>
      <c r="AB9" s="613"/>
      <c r="AC9" s="613"/>
      <c r="AD9" s="614">
        <v>10290</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209186</v>
      </c>
      <c r="BH9" s="611"/>
      <c r="BI9" s="611"/>
      <c r="BJ9" s="611"/>
      <c r="BK9" s="611"/>
      <c r="BL9" s="611"/>
      <c r="BM9" s="611"/>
      <c r="BN9" s="612"/>
      <c r="BO9" s="613">
        <v>28.9</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481049</v>
      </c>
      <c r="CS9" s="611"/>
      <c r="CT9" s="611"/>
      <c r="CU9" s="611"/>
      <c r="CV9" s="611"/>
      <c r="CW9" s="611"/>
      <c r="CX9" s="611"/>
      <c r="CY9" s="612"/>
      <c r="CZ9" s="613">
        <v>8.5</v>
      </c>
      <c r="DA9" s="613"/>
      <c r="DB9" s="613"/>
      <c r="DC9" s="613"/>
      <c r="DD9" s="619">
        <v>7392</v>
      </c>
      <c r="DE9" s="611"/>
      <c r="DF9" s="611"/>
      <c r="DG9" s="611"/>
      <c r="DH9" s="611"/>
      <c r="DI9" s="611"/>
      <c r="DJ9" s="611"/>
      <c r="DK9" s="611"/>
      <c r="DL9" s="611"/>
      <c r="DM9" s="611"/>
      <c r="DN9" s="611"/>
      <c r="DO9" s="611"/>
      <c r="DP9" s="612"/>
      <c r="DQ9" s="619">
        <v>415753</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12648</v>
      </c>
      <c r="BH10" s="611"/>
      <c r="BI10" s="611"/>
      <c r="BJ10" s="611"/>
      <c r="BK10" s="611"/>
      <c r="BL10" s="611"/>
      <c r="BM10" s="611"/>
      <c r="BN10" s="612"/>
      <c r="BO10" s="613">
        <v>1.7</v>
      </c>
      <c r="BP10" s="613"/>
      <c r="BQ10" s="613"/>
      <c r="BR10" s="613"/>
      <c r="BS10" s="614">
        <v>2108</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162974</v>
      </c>
      <c r="S11" s="611"/>
      <c r="T11" s="611"/>
      <c r="U11" s="611"/>
      <c r="V11" s="611"/>
      <c r="W11" s="611"/>
      <c r="X11" s="611"/>
      <c r="Y11" s="612"/>
      <c r="Z11" s="615">
        <v>2.8</v>
      </c>
      <c r="AA11" s="616"/>
      <c r="AB11" s="616"/>
      <c r="AC11" s="622"/>
      <c r="AD11" s="619">
        <v>162974</v>
      </c>
      <c r="AE11" s="611"/>
      <c r="AF11" s="611"/>
      <c r="AG11" s="611"/>
      <c r="AH11" s="611"/>
      <c r="AI11" s="611"/>
      <c r="AJ11" s="611"/>
      <c r="AK11" s="612"/>
      <c r="AL11" s="615">
        <v>5.5</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17552</v>
      </c>
      <c r="BH11" s="611"/>
      <c r="BI11" s="611"/>
      <c r="BJ11" s="611"/>
      <c r="BK11" s="611"/>
      <c r="BL11" s="611"/>
      <c r="BM11" s="611"/>
      <c r="BN11" s="612"/>
      <c r="BO11" s="613">
        <v>2.4</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210410</v>
      </c>
      <c r="CS11" s="611"/>
      <c r="CT11" s="611"/>
      <c r="CU11" s="611"/>
      <c r="CV11" s="611"/>
      <c r="CW11" s="611"/>
      <c r="CX11" s="611"/>
      <c r="CY11" s="612"/>
      <c r="CZ11" s="613">
        <v>3.7</v>
      </c>
      <c r="DA11" s="613"/>
      <c r="DB11" s="613"/>
      <c r="DC11" s="613"/>
      <c r="DD11" s="619">
        <v>57627</v>
      </c>
      <c r="DE11" s="611"/>
      <c r="DF11" s="611"/>
      <c r="DG11" s="611"/>
      <c r="DH11" s="611"/>
      <c r="DI11" s="611"/>
      <c r="DJ11" s="611"/>
      <c r="DK11" s="611"/>
      <c r="DL11" s="611"/>
      <c r="DM11" s="611"/>
      <c r="DN11" s="611"/>
      <c r="DO11" s="611"/>
      <c r="DP11" s="612"/>
      <c r="DQ11" s="619">
        <v>120572</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405014</v>
      </c>
      <c r="BH12" s="611"/>
      <c r="BI12" s="611"/>
      <c r="BJ12" s="611"/>
      <c r="BK12" s="611"/>
      <c r="BL12" s="611"/>
      <c r="BM12" s="611"/>
      <c r="BN12" s="612"/>
      <c r="BO12" s="613">
        <v>55.9</v>
      </c>
      <c r="BP12" s="613"/>
      <c r="BQ12" s="613"/>
      <c r="BR12" s="613"/>
      <c r="BS12" s="614">
        <v>27042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175215</v>
      </c>
      <c r="CS12" s="611"/>
      <c r="CT12" s="611"/>
      <c r="CU12" s="611"/>
      <c r="CV12" s="611"/>
      <c r="CW12" s="611"/>
      <c r="CX12" s="611"/>
      <c r="CY12" s="612"/>
      <c r="CZ12" s="613">
        <v>3.1</v>
      </c>
      <c r="DA12" s="613"/>
      <c r="DB12" s="613"/>
      <c r="DC12" s="613"/>
      <c r="DD12" s="619">
        <v>117884</v>
      </c>
      <c r="DE12" s="611"/>
      <c r="DF12" s="611"/>
      <c r="DG12" s="611"/>
      <c r="DH12" s="611"/>
      <c r="DI12" s="611"/>
      <c r="DJ12" s="611"/>
      <c r="DK12" s="611"/>
      <c r="DL12" s="611"/>
      <c r="DM12" s="611"/>
      <c r="DN12" s="611"/>
      <c r="DO12" s="611"/>
      <c r="DP12" s="612"/>
      <c r="DQ12" s="619">
        <v>104209</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404740</v>
      </c>
      <c r="BH13" s="611"/>
      <c r="BI13" s="611"/>
      <c r="BJ13" s="611"/>
      <c r="BK13" s="611"/>
      <c r="BL13" s="611"/>
      <c r="BM13" s="611"/>
      <c r="BN13" s="612"/>
      <c r="BO13" s="613">
        <v>55.9</v>
      </c>
      <c r="BP13" s="613"/>
      <c r="BQ13" s="613"/>
      <c r="BR13" s="613"/>
      <c r="BS13" s="614">
        <v>27042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555930</v>
      </c>
      <c r="CS13" s="611"/>
      <c r="CT13" s="611"/>
      <c r="CU13" s="611"/>
      <c r="CV13" s="611"/>
      <c r="CW13" s="611"/>
      <c r="CX13" s="611"/>
      <c r="CY13" s="612"/>
      <c r="CZ13" s="613">
        <v>9.8000000000000007</v>
      </c>
      <c r="DA13" s="613"/>
      <c r="DB13" s="613"/>
      <c r="DC13" s="613"/>
      <c r="DD13" s="619">
        <v>441211</v>
      </c>
      <c r="DE13" s="611"/>
      <c r="DF13" s="611"/>
      <c r="DG13" s="611"/>
      <c r="DH13" s="611"/>
      <c r="DI13" s="611"/>
      <c r="DJ13" s="611"/>
      <c r="DK13" s="611"/>
      <c r="DL13" s="611"/>
      <c r="DM13" s="611"/>
      <c r="DN13" s="611"/>
      <c r="DO13" s="611"/>
      <c r="DP13" s="612"/>
      <c r="DQ13" s="619">
        <v>197088</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33202</v>
      </c>
      <c r="BH14" s="611"/>
      <c r="BI14" s="611"/>
      <c r="BJ14" s="611"/>
      <c r="BK14" s="611"/>
      <c r="BL14" s="611"/>
      <c r="BM14" s="611"/>
      <c r="BN14" s="612"/>
      <c r="BO14" s="613">
        <v>4.5999999999999996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265903</v>
      </c>
      <c r="CS14" s="611"/>
      <c r="CT14" s="611"/>
      <c r="CU14" s="611"/>
      <c r="CV14" s="611"/>
      <c r="CW14" s="611"/>
      <c r="CX14" s="611"/>
      <c r="CY14" s="612"/>
      <c r="CZ14" s="613">
        <v>4.7</v>
      </c>
      <c r="DA14" s="613"/>
      <c r="DB14" s="613"/>
      <c r="DC14" s="613"/>
      <c r="DD14" s="619">
        <v>18088</v>
      </c>
      <c r="DE14" s="611"/>
      <c r="DF14" s="611"/>
      <c r="DG14" s="611"/>
      <c r="DH14" s="611"/>
      <c r="DI14" s="611"/>
      <c r="DJ14" s="611"/>
      <c r="DK14" s="611"/>
      <c r="DL14" s="611"/>
      <c r="DM14" s="611"/>
      <c r="DN14" s="611"/>
      <c r="DO14" s="611"/>
      <c r="DP14" s="612"/>
      <c r="DQ14" s="619">
        <v>253809</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5495</v>
      </c>
      <c r="S15" s="611"/>
      <c r="T15" s="611"/>
      <c r="U15" s="611"/>
      <c r="V15" s="611"/>
      <c r="W15" s="611"/>
      <c r="X15" s="611"/>
      <c r="Y15" s="612"/>
      <c r="Z15" s="613">
        <v>0.1</v>
      </c>
      <c r="AA15" s="613"/>
      <c r="AB15" s="613"/>
      <c r="AC15" s="613"/>
      <c r="AD15" s="614">
        <v>5495</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37421</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799241</v>
      </c>
      <c r="CS15" s="611"/>
      <c r="CT15" s="611"/>
      <c r="CU15" s="611"/>
      <c r="CV15" s="611"/>
      <c r="CW15" s="611"/>
      <c r="CX15" s="611"/>
      <c r="CY15" s="612"/>
      <c r="CZ15" s="613">
        <v>14.1</v>
      </c>
      <c r="DA15" s="613"/>
      <c r="DB15" s="613"/>
      <c r="DC15" s="613"/>
      <c r="DD15" s="619">
        <v>223877</v>
      </c>
      <c r="DE15" s="611"/>
      <c r="DF15" s="611"/>
      <c r="DG15" s="611"/>
      <c r="DH15" s="611"/>
      <c r="DI15" s="611"/>
      <c r="DJ15" s="611"/>
      <c r="DK15" s="611"/>
      <c r="DL15" s="611"/>
      <c r="DM15" s="611"/>
      <c r="DN15" s="611"/>
      <c r="DO15" s="611"/>
      <c r="DP15" s="612"/>
      <c r="DQ15" s="619">
        <v>498450</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8528</v>
      </c>
      <c r="S16" s="611"/>
      <c r="T16" s="611"/>
      <c r="U16" s="611"/>
      <c r="V16" s="611"/>
      <c r="W16" s="611"/>
      <c r="X16" s="611"/>
      <c r="Y16" s="612"/>
      <c r="Z16" s="613">
        <v>0.1</v>
      </c>
      <c r="AA16" s="613"/>
      <c r="AB16" s="613"/>
      <c r="AC16" s="613"/>
      <c r="AD16" s="614">
        <v>8528</v>
      </c>
      <c r="AE16" s="614"/>
      <c r="AF16" s="614"/>
      <c r="AG16" s="614"/>
      <c r="AH16" s="614"/>
      <c r="AI16" s="614"/>
      <c r="AJ16" s="614"/>
      <c r="AK16" s="614"/>
      <c r="AL16" s="615">
        <v>0.3</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252300</v>
      </c>
      <c r="CS16" s="611"/>
      <c r="CT16" s="611"/>
      <c r="CU16" s="611"/>
      <c r="CV16" s="611"/>
      <c r="CW16" s="611"/>
      <c r="CX16" s="611"/>
      <c r="CY16" s="612"/>
      <c r="CZ16" s="613">
        <v>4.4000000000000004</v>
      </c>
      <c r="DA16" s="613"/>
      <c r="DB16" s="613"/>
      <c r="DC16" s="613"/>
      <c r="DD16" s="619" t="s">
        <v>122</v>
      </c>
      <c r="DE16" s="611"/>
      <c r="DF16" s="611"/>
      <c r="DG16" s="611"/>
      <c r="DH16" s="611"/>
      <c r="DI16" s="611"/>
      <c r="DJ16" s="611"/>
      <c r="DK16" s="611"/>
      <c r="DL16" s="611"/>
      <c r="DM16" s="611"/>
      <c r="DN16" s="611"/>
      <c r="DO16" s="611"/>
      <c r="DP16" s="612"/>
      <c r="DQ16" s="619">
        <v>17603</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32469</v>
      </c>
      <c r="S17" s="611"/>
      <c r="T17" s="611"/>
      <c r="U17" s="611"/>
      <c r="V17" s="611"/>
      <c r="W17" s="611"/>
      <c r="X17" s="611"/>
      <c r="Y17" s="612"/>
      <c r="Z17" s="613">
        <v>0.6</v>
      </c>
      <c r="AA17" s="613"/>
      <c r="AB17" s="613"/>
      <c r="AC17" s="613"/>
      <c r="AD17" s="614">
        <v>32469</v>
      </c>
      <c r="AE17" s="614"/>
      <c r="AF17" s="614"/>
      <c r="AG17" s="614"/>
      <c r="AH17" s="614"/>
      <c r="AI17" s="614"/>
      <c r="AJ17" s="614"/>
      <c r="AK17" s="614"/>
      <c r="AL17" s="615">
        <v>1.1000000000000001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455898</v>
      </c>
      <c r="CS17" s="611"/>
      <c r="CT17" s="611"/>
      <c r="CU17" s="611"/>
      <c r="CV17" s="611"/>
      <c r="CW17" s="611"/>
      <c r="CX17" s="611"/>
      <c r="CY17" s="612"/>
      <c r="CZ17" s="613">
        <v>8</v>
      </c>
      <c r="DA17" s="613"/>
      <c r="DB17" s="613"/>
      <c r="DC17" s="613"/>
      <c r="DD17" s="619" t="s">
        <v>122</v>
      </c>
      <c r="DE17" s="611"/>
      <c r="DF17" s="611"/>
      <c r="DG17" s="611"/>
      <c r="DH17" s="611"/>
      <c r="DI17" s="611"/>
      <c r="DJ17" s="611"/>
      <c r="DK17" s="611"/>
      <c r="DL17" s="611"/>
      <c r="DM17" s="611"/>
      <c r="DN17" s="611"/>
      <c r="DO17" s="611"/>
      <c r="DP17" s="612"/>
      <c r="DQ17" s="619">
        <v>455898</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4396</v>
      </c>
      <c r="S18" s="611"/>
      <c r="T18" s="611"/>
      <c r="U18" s="611"/>
      <c r="V18" s="611"/>
      <c r="W18" s="611"/>
      <c r="X18" s="611"/>
      <c r="Y18" s="612"/>
      <c r="Z18" s="613">
        <v>0.1</v>
      </c>
      <c r="AA18" s="613"/>
      <c r="AB18" s="613"/>
      <c r="AC18" s="613"/>
      <c r="AD18" s="614">
        <v>4396</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24922</v>
      </c>
      <c r="S19" s="611"/>
      <c r="T19" s="611"/>
      <c r="U19" s="611"/>
      <c r="V19" s="611"/>
      <c r="W19" s="611"/>
      <c r="X19" s="611"/>
      <c r="Y19" s="612"/>
      <c r="Z19" s="613">
        <v>0.4</v>
      </c>
      <c r="AA19" s="613"/>
      <c r="AB19" s="613"/>
      <c r="AC19" s="613"/>
      <c r="AD19" s="614">
        <v>24922</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466</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3151</v>
      </c>
      <c r="S20" s="611"/>
      <c r="T20" s="611"/>
      <c r="U20" s="611"/>
      <c r="V20" s="611"/>
      <c r="W20" s="611"/>
      <c r="X20" s="611"/>
      <c r="Y20" s="612"/>
      <c r="Z20" s="613">
        <v>0.1</v>
      </c>
      <c r="AA20" s="613"/>
      <c r="AB20" s="613"/>
      <c r="AC20" s="613"/>
      <c r="AD20" s="614">
        <v>3151</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466</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5669665</v>
      </c>
      <c r="CS20" s="611"/>
      <c r="CT20" s="611"/>
      <c r="CU20" s="611"/>
      <c r="CV20" s="611"/>
      <c r="CW20" s="611"/>
      <c r="CX20" s="611"/>
      <c r="CY20" s="612"/>
      <c r="CZ20" s="613">
        <v>100</v>
      </c>
      <c r="DA20" s="613"/>
      <c r="DB20" s="613"/>
      <c r="DC20" s="613"/>
      <c r="DD20" s="619">
        <v>1002038</v>
      </c>
      <c r="DE20" s="611"/>
      <c r="DF20" s="611"/>
      <c r="DG20" s="611"/>
      <c r="DH20" s="611"/>
      <c r="DI20" s="611"/>
      <c r="DJ20" s="611"/>
      <c r="DK20" s="611"/>
      <c r="DL20" s="611"/>
      <c r="DM20" s="611"/>
      <c r="DN20" s="611"/>
      <c r="DO20" s="611"/>
      <c r="DP20" s="612"/>
      <c r="DQ20" s="619">
        <v>3947577</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2205641</v>
      </c>
      <c r="S21" s="611"/>
      <c r="T21" s="611"/>
      <c r="U21" s="611"/>
      <c r="V21" s="611"/>
      <c r="W21" s="611"/>
      <c r="X21" s="611"/>
      <c r="Y21" s="612"/>
      <c r="Z21" s="613">
        <v>37.6</v>
      </c>
      <c r="AA21" s="613"/>
      <c r="AB21" s="613"/>
      <c r="AC21" s="613"/>
      <c r="AD21" s="614">
        <v>1904559</v>
      </c>
      <c r="AE21" s="614"/>
      <c r="AF21" s="614"/>
      <c r="AG21" s="614"/>
      <c r="AH21" s="614"/>
      <c r="AI21" s="614"/>
      <c r="AJ21" s="614"/>
      <c r="AK21" s="614"/>
      <c r="AL21" s="615">
        <v>64.599999999999994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466</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1904559</v>
      </c>
      <c r="S22" s="611"/>
      <c r="T22" s="611"/>
      <c r="U22" s="611"/>
      <c r="V22" s="611"/>
      <c r="W22" s="611"/>
      <c r="X22" s="611"/>
      <c r="Y22" s="612"/>
      <c r="Z22" s="613">
        <v>32.5</v>
      </c>
      <c r="AA22" s="613"/>
      <c r="AB22" s="613"/>
      <c r="AC22" s="613"/>
      <c r="AD22" s="614">
        <v>1904559</v>
      </c>
      <c r="AE22" s="614"/>
      <c r="AF22" s="614"/>
      <c r="AG22" s="614"/>
      <c r="AH22" s="614"/>
      <c r="AI22" s="614"/>
      <c r="AJ22" s="614"/>
      <c r="AK22" s="614"/>
      <c r="AL22" s="615">
        <v>64.599999999999994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301082</v>
      </c>
      <c r="S23" s="611"/>
      <c r="T23" s="611"/>
      <c r="U23" s="611"/>
      <c r="V23" s="611"/>
      <c r="W23" s="611"/>
      <c r="X23" s="611"/>
      <c r="Y23" s="612"/>
      <c r="Z23" s="613">
        <v>5.0999999999999996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2083075</v>
      </c>
      <c r="CS24" s="600"/>
      <c r="CT24" s="600"/>
      <c r="CU24" s="600"/>
      <c r="CV24" s="600"/>
      <c r="CW24" s="600"/>
      <c r="CX24" s="600"/>
      <c r="CY24" s="601"/>
      <c r="CZ24" s="604">
        <v>36.700000000000003</v>
      </c>
      <c r="DA24" s="605"/>
      <c r="DB24" s="605"/>
      <c r="DC24" s="621"/>
      <c r="DD24" s="642">
        <v>1642822</v>
      </c>
      <c r="DE24" s="600"/>
      <c r="DF24" s="600"/>
      <c r="DG24" s="600"/>
      <c r="DH24" s="600"/>
      <c r="DI24" s="600"/>
      <c r="DJ24" s="600"/>
      <c r="DK24" s="601"/>
      <c r="DL24" s="642">
        <v>1455464</v>
      </c>
      <c r="DM24" s="600"/>
      <c r="DN24" s="600"/>
      <c r="DO24" s="600"/>
      <c r="DP24" s="600"/>
      <c r="DQ24" s="600"/>
      <c r="DR24" s="600"/>
      <c r="DS24" s="600"/>
      <c r="DT24" s="600"/>
      <c r="DU24" s="600"/>
      <c r="DV24" s="601"/>
      <c r="DW24" s="604">
        <v>49.2</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3214325</v>
      </c>
      <c r="S25" s="611"/>
      <c r="T25" s="611"/>
      <c r="U25" s="611"/>
      <c r="V25" s="611"/>
      <c r="W25" s="611"/>
      <c r="X25" s="611"/>
      <c r="Y25" s="612"/>
      <c r="Z25" s="613">
        <v>54.8</v>
      </c>
      <c r="AA25" s="613"/>
      <c r="AB25" s="613"/>
      <c r="AC25" s="613"/>
      <c r="AD25" s="614">
        <v>2913243</v>
      </c>
      <c r="AE25" s="614"/>
      <c r="AF25" s="614"/>
      <c r="AG25" s="614"/>
      <c r="AH25" s="614"/>
      <c r="AI25" s="614"/>
      <c r="AJ25" s="614"/>
      <c r="AK25" s="614"/>
      <c r="AL25" s="615">
        <v>98.8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968923</v>
      </c>
      <c r="CS25" s="631"/>
      <c r="CT25" s="631"/>
      <c r="CU25" s="631"/>
      <c r="CV25" s="631"/>
      <c r="CW25" s="631"/>
      <c r="CX25" s="631"/>
      <c r="CY25" s="632"/>
      <c r="CZ25" s="615">
        <v>17.100000000000001</v>
      </c>
      <c r="DA25" s="643"/>
      <c r="DB25" s="643"/>
      <c r="DC25" s="645"/>
      <c r="DD25" s="619">
        <v>904117</v>
      </c>
      <c r="DE25" s="631"/>
      <c r="DF25" s="631"/>
      <c r="DG25" s="631"/>
      <c r="DH25" s="631"/>
      <c r="DI25" s="631"/>
      <c r="DJ25" s="631"/>
      <c r="DK25" s="632"/>
      <c r="DL25" s="619">
        <v>810014</v>
      </c>
      <c r="DM25" s="631"/>
      <c r="DN25" s="631"/>
      <c r="DO25" s="631"/>
      <c r="DP25" s="631"/>
      <c r="DQ25" s="631"/>
      <c r="DR25" s="631"/>
      <c r="DS25" s="631"/>
      <c r="DT25" s="631"/>
      <c r="DU25" s="631"/>
      <c r="DV25" s="632"/>
      <c r="DW25" s="615">
        <v>27.4</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530669</v>
      </c>
      <c r="CS26" s="611"/>
      <c r="CT26" s="611"/>
      <c r="CU26" s="611"/>
      <c r="CV26" s="611"/>
      <c r="CW26" s="611"/>
      <c r="CX26" s="611"/>
      <c r="CY26" s="612"/>
      <c r="CZ26" s="615">
        <v>9.4</v>
      </c>
      <c r="DA26" s="643"/>
      <c r="DB26" s="643"/>
      <c r="DC26" s="645"/>
      <c r="DD26" s="619">
        <v>492772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20568</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724649</v>
      </c>
      <c r="BH27" s="611"/>
      <c r="BI27" s="611"/>
      <c r="BJ27" s="611"/>
      <c r="BK27" s="611"/>
      <c r="BL27" s="611"/>
      <c r="BM27" s="611"/>
      <c r="BN27" s="612"/>
      <c r="BO27" s="613">
        <v>100</v>
      </c>
      <c r="BP27" s="613"/>
      <c r="BQ27" s="613"/>
      <c r="BR27" s="613"/>
      <c r="BS27" s="614">
        <v>29150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658254</v>
      </c>
      <c r="CS27" s="631"/>
      <c r="CT27" s="631"/>
      <c r="CU27" s="631"/>
      <c r="CV27" s="631"/>
      <c r="CW27" s="631"/>
      <c r="CX27" s="631"/>
      <c r="CY27" s="632"/>
      <c r="CZ27" s="615">
        <v>11.6</v>
      </c>
      <c r="DA27" s="643"/>
      <c r="DB27" s="643"/>
      <c r="DC27" s="645"/>
      <c r="DD27" s="619">
        <v>282807</v>
      </c>
      <c r="DE27" s="631"/>
      <c r="DF27" s="631"/>
      <c r="DG27" s="631"/>
      <c r="DH27" s="631"/>
      <c r="DI27" s="631"/>
      <c r="DJ27" s="631"/>
      <c r="DK27" s="632"/>
      <c r="DL27" s="619">
        <v>189552</v>
      </c>
      <c r="DM27" s="631"/>
      <c r="DN27" s="631"/>
      <c r="DO27" s="631"/>
      <c r="DP27" s="631"/>
      <c r="DQ27" s="631"/>
      <c r="DR27" s="631"/>
      <c r="DS27" s="631"/>
      <c r="DT27" s="631"/>
      <c r="DU27" s="631"/>
      <c r="DV27" s="632"/>
      <c r="DW27" s="615">
        <v>6.4</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19690</v>
      </c>
      <c r="S28" s="611"/>
      <c r="T28" s="611"/>
      <c r="U28" s="611"/>
      <c r="V28" s="611"/>
      <c r="W28" s="611"/>
      <c r="X28" s="611"/>
      <c r="Y28" s="612"/>
      <c r="Z28" s="613">
        <v>0.3</v>
      </c>
      <c r="AA28" s="613"/>
      <c r="AB28" s="613"/>
      <c r="AC28" s="613"/>
      <c r="AD28" s="614">
        <v>1578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455898</v>
      </c>
      <c r="CS28" s="611"/>
      <c r="CT28" s="611"/>
      <c r="CU28" s="611"/>
      <c r="CV28" s="611"/>
      <c r="CW28" s="611"/>
      <c r="CX28" s="611"/>
      <c r="CY28" s="612"/>
      <c r="CZ28" s="615">
        <v>8</v>
      </c>
      <c r="DA28" s="643"/>
      <c r="DB28" s="643"/>
      <c r="DC28" s="645"/>
      <c r="DD28" s="619">
        <v>455898</v>
      </c>
      <c r="DE28" s="611"/>
      <c r="DF28" s="611"/>
      <c r="DG28" s="611"/>
      <c r="DH28" s="611"/>
      <c r="DI28" s="611"/>
      <c r="DJ28" s="611"/>
      <c r="DK28" s="612"/>
      <c r="DL28" s="619">
        <v>455898</v>
      </c>
      <c r="DM28" s="611"/>
      <c r="DN28" s="611"/>
      <c r="DO28" s="611"/>
      <c r="DP28" s="611"/>
      <c r="DQ28" s="611"/>
      <c r="DR28" s="611"/>
      <c r="DS28" s="611"/>
      <c r="DT28" s="611"/>
      <c r="DU28" s="611"/>
      <c r="DV28" s="612"/>
      <c r="DW28" s="615">
        <v>15.4</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9967</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455898</v>
      </c>
      <c r="CS29" s="631"/>
      <c r="CT29" s="631"/>
      <c r="CU29" s="631"/>
      <c r="CV29" s="631"/>
      <c r="CW29" s="631"/>
      <c r="CX29" s="631"/>
      <c r="CY29" s="632"/>
      <c r="CZ29" s="615">
        <v>8</v>
      </c>
      <c r="DA29" s="643"/>
      <c r="DB29" s="643"/>
      <c r="DC29" s="645"/>
      <c r="DD29" s="619">
        <v>455898</v>
      </c>
      <c r="DE29" s="631"/>
      <c r="DF29" s="631"/>
      <c r="DG29" s="631"/>
      <c r="DH29" s="631"/>
      <c r="DI29" s="631"/>
      <c r="DJ29" s="631"/>
      <c r="DK29" s="632"/>
      <c r="DL29" s="619">
        <v>455898</v>
      </c>
      <c r="DM29" s="631"/>
      <c r="DN29" s="631"/>
      <c r="DO29" s="631"/>
      <c r="DP29" s="631"/>
      <c r="DQ29" s="631"/>
      <c r="DR29" s="631"/>
      <c r="DS29" s="631"/>
      <c r="DT29" s="631"/>
      <c r="DU29" s="631"/>
      <c r="DV29" s="632"/>
      <c r="DW29" s="615">
        <v>15.4</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802744</v>
      </c>
      <c r="S30" s="611"/>
      <c r="T30" s="611"/>
      <c r="U30" s="611"/>
      <c r="V30" s="611"/>
      <c r="W30" s="611"/>
      <c r="X30" s="611"/>
      <c r="Y30" s="612"/>
      <c r="Z30" s="613">
        <v>13.7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443163</v>
      </c>
      <c r="CS30" s="611"/>
      <c r="CT30" s="611"/>
      <c r="CU30" s="611"/>
      <c r="CV30" s="611"/>
      <c r="CW30" s="611"/>
      <c r="CX30" s="611"/>
      <c r="CY30" s="612"/>
      <c r="CZ30" s="615">
        <v>7.8</v>
      </c>
      <c r="DA30" s="643"/>
      <c r="DB30" s="643"/>
      <c r="DC30" s="645"/>
      <c r="DD30" s="619">
        <v>443163</v>
      </c>
      <c r="DE30" s="611"/>
      <c r="DF30" s="611"/>
      <c r="DG30" s="611"/>
      <c r="DH30" s="611"/>
      <c r="DI30" s="611"/>
      <c r="DJ30" s="611"/>
      <c r="DK30" s="612"/>
      <c r="DL30" s="619">
        <v>443163</v>
      </c>
      <c r="DM30" s="611"/>
      <c r="DN30" s="611"/>
      <c r="DO30" s="611"/>
      <c r="DP30" s="611"/>
      <c r="DQ30" s="611"/>
      <c r="DR30" s="611"/>
      <c r="DS30" s="611"/>
      <c r="DT30" s="611"/>
      <c r="DU30" s="611"/>
      <c r="DV30" s="612"/>
      <c r="DW30" s="615">
        <v>15</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99.3</v>
      </c>
      <c r="BH31" s="654"/>
      <c r="BI31" s="654"/>
      <c r="BJ31" s="654"/>
      <c r="BK31" s="654"/>
      <c r="BL31" s="654"/>
      <c r="BM31" s="605">
        <v>97.8</v>
      </c>
      <c r="BN31" s="654"/>
      <c r="BO31" s="654"/>
      <c r="BP31" s="654"/>
      <c r="BQ31" s="655"/>
      <c r="BR31" s="657">
        <v>99.2</v>
      </c>
      <c r="BS31" s="654"/>
      <c r="BT31" s="654"/>
      <c r="BU31" s="654"/>
      <c r="BV31" s="654"/>
      <c r="BW31" s="654"/>
      <c r="BX31" s="605">
        <v>98</v>
      </c>
      <c r="BY31" s="654"/>
      <c r="BZ31" s="654"/>
      <c r="CA31" s="654"/>
      <c r="CB31" s="655"/>
      <c r="CD31" s="650"/>
      <c r="CE31" s="651"/>
      <c r="CF31" s="607" t="s">
        <v>301</v>
      </c>
      <c r="CG31" s="608"/>
      <c r="CH31" s="608"/>
      <c r="CI31" s="608"/>
      <c r="CJ31" s="608"/>
      <c r="CK31" s="608"/>
      <c r="CL31" s="608"/>
      <c r="CM31" s="608"/>
      <c r="CN31" s="608"/>
      <c r="CO31" s="608"/>
      <c r="CP31" s="608"/>
      <c r="CQ31" s="609"/>
      <c r="CR31" s="610">
        <v>12735</v>
      </c>
      <c r="CS31" s="631"/>
      <c r="CT31" s="631"/>
      <c r="CU31" s="631"/>
      <c r="CV31" s="631"/>
      <c r="CW31" s="631"/>
      <c r="CX31" s="631"/>
      <c r="CY31" s="632"/>
      <c r="CZ31" s="615">
        <v>0.2</v>
      </c>
      <c r="DA31" s="643"/>
      <c r="DB31" s="643"/>
      <c r="DC31" s="645"/>
      <c r="DD31" s="619">
        <v>12735</v>
      </c>
      <c r="DE31" s="631"/>
      <c r="DF31" s="631"/>
      <c r="DG31" s="631"/>
      <c r="DH31" s="631"/>
      <c r="DI31" s="631"/>
      <c r="DJ31" s="631"/>
      <c r="DK31" s="632"/>
      <c r="DL31" s="619">
        <v>12735</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400477</v>
      </c>
      <c r="S32" s="611"/>
      <c r="T32" s="611"/>
      <c r="U32" s="611"/>
      <c r="V32" s="611"/>
      <c r="W32" s="611"/>
      <c r="X32" s="611"/>
      <c r="Y32" s="612"/>
      <c r="Z32" s="613">
        <v>6.8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99.4</v>
      </c>
      <c r="BH32" s="631"/>
      <c r="BI32" s="631"/>
      <c r="BJ32" s="631"/>
      <c r="BK32" s="631"/>
      <c r="BL32" s="631"/>
      <c r="BM32" s="616">
        <v>98.4</v>
      </c>
      <c r="BN32" s="631"/>
      <c r="BO32" s="631"/>
      <c r="BP32" s="631"/>
      <c r="BQ32" s="656"/>
      <c r="BR32" s="667">
        <v>99.4</v>
      </c>
      <c r="BS32" s="631"/>
      <c r="BT32" s="631"/>
      <c r="BU32" s="631"/>
      <c r="BV32" s="631"/>
      <c r="BW32" s="631"/>
      <c r="BX32" s="616">
        <v>98.5</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25811</v>
      </c>
      <c r="S33" s="611"/>
      <c r="T33" s="611"/>
      <c r="U33" s="611"/>
      <c r="V33" s="611"/>
      <c r="W33" s="611"/>
      <c r="X33" s="611"/>
      <c r="Y33" s="612"/>
      <c r="Z33" s="613">
        <v>0.4</v>
      </c>
      <c r="AA33" s="613"/>
      <c r="AB33" s="613"/>
      <c r="AC33" s="613"/>
      <c r="AD33" s="614">
        <v>11834</v>
      </c>
      <c r="AE33" s="614"/>
      <c r="AF33" s="614"/>
      <c r="AG33" s="614"/>
      <c r="AH33" s="614"/>
      <c r="AI33" s="614"/>
      <c r="AJ33" s="614"/>
      <c r="AK33" s="614"/>
      <c r="AL33" s="615">
        <v>0.4</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99.1</v>
      </c>
      <c r="BH33" s="669"/>
      <c r="BI33" s="669"/>
      <c r="BJ33" s="669"/>
      <c r="BK33" s="669"/>
      <c r="BL33" s="669"/>
      <c r="BM33" s="670">
        <v>97.1</v>
      </c>
      <c r="BN33" s="669"/>
      <c r="BO33" s="669"/>
      <c r="BP33" s="669"/>
      <c r="BQ33" s="671"/>
      <c r="BR33" s="668">
        <v>98.9</v>
      </c>
      <c r="BS33" s="669"/>
      <c r="BT33" s="669"/>
      <c r="BU33" s="669"/>
      <c r="BV33" s="669"/>
      <c r="BW33" s="669"/>
      <c r="BX33" s="670">
        <v>97.5</v>
      </c>
      <c r="BY33" s="669"/>
      <c r="BZ33" s="669"/>
      <c r="CA33" s="669"/>
      <c r="CB33" s="671"/>
      <c r="CD33" s="607" t="s">
        <v>308</v>
      </c>
      <c r="CE33" s="608"/>
      <c r="CF33" s="608"/>
      <c r="CG33" s="608"/>
      <c r="CH33" s="608"/>
      <c r="CI33" s="608"/>
      <c r="CJ33" s="608"/>
      <c r="CK33" s="608"/>
      <c r="CL33" s="608"/>
      <c r="CM33" s="608"/>
      <c r="CN33" s="608"/>
      <c r="CO33" s="608"/>
      <c r="CP33" s="608"/>
      <c r="CQ33" s="609"/>
      <c r="CR33" s="610">
        <v>2332252</v>
      </c>
      <c r="CS33" s="631"/>
      <c r="CT33" s="631"/>
      <c r="CU33" s="631"/>
      <c r="CV33" s="631"/>
      <c r="CW33" s="631"/>
      <c r="CX33" s="631"/>
      <c r="CY33" s="632"/>
      <c r="CZ33" s="615">
        <v>41.1</v>
      </c>
      <c r="DA33" s="643"/>
      <c r="DB33" s="643"/>
      <c r="DC33" s="645"/>
      <c r="DD33" s="619">
        <v>1970358</v>
      </c>
      <c r="DE33" s="631"/>
      <c r="DF33" s="631"/>
      <c r="DG33" s="631"/>
      <c r="DH33" s="631"/>
      <c r="DI33" s="631"/>
      <c r="DJ33" s="631"/>
      <c r="DK33" s="632"/>
      <c r="DL33" s="619">
        <v>1299424</v>
      </c>
      <c r="DM33" s="631"/>
      <c r="DN33" s="631"/>
      <c r="DO33" s="631"/>
      <c r="DP33" s="631"/>
      <c r="DQ33" s="631"/>
      <c r="DR33" s="631"/>
      <c r="DS33" s="631"/>
      <c r="DT33" s="631"/>
      <c r="DU33" s="631"/>
      <c r="DV33" s="632"/>
      <c r="DW33" s="615">
        <v>44</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405298</v>
      </c>
      <c r="S34" s="611"/>
      <c r="T34" s="611"/>
      <c r="U34" s="611"/>
      <c r="V34" s="611"/>
      <c r="W34" s="611"/>
      <c r="X34" s="611"/>
      <c r="Y34" s="612"/>
      <c r="Z34" s="613">
        <v>6.9</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879609</v>
      </c>
      <c r="CS34" s="611"/>
      <c r="CT34" s="611"/>
      <c r="CU34" s="611"/>
      <c r="CV34" s="611"/>
      <c r="CW34" s="611"/>
      <c r="CX34" s="611"/>
      <c r="CY34" s="612"/>
      <c r="CZ34" s="615">
        <v>15.5</v>
      </c>
      <c r="DA34" s="643"/>
      <c r="DB34" s="643"/>
      <c r="DC34" s="645"/>
      <c r="DD34" s="619">
        <v>760205</v>
      </c>
      <c r="DE34" s="611"/>
      <c r="DF34" s="611"/>
      <c r="DG34" s="611"/>
      <c r="DH34" s="611"/>
      <c r="DI34" s="611"/>
      <c r="DJ34" s="611"/>
      <c r="DK34" s="612"/>
      <c r="DL34" s="619">
        <v>372085</v>
      </c>
      <c r="DM34" s="611"/>
      <c r="DN34" s="611"/>
      <c r="DO34" s="611"/>
      <c r="DP34" s="611"/>
      <c r="DQ34" s="611"/>
      <c r="DR34" s="611"/>
      <c r="DS34" s="611"/>
      <c r="DT34" s="611"/>
      <c r="DU34" s="611"/>
      <c r="DV34" s="612"/>
      <c r="DW34" s="615">
        <v>12.6</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111743</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48657</v>
      </c>
      <c r="CS35" s="631"/>
      <c r="CT35" s="631"/>
      <c r="CU35" s="631"/>
      <c r="CV35" s="631"/>
      <c r="CW35" s="631"/>
      <c r="CX35" s="631"/>
      <c r="CY35" s="632"/>
      <c r="CZ35" s="615">
        <v>0.9</v>
      </c>
      <c r="DA35" s="643"/>
      <c r="DB35" s="643"/>
      <c r="DC35" s="645"/>
      <c r="DD35" s="619">
        <v>46764</v>
      </c>
      <c r="DE35" s="631"/>
      <c r="DF35" s="631"/>
      <c r="DG35" s="631"/>
      <c r="DH35" s="631"/>
      <c r="DI35" s="631"/>
      <c r="DJ35" s="631"/>
      <c r="DK35" s="632"/>
      <c r="DL35" s="619">
        <v>45623</v>
      </c>
      <c r="DM35" s="631"/>
      <c r="DN35" s="631"/>
      <c r="DO35" s="631"/>
      <c r="DP35" s="631"/>
      <c r="DQ35" s="631"/>
      <c r="DR35" s="631"/>
      <c r="DS35" s="631"/>
      <c r="DT35" s="631"/>
      <c r="DU35" s="631"/>
      <c r="DV35" s="632"/>
      <c r="DW35" s="615">
        <v>1.5</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302372</v>
      </c>
      <c r="S36" s="611"/>
      <c r="T36" s="611"/>
      <c r="U36" s="611"/>
      <c r="V36" s="611"/>
      <c r="W36" s="611"/>
      <c r="X36" s="611"/>
      <c r="Y36" s="612"/>
      <c r="Z36" s="613">
        <v>5.2</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388785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39225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848650</v>
      </c>
      <c r="CS36" s="611"/>
      <c r="CT36" s="611"/>
      <c r="CU36" s="611"/>
      <c r="CV36" s="611"/>
      <c r="CW36" s="611"/>
      <c r="CX36" s="611"/>
      <c r="CY36" s="612"/>
      <c r="CZ36" s="615">
        <v>15</v>
      </c>
      <c r="DA36" s="643"/>
      <c r="DB36" s="643"/>
      <c r="DC36" s="645"/>
      <c r="DD36" s="619">
        <v>739845</v>
      </c>
      <c r="DE36" s="611"/>
      <c r="DF36" s="611"/>
      <c r="DG36" s="611"/>
      <c r="DH36" s="611"/>
      <c r="DI36" s="611"/>
      <c r="DJ36" s="611"/>
      <c r="DK36" s="612"/>
      <c r="DL36" s="619">
        <v>600712</v>
      </c>
      <c r="DM36" s="611"/>
      <c r="DN36" s="611"/>
      <c r="DO36" s="611"/>
      <c r="DP36" s="611"/>
      <c r="DQ36" s="611"/>
      <c r="DR36" s="611"/>
      <c r="DS36" s="611"/>
      <c r="DT36" s="611"/>
      <c r="DU36" s="611"/>
      <c r="DV36" s="612"/>
      <c r="DW36" s="615">
        <v>20.3</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79358</v>
      </c>
      <c r="S37" s="611"/>
      <c r="T37" s="611"/>
      <c r="U37" s="611"/>
      <c r="V37" s="611"/>
      <c r="W37" s="611"/>
      <c r="X37" s="611"/>
      <c r="Y37" s="612"/>
      <c r="Z37" s="613">
        <v>1.4</v>
      </c>
      <c r="AA37" s="613"/>
      <c r="AB37" s="613"/>
      <c r="AC37" s="613"/>
      <c r="AD37" s="614">
        <v>22838</v>
      </c>
      <c r="AE37" s="614"/>
      <c r="AF37" s="614"/>
      <c r="AG37" s="614"/>
      <c r="AH37" s="614"/>
      <c r="AI37" s="614"/>
      <c r="AJ37" s="614"/>
      <c r="AK37" s="614"/>
      <c r="AL37" s="615">
        <v>0.8</v>
      </c>
      <c r="AM37" s="616"/>
      <c r="AN37" s="616"/>
      <c r="AO37" s="617"/>
      <c r="AQ37" s="673" t="s">
        <v>320</v>
      </c>
      <c r="AR37" s="674"/>
      <c r="AS37" s="674"/>
      <c r="AT37" s="674"/>
      <c r="AU37" s="674"/>
      <c r="AV37" s="674"/>
      <c r="AW37" s="674"/>
      <c r="AX37" s="674"/>
      <c r="AY37" s="675"/>
      <c r="AZ37" s="610">
        <v>22566</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36871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497452</v>
      </c>
      <c r="CS37" s="631"/>
      <c r="CT37" s="631"/>
      <c r="CU37" s="631"/>
      <c r="CV37" s="631"/>
      <c r="CW37" s="631"/>
      <c r="CX37" s="631"/>
      <c r="CY37" s="632"/>
      <c r="CZ37" s="615">
        <v>8.8000000000000007</v>
      </c>
      <c r="DA37" s="643"/>
      <c r="DB37" s="643"/>
      <c r="DC37" s="645"/>
      <c r="DD37" s="619">
        <v>456752</v>
      </c>
      <c r="DE37" s="631"/>
      <c r="DF37" s="631"/>
      <c r="DG37" s="631"/>
      <c r="DH37" s="631"/>
      <c r="DI37" s="631"/>
      <c r="DJ37" s="631"/>
      <c r="DK37" s="632"/>
      <c r="DL37" s="619">
        <v>456653</v>
      </c>
      <c r="DM37" s="631"/>
      <c r="DN37" s="631"/>
      <c r="DO37" s="631"/>
      <c r="DP37" s="631"/>
      <c r="DQ37" s="631"/>
      <c r="DR37" s="631"/>
      <c r="DS37" s="631"/>
      <c r="DT37" s="631"/>
      <c r="DU37" s="631"/>
      <c r="DV37" s="632"/>
      <c r="DW37" s="615">
        <v>15.4</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473000</v>
      </c>
      <c r="S38" s="611"/>
      <c r="T38" s="611"/>
      <c r="U38" s="611"/>
      <c r="V38" s="611"/>
      <c r="W38" s="611"/>
      <c r="X38" s="611"/>
      <c r="Y38" s="612"/>
      <c r="Z38" s="613">
        <v>8.1</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9808</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1037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356411</v>
      </c>
      <c r="CS38" s="611"/>
      <c r="CT38" s="611"/>
      <c r="CU38" s="611"/>
      <c r="CV38" s="611"/>
      <c r="CW38" s="611"/>
      <c r="CX38" s="611"/>
      <c r="CY38" s="612"/>
      <c r="CZ38" s="615">
        <v>6.3</v>
      </c>
      <c r="DA38" s="643"/>
      <c r="DB38" s="643"/>
      <c r="DC38" s="645"/>
      <c r="DD38" s="619">
        <v>283182</v>
      </c>
      <c r="DE38" s="611"/>
      <c r="DF38" s="611"/>
      <c r="DG38" s="611"/>
      <c r="DH38" s="611"/>
      <c r="DI38" s="611"/>
      <c r="DJ38" s="611"/>
      <c r="DK38" s="612"/>
      <c r="DL38" s="619">
        <v>281004</v>
      </c>
      <c r="DM38" s="611"/>
      <c r="DN38" s="611"/>
      <c r="DO38" s="611"/>
      <c r="DP38" s="611"/>
      <c r="DQ38" s="611"/>
      <c r="DR38" s="611"/>
      <c r="DS38" s="611"/>
      <c r="DT38" s="611"/>
      <c r="DU38" s="611"/>
      <c r="DV38" s="612"/>
      <c r="DW38" s="615">
        <v>9.5</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1809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195588</v>
      </c>
      <c r="CS39" s="631"/>
      <c r="CT39" s="631"/>
      <c r="CU39" s="631"/>
      <c r="CV39" s="631"/>
      <c r="CW39" s="631"/>
      <c r="CX39" s="631"/>
      <c r="CY39" s="632"/>
      <c r="CZ39" s="615">
        <v>3.4</v>
      </c>
      <c r="DA39" s="643"/>
      <c r="DB39" s="643"/>
      <c r="DC39" s="645"/>
      <c r="DD39" s="619">
        <v>137025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6300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5"/>
      <c r="BM40" s="608" t="s">
        <v>334</v>
      </c>
      <c r="BN40" s="608"/>
      <c r="BO40" s="608"/>
      <c r="BP40" s="608"/>
      <c r="BQ40" s="608"/>
      <c r="BR40" s="608"/>
      <c r="BS40" s="608"/>
      <c r="BT40" s="608"/>
      <c r="BU40" s="609"/>
      <c r="BV40" s="610">
        <v>108</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3337</v>
      </c>
      <c r="CS40" s="611"/>
      <c r="CT40" s="611"/>
      <c r="CU40" s="611"/>
      <c r="CV40" s="611"/>
      <c r="CW40" s="611"/>
      <c r="CX40" s="611"/>
      <c r="CY40" s="612"/>
      <c r="CZ40" s="615">
        <v>0.1</v>
      </c>
      <c r="DA40" s="643"/>
      <c r="DB40" s="643"/>
      <c r="DC40" s="645"/>
      <c r="DD40" s="619">
        <v>3337</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5865353</v>
      </c>
      <c r="S41" s="683"/>
      <c r="T41" s="683"/>
      <c r="U41" s="683"/>
      <c r="V41" s="683"/>
      <c r="W41" s="683"/>
      <c r="X41" s="683"/>
      <c r="Y41" s="687"/>
      <c r="Z41" s="688">
        <v>100</v>
      </c>
      <c r="AA41" s="688"/>
      <c r="AB41" s="688"/>
      <c r="AC41" s="688"/>
      <c r="AD41" s="689">
        <v>2949493</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81144</v>
      </c>
      <c r="BA41" s="611"/>
      <c r="BB41" s="611"/>
      <c r="BC41" s="611"/>
      <c r="BD41" s="631"/>
      <c r="BE41" s="631"/>
      <c r="BF41" s="656"/>
      <c r="BG41" s="660"/>
      <c r="BH41" s="661"/>
      <c r="BI41" s="661"/>
      <c r="BJ41" s="661"/>
      <c r="BK41" s="661"/>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275267</v>
      </c>
      <c r="BA42" s="683"/>
      <c r="BB42" s="683"/>
      <c r="BC42" s="683"/>
      <c r="BD42" s="669"/>
      <c r="BE42" s="669"/>
      <c r="BF42" s="671"/>
      <c r="BG42" s="662"/>
      <c r="BH42" s="663"/>
      <c r="BI42" s="663"/>
      <c r="BJ42" s="663"/>
      <c r="BK42" s="663"/>
      <c r="BL42" s="206"/>
      <c r="BM42" s="634" t="s">
        <v>341</v>
      </c>
      <c r="BN42" s="634"/>
      <c r="BO42" s="634"/>
      <c r="BP42" s="634"/>
      <c r="BQ42" s="634"/>
      <c r="BR42" s="634"/>
      <c r="BS42" s="634"/>
      <c r="BT42" s="634"/>
      <c r="BU42" s="635"/>
      <c r="BV42" s="682">
        <v>336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1254338</v>
      </c>
      <c r="CS42" s="631"/>
      <c r="CT42" s="631"/>
      <c r="CU42" s="631"/>
      <c r="CV42" s="631"/>
      <c r="CW42" s="631"/>
      <c r="CX42" s="631"/>
      <c r="CY42" s="632"/>
      <c r="CZ42" s="615">
        <v>22.1</v>
      </c>
      <c r="DA42" s="643"/>
      <c r="DB42" s="643"/>
      <c r="DC42" s="645"/>
      <c r="DD42" s="619">
        <v>334397</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17144</v>
      </c>
      <c r="CS43" s="631"/>
      <c r="CT43" s="631"/>
      <c r="CU43" s="631"/>
      <c r="CV43" s="631"/>
      <c r="CW43" s="631"/>
      <c r="CX43" s="631"/>
      <c r="CY43" s="632"/>
      <c r="CZ43" s="615">
        <v>0.3</v>
      </c>
      <c r="DA43" s="643"/>
      <c r="DB43" s="643"/>
      <c r="DC43" s="645"/>
      <c r="DD43" s="619">
        <v>16354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1002038</v>
      </c>
      <c r="CS44" s="611"/>
      <c r="CT44" s="611"/>
      <c r="CU44" s="611"/>
      <c r="CV44" s="611"/>
      <c r="CW44" s="611"/>
      <c r="CX44" s="611"/>
      <c r="CY44" s="612"/>
      <c r="CZ44" s="615">
        <v>17.7</v>
      </c>
      <c r="DA44" s="616"/>
      <c r="DB44" s="616"/>
      <c r="DC44" s="622"/>
      <c r="DD44" s="619">
        <v>316794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437509</v>
      </c>
      <c r="CS45" s="631"/>
      <c r="CT45" s="631"/>
      <c r="CU45" s="631"/>
      <c r="CV45" s="631"/>
      <c r="CW45" s="631"/>
      <c r="CX45" s="631"/>
      <c r="CY45" s="632"/>
      <c r="CZ45" s="615">
        <v>7.7</v>
      </c>
      <c r="DA45" s="643"/>
      <c r="DB45" s="643"/>
      <c r="DC45" s="645"/>
      <c r="DD45" s="619">
        <v>43508</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552411</v>
      </c>
      <c r="CS46" s="611"/>
      <c r="CT46" s="611"/>
      <c r="CU46" s="611"/>
      <c r="CV46" s="611"/>
      <c r="CW46" s="611"/>
      <c r="CX46" s="611"/>
      <c r="CY46" s="612"/>
      <c r="CZ46" s="615">
        <v>9.6999999999999993</v>
      </c>
      <c r="DA46" s="616"/>
      <c r="DB46" s="616"/>
      <c r="DC46" s="622"/>
      <c r="DD46" s="619">
        <v>268068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252300</v>
      </c>
      <c r="CS47" s="631"/>
      <c r="CT47" s="631"/>
      <c r="CU47" s="631"/>
      <c r="CV47" s="631"/>
      <c r="CW47" s="631"/>
      <c r="CX47" s="631"/>
      <c r="CY47" s="632"/>
      <c r="CZ47" s="615">
        <v>4.4000000000000004</v>
      </c>
      <c r="DA47" s="643"/>
      <c r="DB47" s="643"/>
      <c r="DC47" s="645"/>
      <c r="DD47" s="619">
        <v>17603</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5669665</v>
      </c>
      <c r="CS49" s="669"/>
      <c r="CT49" s="669"/>
      <c r="CU49" s="669"/>
      <c r="CV49" s="669"/>
      <c r="CW49" s="669"/>
      <c r="CX49" s="669"/>
      <c r="CY49" s="698"/>
      <c r="CZ49" s="690">
        <v>100</v>
      </c>
      <c r="DA49" s="699"/>
      <c r="DB49" s="699"/>
      <c r="DC49" s="700"/>
      <c r="DD49" s="701">
        <v>3947577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lQA3CudfzCqk9p9/E28w86K6RElkztGSJVlQ6lbkkQZX4k960+dR88pUOda4wUMnFlWWkpfMfBQH8yjvBX8Ww==" saltValue="7vvl6ogdEHYOr6mrlxtm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78" sqref="B78:P78"/>
    </sheetView>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 customHeight="1" thickTop="1" x14ac:dyDescent="0.2">
      <c r="A7" s="218">
        <v>1</v>
      </c>
      <c r="B7" s="736" t="s">
        <v>375</v>
      </c>
      <c r="C7" s="737"/>
      <c r="D7" s="737"/>
      <c r="E7" s="737"/>
      <c r="F7" s="737"/>
      <c r="G7" s="737"/>
      <c r="H7" s="737"/>
      <c r="I7" s="737"/>
      <c r="J7" s="737"/>
      <c r="K7" s="737"/>
      <c r="L7" s="737"/>
      <c r="M7" s="737"/>
      <c r="N7" s="737"/>
      <c r="O7" s="737"/>
      <c r="P7" s="738"/>
      <c r="Q7" s="739">
        <v>5853</v>
      </c>
      <c r="R7" s="740"/>
      <c r="S7" s="740"/>
      <c r="T7" s="740"/>
      <c r="U7" s="740"/>
      <c r="V7" s="740">
        <v>5657</v>
      </c>
      <c r="W7" s="740"/>
      <c r="X7" s="740"/>
      <c r="Y7" s="740"/>
      <c r="Z7" s="740"/>
      <c r="AA7" s="740">
        <v>196</v>
      </c>
      <c r="AB7" s="740"/>
      <c r="AC7" s="740"/>
      <c r="AD7" s="740"/>
      <c r="AE7" s="741"/>
      <c r="AF7" s="742">
        <v>105</v>
      </c>
      <c r="AG7" s="743"/>
      <c r="AH7" s="743"/>
      <c r="AI7" s="743"/>
      <c r="AJ7" s="744"/>
      <c r="AK7" s="745">
        <v>98</v>
      </c>
      <c r="AL7" s="746"/>
      <c r="AM7" s="746"/>
      <c r="AN7" s="746"/>
      <c r="AO7" s="746"/>
      <c r="AP7" s="746">
        <v>4541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 customHeight="1" x14ac:dyDescent="0.2">
      <c r="A8" s="220">
        <v>2</v>
      </c>
      <c r="B8" s="767" t="s">
        <v>376</v>
      </c>
      <c r="C8" s="768"/>
      <c r="D8" s="768"/>
      <c r="E8" s="768"/>
      <c r="F8" s="768"/>
      <c r="G8" s="768"/>
      <c r="H8" s="768"/>
      <c r="I8" s="768"/>
      <c r="J8" s="768"/>
      <c r="K8" s="768"/>
      <c r="L8" s="768"/>
      <c r="M8" s="768"/>
      <c r="N8" s="768"/>
      <c r="O8" s="768"/>
      <c r="P8" s="769"/>
      <c r="Q8" s="770">
        <v>111</v>
      </c>
      <c r="R8" s="771"/>
      <c r="S8" s="771"/>
      <c r="T8" s="771"/>
      <c r="U8" s="771"/>
      <c r="V8" s="771">
        <v>111</v>
      </c>
      <c r="W8" s="771"/>
      <c r="X8" s="771"/>
      <c r="Y8" s="771"/>
      <c r="Z8" s="771"/>
      <c r="AA8" s="771">
        <v>0</v>
      </c>
      <c r="AB8" s="771"/>
      <c r="AC8" s="771"/>
      <c r="AD8" s="771"/>
      <c r="AE8" s="772"/>
      <c r="AF8" s="773" t="s">
        <v>122</v>
      </c>
      <c r="AG8" s="774"/>
      <c r="AH8" s="774"/>
      <c r="AI8" s="774"/>
      <c r="AJ8" s="775"/>
      <c r="AK8" s="756">
        <v>99</v>
      </c>
      <c r="AL8" s="757"/>
      <c r="AM8" s="757"/>
      <c r="AN8" s="757"/>
      <c r="AO8" s="757"/>
      <c r="AP8" s="757" t="s">
        <v>549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7" customHeight="1" x14ac:dyDescent="0.2">
      <c r="A9" s="220">
        <v>3</v>
      </c>
      <c r="B9" s="767" t="s">
        <v>377</v>
      </c>
      <c r="C9" s="768"/>
      <c r="D9" s="768"/>
      <c r="E9" s="768"/>
      <c r="F9" s="768"/>
      <c r="G9" s="768"/>
      <c r="H9" s="768"/>
      <c r="I9" s="768"/>
      <c r="J9" s="768"/>
      <c r="K9" s="768"/>
      <c r="L9" s="768"/>
      <c r="M9" s="768"/>
      <c r="N9" s="768"/>
      <c r="O9" s="768"/>
      <c r="P9" s="769"/>
      <c r="Q9" s="770">
        <v>1</v>
      </c>
      <c r="R9" s="771"/>
      <c r="S9" s="771"/>
      <c r="T9" s="771"/>
      <c r="U9" s="771"/>
      <c r="V9" s="771">
        <v>1</v>
      </c>
      <c r="W9" s="771"/>
      <c r="X9" s="771"/>
      <c r="Y9" s="771"/>
      <c r="Z9" s="771"/>
      <c r="AA9" s="771">
        <v>0</v>
      </c>
      <c r="AB9" s="771"/>
      <c r="AC9" s="771"/>
      <c r="AD9" s="771"/>
      <c r="AE9" s="772"/>
      <c r="AF9" s="773" t="s">
        <v>122</v>
      </c>
      <c r="AG9" s="774"/>
      <c r="AH9" s="774"/>
      <c r="AI9" s="774"/>
      <c r="AJ9" s="775"/>
      <c r="AK9" s="756">
        <v>-1</v>
      </c>
      <c r="AL9" s="757"/>
      <c r="AM9" s="757"/>
      <c r="AN9" s="757"/>
      <c r="AO9" s="757"/>
      <c r="AP9" s="757" t="s">
        <v>549</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7"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7"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7"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7"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7"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7"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7"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7"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7"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7"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7"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7"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379</v>
      </c>
      <c r="B23" s="776" t="s">
        <v>380</v>
      </c>
      <c r="C23" s="777"/>
      <c r="D23" s="777"/>
      <c r="E23" s="777"/>
      <c r="F23" s="777"/>
      <c r="G23" s="777"/>
      <c r="H23" s="777"/>
      <c r="I23" s="777"/>
      <c r="J23" s="777"/>
      <c r="K23" s="777"/>
      <c r="L23" s="777"/>
      <c r="M23" s="777"/>
      <c r="N23" s="777"/>
      <c r="O23" s="777"/>
      <c r="P23" s="778"/>
      <c r="Q23" s="779">
        <v>5865</v>
      </c>
      <c r="R23" s="780"/>
      <c r="S23" s="780"/>
      <c r="T23" s="780"/>
      <c r="U23" s="780"/>
      <c r="V23" s="780">
        <v>5769</v>
      </c>
      <c r="W23" s="780"/>
      <c r="X23" s="780"/>
      <c r="Y23" s="780"/>
      <c r="Z23" s="780"/>
      <c r="AA23" s="780">
        <v>196</v>
      </c>
      <c r="AB23" s="780"/>
      <c r="AC23" s="780"/>
      <c r="AD23" s="780"/>
      <c r="AE23" s="781"/>
      <c r="AF23" s="782">
        <v>105</v>
      </c>
      <c r="AG23" s="780"/>
      <c r="AH23" s="780"/>
      <c r="AI23" s="780"/>
      <c r="AJ23" s="783"/>
      <c r="AK23" s="784"/>
      <c r="AL23" s="785"/>
      <c r="AM23" s="785"/>
      <c r="AN23" s="785"/>
      <c r="AO23" s="785"/>
      <c r="AP23" s="780">
        <v>4541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391</v>
      </c>
      <c r="C28" s="737"/>
      <c r="D28" s="737"/>
      <c r="E28" s="737"/>
      <c r="F28" s="737"/>
      <c r="G28" s="737"/>
      <c r="H28" s="737"/>
      <c r="I28" s="737"/>
      <c r="J28" s="737"/>
      <c r="K28" s="737"/>
      <c r="L28" s="737"/>
      <c r="M28" s="737"/>
      <c r="N28" s="737"/>
      <c r="O28" s="737"/>
      <c r="P28" s="738"/>
      <c r="Q28" s="809">
        <v>945</v>
      </c>
      <c r="R28" s="810"/>
      <c r="S28" s="810"/>
      <c r="T28" s="810"/>
      <c r="U28" s="810"/>
      <c r="V28" s="810">
        <v>906</v>
      </c>
      <c r="W28" s="810"/>
      <c r="X28" s="810"/>
      <c r="Y28" s="810"/>
      <c r="Z28" s="810"/>
      <c r="AA28" s="810">
        <v>39</v>
      </c>
      <c r="AB28" s="810"/>
      <c r="AC28" s="810"/>
      <c r="AD28" s="810"/>
      <c r="AE28" s="811"/>
      <c r="AF28" s="812">
        <v>39</v>
      </c>
      <c r="AG28" s="810"/>
      <c r="AH28" s="810"/>
      <c r="AI28" s="810"/>
      <c r="AJ28" s="813"/>
      <c r="AK28" s="814">
        <v>81</v>
      </c>
      <c r="AL28" s="815"/>
      <c r="AM28" s="815"/>
      <c r="AN28" s="815"/>
      <c r="AO28" s="815"/>
      <c r="AP28" s="815" t="s">
        <v>488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392</v>
      </c>
      <c r="C29" s="768"/>
      <c r="D29" s="768"/>
      <c r="E29" s="768"/>
      <c r="F29" s="768"/>
      <c r="G29" s="768"/>
      <c r="H29" s="768"/>
      <c r="I29" s="768"/>
      <c r="J29" s="768"/>
      <c r="K29" s="768"/>
      <c r="L29" s="768"/>
      <c r="M29" s="768"/>
      <c r="N29" s="768"/>
      <c r="O29" s="768"/>
      <c r="P29" s="769"/>
      <c r="Q29" s="770">
        <v>952</v>
      </c>
      <c r="R29" s="771"/>
      <c r="S29" s="771"/>
      <c r="T29" s="771"/>
      <c r="U29" s="771"/>
      <c r="V29" s="771">
        <v>836</v>
      </c>
      <c r="W29" s="771"/>
      <c r="X29" s="771"/>
      <c r="Y29" s="771"/>
      <c r="Z29" s="771"/>
      <c r="AA29" s="771">
        <v>116</v>
      </c>
      <c r="AB29" s="771"/>
      <c r="AC29" s="771"/>
      <c r="AD29" s="771"/>
      <c r="AE29" s="772"/>
      <c r="AF29" s="773">
        <v>116</v>
      </c>
      <c r="AG29" s="774"/>
      <c r="AH29" s="774"/>
      <c r="AI29" s="774"/>
      <c r="AJ29" s="775"/>
      <c r="AK29" s="821">
        <v>130</v>
      </c>
      <c r="AL29" s="817"/>
      <c r="AM29" s="817"/>
      <c r="AN29" s="817"/>
      <c r="AO29" s="817"/>
      <c r="AP29" s="817" t="s">
        <v>488</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393</v>
      </c>
      <c r="C30" s="768"/>
      <c r="D30" s="768"/>
      <c r="E30" s="768"/>
      <c r="F30" s="768"/>
      <c r="G30" s="768"/>
      <c r="H30" s="768"/>
      <c r="I30" s="768"/>
      <c r="J30" s="768"/>
      <c r="K30" s="768"/>
      <c r="L30" s="768"/>
      <c r="M30" s="768"/>
      <c r="N30" s="768"/>
      <c r="O30" s="768"/>
      <c r="P30" s="769"/>
      <c r="Q30" s="770">
        <v>219</v>
      </c>
      <c r="R30" s="771"/>
      <c r="S30" s="771"/>
      <c r="T30" s="771"/>
      <c r="U30" s="771"/>
      <c r="V30" s="771">
        <v>217</v>
      </c>
      <c r="W30" s="771"/>
      <c r="X30" s="771"/>
      <c r="Y30" s="771"/>
      <c r="Z30" s="771"/>
      <c r="AA30" s="771">
        <v>2</v>
      </c>
      <c r="AB30" s="771"/>
      <c r="AC30" s="771"/>
      <c r="AD30" s="771"/>
      <c r="AE30" s="772"/>
      <c r="AF30" s="773">
        <v>2</v>
      </c>
      <c r="AG30" s="774"/>
      <c r="AH30" s="774"/>
      <c r="AI30" s="774"/>
      <c r="AJ30" s="775"/>
      <c r="AK30" s="821">
        <v>142</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394</v>
      </c>
      <c r="C31" s="768"/>
      <c r="D31" s="768"/>
      <c r="E31" s="768"/>
      <c r="F31" s="768"/>
      <c r="G31" s="768"/>
      <c r="H31" s="768"/>
      <c r="I31" s="768"/>
      <c r="J31" s="768"/>
      <c r="K31" s="768"/>
      <c r="L31" s="768"/>
      <c r="M31" s="768"/>
      <c r="N31" s="768"/>
      <c r="O31" s="768"/>
      <c r="P31" s="769"/>
      <c r="Q31" s="770">
        <v>146</v>
      </c>
      <c r="R31" s="771"/>
      <c r="S31" s="771"/>
      <c r="T31" s="771"/>
      <c r="U31" s="771"/>
      <c r="V31" s="771">
        <v>160</v>
      </c>
      <c r="W31" s="771"/>
      <c r="X31" s="771"/>
      <c r="Y31" s="771"/>
      <c r="Z31" s="771"/>
      <c r="AA31" s="771">
        <v>-14</v>
      </c>
      <c r="AB31" s="771"/>
      <c r="AC31" s="771"/>
      <c r="AD31" s="771"/>
      <c r="AE31" s="772"/>
      <c r="AF31" s="773">
        <v>21</v>
      </c>
      <c r="AG31" s="774"/>
      <c r="AH31" s="774"/>
      <c r="AI31" s="774"/>
      <c r="AJ31" s="775"/>
      <c r="AK31" s="821">
        <v>23</v>
      </c>
      <c r="AL31" s="817"/>
      <c r="AM31" s="817"/>
      <c r="AN31" s="817"/>
      <c r="AO31" s="817"/>
      <c r="AP31" s="817">
        <v>1701</v>
      </c>
      <c r="AQ31" s="817"/>
      <c r="AR31" s="817"/>
      <c r="AS31" s="817"/>
      <c r="AT31" s="817"/>
      <c r="AU31" s="817">
        <v>867</v>
      </c>
      <c r="AV31" s="817"/>
      <c r="AW31" s="817"/>
      <c r="AX31" s="817"/>
      <c r="AY31" s="817"/>
      <c r="AZ31" s="818" t="s">
        <v>488</v>
      </c>
      <c r="BA31" s="818"/>
      <c r="BB31" s="818"/>
      <c r="BC31" s="818"/>
      <c r="BD31" s="818"/>
      <c r="BE31" s="819" t="s">
        <v>395</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396</v>
      </c>
      <c r="C32" s="768"/>
      <c r="D32" s="768"/>
      <c r="E32" s="768"/>
      <c r="F32" s="768"/>
      <c r="G32" s="768"/>
      <c r="H32" s="768"/>
      <c r="I32" s="768"/>
      <c r="J32" s="768"/>
      <c r="K32" s="768"/>
      <c r="L32" s="768"/>
      <c r="M32" s="768"/>
      <c r="N32" s="768"/>
      <c r="O32" s="768"/>
      <c r="P32" s="769"/>
      <c r="Q32" s="770">
        <v>12</v>
      </c>
      <c r="R32" s="771"/>
      <c r="S32" s="771"/>
      <c r="T32" s="771"/>
      <c r="U32" s="771"/>
      <c r="V32" s="771">
        <v>12</v>
      </c>
      <c r="W32" s="771"/>
      <c r="X32" s="771"/>
      <c r="Y32" s="771"/>
      <c r="Z32" s="771"/>
      <c r="AA32" s="771">
        <v>0</v>
      </c>
      <c r="AB32" s="771"/>
      <c r="AC32" s="771"/>
      <c r="AD32" s="771"/>
      <c r="AE32" s="772"/>
      <c r="AF32" s="773">
        <v>0</v>
      </c>
      <c r="AG32" s="774"/>
      <c r="AH32" s="774"/>
      <c r="AI32" s="774"/>
      <c r="AJ32" s="775"/>
      <c r="AK32" s="821">
        <v>10</v>
      </c>
      <c r="AL32" s="817"/>
      <c r="AM32" s="817"/>
      <c r="AN32" s="817"/>
      <c r="AO32" s="817"/>
      <c r="AP32" s="817">
        <v>7</v>
      </c>
      <c r="AQ32" s="817"/>
      <c r="AR32" s="817"/>
      <c r="AS32" s="817"/>
      <c r="AT32" s="817"/>
      <c r="AU32" s="817">
        <v>4</v>
      </c>
      <c r="AV32" s="817"/>
      <c r="AW32" s="817"/>
      <c r="AX32" s="817"/>
      <c r="AY32" s="817"/>
      <c r="AZ32" s="818" t="s">
        <v>488</v>
      </c>
      <c r="BA32" s="818"/>
      <c r="BB32" s="818"/>
      <c r="BC32" s="818"/>
      <c r="BD32" s="818"/>
      <c r="BE32" s="819" t="s">
        <v>395</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7"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7"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7"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7"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7"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7"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7"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7"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7"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7"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7"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7"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7"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7"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7"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7"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7"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7"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7"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7"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7"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7"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7"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7"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7"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7"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7"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7"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7"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7"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379</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178</v>
      </c>
      <c r="AG63" s="831"/>
      <c r="AH63" s="831"/>
      <c r="AI63" s="831"/>
      <c r="AJ63" s="832"/>
      <c r="AK63" s="833"/>
      <c r="AL63" s="828"/>
      <c r="AM63" s="828"/>
      <c r="AN63" s="828"/>
      <c r="AO63" s="828"/>
      <c r="AP63" s="831">
        <v>1708</v>
      </c>
      <c r="AQ63" s="831"/>
      <c r="AR63" s="831"/>
      <c r="AS63" s="831"/>
      <c r="AT63" s="831"/>
      <c r="AU63" s="831">
        <v>871</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401</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550</v>
      </c>
      <c r="C68" s="857"/>
      <c r="D68" s="857"/>
      <c r="E68" s="857"/>
      <c r="F68" s="857"/>
      <c r="G68" s="857"/>
      <c r="H68" s="857"/>
      <c r="I68" s="857"/>
      <c r="J68" s="857"/>
      <c r="K68" s="857"/>
      <c r="L68" s="857"/>
      <c r="M68" s="857"/>
      <c r="N68" s="857"/>
      <c r="O68" s="857"/>
      <c r="P68" s="858"/>
      <c r="Q68" s="859">
        <v>5093</v>
      </c>
      <c r="R68" s="853"/>
      <c r="S68" s="853"/>
      <c r="T68" s="853"/>
      <c r="U68" s="853"/>
      <c r="V68" s="853">
        <v>5037</v>
      </c>
      <c r="W68" s="853"/>
      <c r="X68" s="853"/>
      <c r="Y68" s="853"/>
      <c r="Z68" s="853"/>
      <c r="AA68" s="853">
        <v>56</v>
      </c>
      <c r="AB68" s="853"/>
      <c r="AC68" s="853"/>
      <c r="AD68" s="853"/>
      <c r="AE68" s="853"/>
      <c r="AF68" s="853">
        <v>56</v>
      </c>
      <c r="AG68" s="853"/>
      <c r="AH68" s="853"/>
      <c r="AI68" s="853"/>
      <c r="AJ68" s="853"/>
      <c r="AK68" s="853">
        <v>1632</v>
      </c>
      <c r="AL68" s="853"/>
      <c r="AM68" s="853"/>
      <c r="AN68" s="853"/>
      <c r="AO68" s="853"/>
      <c r="AP68" s="853" t="s">
        <v>549</v>
      </c>
      <c r="AQ68" s="853"/>
      <c r="AR68" s="853"/>
      <c r="AS68" s="853"/>
      <c r="AT68" s="853"/>
      <c r="AU68" s="853" t="s">
        <v>549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551</v>
      </c>
      <c r="C69" s="861"/>
      <c r="D69" s="861"/>
      <c r="E69" s="861"/>
      <c r="F69" s="861"/>
      <c r="G69" s="861"/>
      <c r="H69" s="861"/>
      <c r="I69" s="861"/>
      <c r="J69" s="861"/>
      <c r="K69" s="861"/>
      <c r="L69" s="861"/>
      <c r="M69" s="861"/>
      <c r="N69" s="861"/>
      <c r="O69" s="861"/>
      <c r="P69" s="862"/>
      <c r="Q69" s="863">
        <v>687</v>
      </c>
      <c r="R69" s="817"/>
      <c r="S69" s="817"/>
      <c r="T69" s="817"/>
      <c r="U69" s="817"/>
      <c r="V69" s="817">
        <v>635</v>
      </c>
      <c r="W69" s="817"/>
      <c r="X69" s="817"/>
      <c r="Y69" s="817"/>
      <c r="Z69" s="817"/>
      <c r="AA69" s="817">
        <v>52</v>
      </c>
      <c r="AB69" s="817"/>
      <c r="AC69" s="817"/>
      <c r="AD69" s="817"/>
      <c r="AE69" s="817"/>
      <c r="AF69" s="817">
        <v>52</v>
      </c>
      <c r="AG69" s="817"/>
      <c r="AH69" s="817"/>
      <c r="AI69" s="817"/>
      <c r="AJ69" s="817"/>
      <c r="AK69" s="817" t="s">
        <v>488</v>
      </c>
      <c r="AL69" s="817"/>
      <c r="AM69" s="817"/>
      <c r="AN69" s="817"/>
      <c r="AO69" s="817"/>
      <c r="AP69" s="817" t="s">
        <v>488</v>
      </c>
      <c r="AQ69" s="817"/>
      <c r="AR69" s="817"/>
      <c r="AS69" s="817"/>
      <c r="AT69" s="817"/>
      <c r="AU69" s="817" t="s">
        <v>488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552</v>
      </c>
      <c r="C70" s="861"/>
      <c r="D70" s="861"/>
      <c r="E70" s="861"/>
      <c r="F70" s="861"/>
      <c r="G70" s="861"/>
      <c r="H70" s="861"/>
      <c r="I70" s="861"/>
      <c r="J70" s="861"/>
      <c r="K70" s="861"/>
      <c r="L70" s="861"/>
      <c r="M70" s="861"/>
      <c r="N70" s="861"/>
      <c r="O70" s="861"/>
      <c r="P70" s="862"/>
      <c r="Q70" s="863">
        <v>366</v>
      </c>
      <c r="R70" s="817"/>
      <c r="S70" s="817"/>
      <c r="T70" s="817"/>
      <c r="U70" s="817"/>
      <c r="V70" s="817">
        <v>360</v>
      </c>
      <c r="W70" s="817"/>
      <c r="X70" s="817"/>
      <c r="Y70" s="817"/>
      <c r="Z70" s="817"/>
      <c r="AA70" s="817">
        <v>6</v>
      </c>
      <c r="AB70" s="817"/>
      <c r="AC70" s="817"/>
      <c r="AD70" s="817"/>
      <c r="AE70" s="817"/>
      <c r="AF70" s="817">
        <v>6</v>
      </c>
      <c r="AG70" s="817"/>
      <c r="AH70" s="817"/>
      <c r="AI70" s="817"/>
      <c r="AJ70" s="817"/>
      <c r="AK70" s="817">
        <v>8</v>
      </c>
      <c r="AL70" s="817"/>
      <c r="AM70" s="817"/>
      <c r="AN70" s="817"/>
      <c r="AO70" s="817"/>
      <c r="AP70" s="817" t="s">
        <v>488</v>
      </c>
      <c r="AQ70" s="817"/>
      <c r="AR70" s="817"/>
      <c r="AS70" s="817"/>
      <c r="AT70" s="817"/>
      <c r="AU70" s="817" t="s">
        <v>488</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553</v>
      </c>
      <c r="C71" s="861"/>
      <c r="D71" s="861"/>
      <c r="E71" s="861"/>
      <c r="F71" s="861"/>
      <c r="G71" s="861"/>
      <c r="H71" s="861"/>
      <c r="I71" s="861"/>
      <c r="J71" s="861"/>
      <c r="K71" s="861"/>
      <c r="L71" s="861"/>
      <c r="M71" s="861"/>
      <c r="N71" s="861"/>
      <c r="O71" s="861"/>
      <c r="P71" s="862"/>
      <c r="Q71" s="863">
        <v>209</v>
      </c>
      <c r="R71" s="817"/>
      <c r="S71" s="817"/>
      <c r="T71" s="817"/>
      <c r="U71" s="817"/>
      <c r="V71" s="817">
        <v>205</v>
      </c>
      <c r="W71" s="817"/>
      <c r="X71" s="817"/>
      <c r="Y71" s="817"/>
      <c r="Z71" s="817"/>
      <c r="AA71" s="817">
        <v>5</v>
      </c>
      <c r="AB71" s="817"/>
      <c r="AC71" s="817"/>
      <c r="AD71" s="817"/>
      <c r="AE71" s="817"/>
      <c r="AF71" s="817">
        <v>5</v>
      </c>
      <c r="AG71" s="817"/>
      <c r="AH71" s="817"/>
      <c r="AI71" s="817"/>
      <c r="AJ71" s="817"/>
      <c r="AK71" s="817">
        <v>8</v>
      </c>
      <c r="AL71" s="817"/>
      <c r="AM71" s="817"/>
      <c r="AN71" s="817"/>
      <c r="AO71" s="817"/>
      <c r="AP71" s="817" t="s">
        <v>488</v>
      </c>
      <c r="AQ71" s="817"/>
      <c r="AR71" s="817"/>
      <c r="AS71" s="817"/>
      <c r="AT71" s="817"/>
      <c r="AU71" s="817" t="s">
        <v>488</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554</v>
      </c>
      <c r="C72" s="861"/>
      <c r="D72" s="861"/>
      <c r="E72" s="861"/>
      <c r="F72" s="861"/>
      <c r="G72" s="861"/>
      <c r="H72" s="861"/>
      <c r="I72" s="861"/>
      <c r="J72" s="861"/>
      <c r="K72" s="861"/>
      <c r="L72" s="861"/>
      <c r="M72" s="861"/>
      <c r="N72" s="861"/>
      <c r="O72" s="861"/>
      <c r="P72" s="862"/>
      <c r="Q72" s="863">
        <v>1827</v>
      </c>
      <c r="R72" s="817"/>
      <c r="S72" s="817"/>
      <c r="T72" s="817"/>
      <c r="U72" s="817"/>
      <c r="V72" s="817">
        <v>1760</v>
      </c>
      <c r="W72" s="817"/>
      <c r="X72" s="817"/>
      <c r="Y72" s="817"/>
      <c r="Z72" s="817"/>
      <c r="AA72" s="817">
        <v>67</v>
      </c>
      <c r="AB72" s="817"/>
      <c r="AC72" s="817"/>
      <c r="AD72" s="817"/>
      <c r="AE72" s="817"/>
      <c r="AF72" s="817">
        <v>67</v>
      </c>
      <c r="AG72" s="817"/>
      <c r="AH72" s="817"/>
      <c r="AI72" s="817"/>
      <c r="AJ72" s="817"/>
      <c r="AK72" s="817">
        <v>70</v>
      </c>
      <c r="AL72" s="817"/>
      <c r="AM72" s="817"/>
      <c r="AN72" s="817"/>
      <c r="AO72" s="817"/>
      <c r="AP72" s="817">
        <v>4111</v>
      </c>
      <c r="AQ72" s="817"/>
      <c r="AR72" s="817"/>
      <c r="AS72" s="817"/>
      <c r="AT72" s="817"/>
      <c r="AU72" s="817">
        <v>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555</v>
      </c>
      <c r="C73" s="861"/>
      <c r="D73" s="861"/>
      <c r="E73" s="861"/>
      <c r="F73" s="861"/>
      <c r="G73" s="861"/>
      <c r="H73" s="861"/>
      <c r="I73" s="861"/>
      <c r="J73" s="861"/>
      <c r="K73" s="861"/>
      <c r="L73" s="861"/>
      <c r="M73" s="861"/>
      <c r="N73" s="861"/>
      <c r="O73" s="861"/>
      <c r="P73" s="862"/>
      <c r="Q73" s="863">
        <v>76</v>
      </c>
      <c r="R73" s="817"/>
      <c r="S73" s="817"/>
      <c r="T73" s="817"/>
      <c r="U73" s="817"/>
      <c r="V73" s="817">
        <v>48</v>
      </c>
      <c r="W73" s="817"/>
      <c r="X73" s="817"/>
      <c r="Y73" s="817"/>
      <c r="Z73" s="817"/>
      <c r="AA73" s="817">
        <v>13</v>
      </c>
      <c r="AB73" s="817"/>
      <c r="AC73" s="817"/>
      <c r="AD73" s="817"/>
      <c r="AE73" s="817"/>
      <c r="AF73" s="817">
        <v>0</v>
      </c>
      <c r="AG73" s="817"/>
      <c r="AH73" s="817"/>
      <c r="AI73" s="817"/>
      <c r="AJ73" s="817"/>
      <c r="AK73" s="817" t="s">
        <v>488</v>
      </c>
      <c r="AL73" s="817"/>
      <c r="AM73" s="817"/>
      <c r="AN73" s="817"/>
      <c r="AO73" s="817"/>
      <c r="AP73" s="817" t="s">
        <v>488</v>
      </c>
      <c r="AQ73" s="817"/>
      <c r="AR73" s="817"/>
      <c r="AS73" s="817"/>
      <c r="AT73" s="817"/>
      <c r="AU73" s="817" t="s">
        <v>488</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556</v>
      </c>
      <c r="C74" s="861"/>
      <c r="D74" s="861"/>
      <c r="E74" s="861"/>
      <c r="F74" s="861"/>
      <c r="G74" s="861"/>
      <c r="H74" s="861"/>
      <c r="I74" s="861"/>
      <c r="J74" s="861"/>
      <c r="K74" s="861"/>
      <c r="L74" s="861"/>
      <c r="M74" s="861"/>
      <c r="N74" s="861"/>
      <c r="O74" s="861"/>
      <c r="P74" s="862"/>
      <c r="Q74" s="863">
        <v>486</v>
      </c>
      <c r="R74" s="817"/>
      <c r="S74" s="817"/>
      <c r="T74" s="817"/>
      <c r="U74" s="817"/>
      <c r="V74" s="817">
        <v>465</v>
      </c>
      <c r="W74" s="817"/>
      <c r="X74" s="817"/>
      <c r="Y74" s="817"/>
      <c r="Z74" s="817"/>
      <c r="AA74" s="817">
        <v>20</v>
      </c>
      <c r="AB74" s="817"/>
      <c r="AC74" s="817"/>
      <c r="AD74" s="817"/>
      <c r="AE74" s="817"/>
      <c r="AF74" s="817">
        <v>20</v>
      </c>
      <c r="AG74" s="817"/>
      <c r="AH74" s="817"/>
      <c r="AI74" s="817"/>
      <c r="AJ74" s="817"/>
      <c r="AK74" s="817" t="s">
        <v>488</v>
      </c>
      <c r="AL74" s="817"/>
      <c r="AM74" s="817"/>
      <c r="AN74" s="817"/>
      <c r="AO74" s="817"/>
      <c r="AP74" s="817">
        <v>432</v>
      </c>
      <c r="AQ74" s="817"/>
      <c r="AR74" s="817"/>
      <c r="AS74" s="817"/>
      <c r="AT74" s="817"/>
      <c r="AU74" s="817">
        <v>174</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557</v>
      </c>
      <c r="C75" s="861"/>
      <c r="D75" s="861"/>
      <c r="E75" s="861"/>
      <c r="F75" s="861"/>
      <c r="G75" s="861"/>
      <c r="H75" s="861"/>
      <c r="I75" s="861"/>
      <c r="J75" s="861"/>
      <c r="K75" s="861"/>
      <c r="L75" s="861"/>
      <c r="M75" s="861"/>
      <c r="N75" s="861"/>
      <c r="O75" s="861"/>
      <c r="P75" s="862"/>
      <c r="Q75" s="864">
        <v>124</v>
      </c>
      <c r="R75" s="865"/>
      <c r="S75" s="865"/>
      <c r="T75" s="865"/>
      <c r="U75" s="821"/>
      <c r="V75" s="866">
        <v>124</v>
      </c>
      <c r="W75" s="865"/>
      <c r="X75" s="865"/>
      <c r="Y75" s="865"/>
      <c r="Z75" s="821"/>
      <c r="AA75" s="866">
        <v>1</v>
      </c>
      <c r="AB75" s="865"/>
      <c r="AC75" s="865"/>
      <c r="AD75" s="865"/>
      <c r="AE75" s="821"/>
      <c r="AF75" s="866">
        <v>1</v>
      </c>
      <c r="AG75" s="865"/>
      <c r="AH75" s="865"/>
      <c r="AI75" s="865"/>
      <c r="AJ75" s="821"/>
      <c r="AK75" s="866">
        <v>14</v>
      </c>
      <c r="AL75" s="865"/>
      <c r="AM75" s="865"/>
      <c r="AN75" s="865"/>
      <c r="AO75" s="821"/>
      <c r="AP75" s="817" t="s">
        <v>488</v>
      </c>
      <c r="AQ75" s="817"/>
      <c r="AR75" s="817"/>
      <c r="AS75" s="817"/>
      <c r="AT75" s="817"/>
      <c r="AU75" s="817" t="s">
        <v>488</v>
      </c>
      <c r="AV75" s="817"/>
      <c r="AW75" s="817"/>
      <c r="AX75" s="817"/>
      <c r="AY75" s="817"/>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558</v>
      </c>
      <c r="C76" s="861"/>
      <c r="D76" s="861"/>
      <c r="E76" s="861"/>
      <c r="F76" s="861"/>
      <c r="G76" s="861"/>
      <c r="H76" s="861"/>
      <c r="I76" s="861"/>
      <c r="J76" s="861"/>
      <c r="K76" s="861"/>
      <c r="L76" s="861"/>
      <c r="M76" s="861"/>
      <c r="N76" s="861"/>
      <c r="O76" s="861"/>
      <c r="P76" s="862"/>
      <c r="Q76" s="864">
        <v>133</v>
      </c>
      <c r="R76" s="865"/>
      <c r="S76" s="865"/>
      <c r="T76" s="865"/>
      <c r="U76" s="821"/>
      <c r="V76" s="866">
        <v>120</v>
      </c>
      <c r="W76" s="865"/>
      <c r="X76" s="865"/>
      <c r="Y76" s="865"/>
      <c r="Z76" s="821"/>
      <c r="AA76" s="866">
        <v>13</v>
      </c>
      <c r="AB76" s="865"/>
      <c r="AC76" s="865"/>
      <c r="AD76" s="865"/>
      <c r="AE76" s="821"/>
      <c r="AF76" s="866">
        <v>13</v>
      </c>
      <c r="AG76" s="865"/>
      <c r="AH76" s="865"/>
      <c r="AI76" s="865"/>
      <c r="AJ76" s="821"/>
      <c r="AK76" s="866">
        <v>27</v>
      </c>
      <c r="AL76" s="865"/>
      <c r="AM76" s="865"/>
      <c r="AN76" s="865"/>
      <c r="AO76" s="821"/>
      <c r="AP76" s="817" t="s">
        <v>488</v>
      </c>
      <c r="AQ76" s="817"/>
      <c r="AR76" s="817"/>
      <c r="AS76" s="817"/>
      <c r="AT76" s="817"/>
      <c r="AU76" s="817" t="s">
        <v>488</v>
      </c>
      <c r="AV76" s="817"/>
      <c r="AW76" s="817"/>
      <c r="AX76" s="817"/>
      <c r="AY76" s="817"/>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559</v>
      </c>
      <c r="C77" s="861"/>
      <c r="D77" s="861"/>
      <c r="E77" s="861"/>
      <c r="F77" s="861"/>
      <c r="G77" s="861"/>
      <c r="H77" s="861"/>
      <c r="I77" s="861"/>
      <c r="J77" s="861"/>
      <c r="K77" s="861"/>
      <c r="L77" s="861"/>
      <c r="M77" s="861"/>
      <c r="N77" s="861"/>
      <c r="O77" s="861"/>
      <c r="P77" s="862"/>
      <c r="Q77" s="864">
        <v>167564</v>
      </c>
      <c r="R77" s="865"/>
      <c r="S77" s="865"/>
      <c r="T77" s="865"/>
      <c r="U77" s="821"/>
      <c r="V77" s="866">
        <v>164371</v>
      </c>
      <c r="W77" s="865"/>
      <c r="X77" s="865"/>
      <c r="Y77" s="865"/>
      <c r="Z77" s="821"/>
      <c r="AA77" s="866">
        <v>3193</v>
      </c>
      <c r="AB77" s="865"/>
      <c r="AC77" s="865"/>
      <c r="AD77" s="865"/>
      <c r="AE77" s="821"/>
      <c r="AF77" s="866">
        <v>3193</v>
      </c>
      <c r="AG77" s="865"/>
      <c r="AH77" s="865"/>
      <c r="AI77" s="865"/>
      <c r="AJ77" s="821"/>
      <c r="AK77" s="866" t="s">
        <v>488</v>
      </c>
      <c r="AL77" s="865"/>
      <c r="AM77" s="865"/>
      <c r="AN77" s="865"/>
      <c r="AO77" s="821"/>
      <c r="AP77" s="866" t="s">
        <v>488</v>
      </c>
      <c r="AQ77" s="865"/>
      <c r="AR77" s="865"/>
      <c r="AS77" s="865"/>
      <c r="AT77" s="821"/>
      <c r="AU77" s="866" t="s">
        <v>488</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7" customHeight="1" x14ac:dyDescent="0.2">
      <c r="A78" s="220">
        <v>11</v>
      </c>
      <c r="B78" s="860" t="s">
        <v>560</v>
      </c>
      <c r="C78" s="861"/>
      <c r="D78" s="861"/>
      <c r="E78" s="861"/>
      <c r="F78" s="861"/>
      <c r="G78" s="861"/>
      <c r="H78" s="861"/>
      <c r="I78" s="861"/>
      <c r="J78" s="861"/>
      <c r="K78" s="861"/>
      <c r="L78" s="861"/>
      <c r="M78" s="861"/>
      <c r="N78" s="861"/>
      <c r="O78" s="861"/>
      <c r="P78" s="862"/>
      <c r="Q78" s="863">
        <v>191</v>
      </c>
      <c r="R78" s="817"/>
      <c r="S78" s="817"/>
      <c r="T78" s="817"/>
      <c r="U78" s="817"/>
      <c r="V78" s="817">
        <v>172</v>
      </c>
      <c r="W78" s="817"/>
      <c r="X78" s="817"/>
      <c r="Y78" s="817"/>
      <c r="Z78" s="817"/>
      <c r="AA78" s="817">
        <v>19</v>
      </c>
      <c r="AB78" s="817"/>
      <c r="AC78" s="817"/>
      <c r="AD78" s="817"/>
      <c r="AE78" s="817"/>
      <c r="AF78" s="817">
        <v>19</v>
      </c>
      <c r="AG78" s="817"/>
      <c r="AH78" s="817"/>
      <c r="AI78" s="817"/>
      <c r="AJ78" s="817"/>
      <c r="AK78" s="817">
        <v>15</v>
      </c>
      <c r="AL78" s="817"/>
      <c r="AM78" s="817"/>
      <c r="AN78" s="817"/>
      <c r="AO78" s="817"/>
      <c r="AP78" s="817" t="s">
        <v>488</v>
      </c>
      <c r="AQ78" s="817"/>
      <c r="AR78" s="817"/>
      <c r="AS78" s="817"/>
      <c r="AT78" s="817"/>
      <c r="AU78" s="817" t="s">
        <v>488</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7"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7"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7"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7"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7"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7"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7"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7"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7"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379</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3432</v>
      </c>
      <c r="AG88" s="831"/>
      <c r="AH88" s="831"/>
      <c r="AI88" s="831"/>
      <c r="AJ88" s="831"/>
      <c r="AK88" s="828"/>
      <c r="AL88" s="828"/>
      <c r="AM88" s="828"/>
      <c r="AN88" s="828"/>
      <c r="AO88" s="828"/>
      <c r="AP88" s="831">
        <v>4543</v>
      </c>
      <c r="AQ88" s="831"/>
      <c r="AR88" s="831"/>
      <c r="AS88" s="831"/>
      <c r="AT88" s="831"/>
      <c r="AU88" s="831">
        <v>174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451285</v>
      </c>
      <c r="AB110" s="887"/>
      <c r="AC110" s="887"/>
      <c r="AD110" s="887"/>
      <c r="AE110" s="888"/>
      <c r="AF110" s="889">
        <v>481554</v>
      </c>
      <c r="AG110" s="887"/>
      <c r="AH110" s="887"/>
      <c r="AI110" s="887"/>
      <c r="AJ110" s="888"/>
      <c r="AK110" s="889">
        <v>455898</v>
      </c>
      <c r="AL110" s="887"/>
      <c r="AM110" s="887"/>
      <c r="AN110" s="887"/>
      <c r="AO110" s="888"/>
      <c r="AP110" s="890">
        <v>17.7</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3849287</v>
      </c>
      <c r="BR110" s="918"/>
      <c r="BS110" s="918"/>
      <c r="BT110" s="918"/>
      <c r="BU110" s="918"/>
      <c r="BV110" s="918">
        <v>4511109</v>
      </c>
      <c r="BW110" s="918"/>
      <c r="BX110" s="918"/>
      <c r="BY110" s="918"/>
      <c r="BZ110" s="918"/>
      <c r="CA110" s="918">
        <v>4540946</v>
      </c>
      <c r="CB110" s="918"/>
      <c r="CC110" s="918"/>
      <c r="CD110" s="918"/>
      <c r="CE110" s="918"/>
      <c r="CF110" s="931">
        <v>176.3</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832952</v>
      </c>
      <c r="BR112" s="913"/>
      <c r="BS112" s="913"/>
      <c r="BT112" s="913"/>
      <c r="BU112" s="913"/>
      <c r="BV112" s="913">
        <v>882924</v>
      </c>
      <c r="BW112" s="913"/>
      <c r="BX112" s="913"/>
      <c r="BY112" s="913"/>
      <c r="BZ112" s="913"/>
      <c r="CA112" s="913">
        <v>917909</v>
      </c>
      <c r="CB112" s="913"/>
      <c r="CC112" s="913"/>
      <c r="CD112" s="913"/>
      <c r="CE112" s="913"/>
      <c r="CF112" s="907">
        <v>35.6</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16686</v>
      </c>
      <c r="AB113" s="925"/>
      <c r="AC113" s="925"/>
      <c r="AD113" s="925"/>
      <c r="AE113" s="926"/>
      <c r="AF113" s="927">
        <v>21026</v>
      </c>
      <c r="AG113" s="925"/>
      <c r="AH113" s="925"/>
      <c r="AI113" s="925"/>
      <c r="AJ113" s="926"/>
      <c r="AK113" s="927">
        <v>23472</v>
      </c>
      <c r="AL113" s="925"/>
      <c r="AM113" s="925"/>
      <c r="AN113" s="925"/>
      <c r="AO113" s="926"/>
      <c r="AP113" s="928">
        <v>0.9</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216363</v>
      </c>
      <c r="BR113" s="913"/>
      <c r="BS113" s="913"/>
      <c r="BT113" s="913"/>
      <c r="BU113" s="913"/>
      <c r="BV113" s="913">
        <v>187833</v>
      </c>
      <c r="BW113" s="913"/>
      <c r="BX113" s="913"/>
      <c r="BY113" s="913"/>
      <c r="BZ113" s="913"/>
      <c r="CA113" s="913">
        <v>174226</v>
      </c>
      <c r="CB113" s="913"/>
      <c r="CC113" s="913"/>
      <c r="CD113" s="913"/>
      <c r="CE113" s="913"/>
      <c r="CF113" s="907">
        <v>6.8</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31853</v>
      </c>
      <c r="AB114" s="946"/>
      <c r="AC114" s="946"/>
      <c r="AD114" s="946"/>
      <c r="AE114" s="947"/>
      <c r="AF114" s="948">
        <v>31405</v>
      </c>
      <c r="AG114" s="946"/>
      <c r="AH114" s="946"/>
      <c r="AI114" s="946"/>
      <c r="AJ114" s="947"/>
      <c r="AK114" s="948">
        <v>19409</v>
      </c>
      <c r="AL114" s="946"/>
      <c r="AM114" s="946"/>
      <c r="AN114" s="946"/>
      <c r="AO114" s="947"/>
      <c r="AP114" s="949">
        <v>0.8</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576365</v>
      </c>
      <c r="BR114" s="913"/>
      <c r="BS114" s="913"/>
      <c r="BT114" s="913"/>
      <c r="BU114" s="913"/>
      <c r="BV114" s="913">
        <v>598678</v>
      </c>
      <c r="BW114" s="913"/>
      <c r="BX114" s="913"/>
      <c r="BY114" s="913"/>
      <c r="BZ114" s="913"/>
      <c r="CA114" s="913">
        <v>617914</v>
      </c>
      <c r="CB114" s="913"/>
      <c r="CC114" s="913"/>
      <c r="CD114" s="913"/>
      <c r="CE114" s="913"/>
      <c r="CF114" s="907">
        <v>24</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499824</v>
      </c>
      <c r="AB117" s="966"/>
      <c r="AC117" s="966"/>
      <c r="AD117" s="966"/>
      <c r="AE117" s="967"/>
      <c r="AF117" s="968">
        <v>533985</v>
      </c>
      <c r="AG117" s="966"/>
      <c r="AH117" s="966"/>
      <c r="AI117" s="966"/>
      <c r="AJ117" s="967"/>
      <c r="AK117" s="968">
        <v>498779</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443</v>
      </c>
      <c r="BP119" s="992"/>
      <c r="BQ119" s="986">
        <v>5474967</v>
      </c>
      <c r="BR119" s="987"/>
      <c r="BS119" s="987"/>
      <c r="BT119" s="987"/>
      <c r="BU119" s="987"/>
      <c r="BV119" s="987">
        <v>6180544</v>
      </c>
      <c r="BW119" s="987"/>
      <c r="BX119" s="987"/>
      <c r="BY119" s="987"/>
      <c r="BZ119" s="987"/>
      <c r="CA119" s="987">
        <v>6250995</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3797167</v>
      </c>
      <c r="BR120" s="918"/>
      <c r="BS120" s="918"/>
      <c r="BT120" s="918"/>
      <c r="BU120" s="918"/>
      <c r="BV120" s="918">
        <v>3160772</v>
      </c>
      <c r="BW120" s="918"/>
      <c r="BX120" s="918"/>
      <c r="BY120" s="918"/>
      <c r="BZ120" s="918"/>
      <c r="CA120" s="918">
        <v>3246342</v>
      </c>
      <c r="CB120" s="918"/>
      <c r="CC120" s="918"/>
      <c r="CD120" s="918"/>
      <c r="CE120" s="918"/>
      <c r="CF120" s="931">
        <v>126.1</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911868</v>
      </c>
      <c r="DR120" s="918"/>
      <c r="DS120" s="918"/>
      <c r="DT120" s="918"/>
      <c r="DU120" s="918"/>
      <c r="DV120" s="919">
        <v>35.4</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6041</v>
      </c>
      <c r="DR121" s="913"/>
      <c r="DS121" s="913"/>
      <c r="DT121" s="913"/>
      <c r="DU121" s="913"/>
      <c r="DV121" s="914">
        <v>0.2</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3191224</v>
      </c>
      <c r="BR122" s="987"/>
      <c r="BS122" s="987"/>
      <c r="BT122" s="987"/>
      <c r="BU122" s="987"/>
      <c r="BV122" s="987">
        <v>3793741</v>
      </c>
      <c r="BW122" s="987"/>
      <c r="BX122" s="987"/>
      <c r="BY122" s="987"/>
      <c r="BZ122" s="987"/>
      <c r="CA122" s="987">
        <v>3769272</v>
      </c>
      <c r="CB122" s="987"/>
      <c r="CC122" s="987"/>
      <c r="CD122" s="987"/>
      <c r="CE122" s="987"/>
      <c r="CF122" s="1004">
        <v>146.4</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451</v>
      </c>
      <c r="BP123" s="992"/>
      <c r="BQ123" s="1050">
        <v>6988391</v>
      </c>
      <c r="BR123" s="1051"/>
      <c r="BS123" s="1051"/>
      <c r="BT123" s="1051"/>
      <c r="BU123" s="1051"/>
      <c r="BV123" s="1051">
        <v>6954513</v>
      </c>
      <c r="BW123" s="1051"/>
      <c r="BX123" s="1051"/>
      <c r="BY123" s="1051"/>
      <c r="BZ123" s="1051"/>
      <c r="CA123" s="1051">
        <v>7015614</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832952</v>
      </c>
      <c r="DH124" s="973"/>
      <c r="DI124" s="973"/>
      <c r="DJ124" s="973"/>
      <c r="DK124" s="974"/>
      <c r="DL124" s="972">
        <v>882924</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2808753</v>
      </c>
      <c r="AB129" s="946"/>
      <c r="AC129" s="946"/>
      <c r="AD129" s="946"/>
      <c r="AE129" s="947"/>
      <c r="AF129" s="948">
        <v>2785198</v>
      </c>
      <c r="AG129" s="946"/>
      <c r="AH129" s="946"/>
      <c r="AI129" s="946"/>
      <c r="AJ129" s="947"/>
      <c r="AK129" s="948">
        <v>2869492</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323810</v>
      </c>
      <c r="AB130" s="946"/>
      <c r="AC130" s="946"/>
      <c r="AD130" s="946"/>
      <c r="AE130" s="947"/>
      <c r="AF130" s="948">
        <v>291074</v>
      </c>
      <c r="AG130" s="946"/>
      <c r="AH130" s="946"/>
      <c r="AI130" s="946"/>
      <c r="AJ130" s="947"/>
      <c r="AK130" s="948">
        <v>294492</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8.1999999999999993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2484943</v>
      </c>
      <c r="AB131" s="973"/>
      <c r="AC131" s="973"/>
      <c r="AD131" s="973"/>
      <c r="AE131" s="974"/>
      <c r="AF131" s="972">
        <v>2494124</v>
      </c>
      <c r="AG131" s="973"/>
      <c r="AH131" s="973"/>
      <c r="AI131" s="973"/>
      <c r="AJ131" s="974"/>
      <c r="AK131" s="972">
        <v>2575000</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7.0832208220000004</v>
      </c>
      <c r="AB132" s="1084"/>
      <c r="AC132" s="1084"/>
      <c r="AD132" s="1084"/>
      <c r="AE132" s="1085"/>
      <c r="AF132" s="1086">
        <v>9.7393313240000001</v>
      </c>
      <c r="AG132" s="1084"/>
      <c r="AH132" s="1084"/>
      <c r="AI132" s="1084"/>
      <c r="AJ132" s="1085"/>
      <c r="AK132" s="1086">
        <v>7.9334757280000003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6.6</v>
      </c>
      <c r="AB133" s="1067"/>
      <c r="AC133" s="1067"/>
      <c r="AD133" s="1067"/>
      <c r="AE133" s="1068"/>
      <c r="AF133" s="1066">
        <v>7.6</v>
      </c>
      <c r="AG133" s="1067"/>
      <c r="AH133" s="1067"/>
      <c r="AI133" s="1067"/>
      <c r="AJ133" s="1068"/>
      <c r="AK133" s="1066">
        <v>8.1999999999999993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woiyafCPDdHsle5/Q2jUJQpSWbmgiutBrJxt6Ymi3ijiBPXlmlOHkChdJYKEeRPbyL7fVxH5hOrYoga6gU8SA==" saltValue="MsgDOILVKa+CGrePZn8Q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31"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3KOhxGypg/g+JNu1ajpk9HormKoThO4+HlqX1OQAncliHmxDKTls9AoEdQB6dDh3jo6qbAHR85ZDRsMHzoPVwQ==" saltValue="RhUKdM7oYDfhvYz3reVEm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4y16VjZd//v5Ii4u0lkmG3MdcuYOGgU4keyVPPopnx1lGpFq/nVbXWZ8ZI9EQaiP5MSKl/d52831rHErdFvgQ==" saltValue="FbYET9EQg/W67ygWZTRXH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968923</v>
      </c>
      <c r="AP9" s="262">
        <v>151323</v>
      </c>
      <c r="AQ9" s="263">
        <v>186275</v>
      </c>
      <c r="AR9" s="264">
        <v>-18.8</v>
      </c>
    </row>
    <row r="10" spans="1:46" ht="13.5" customHeight="1" x14ac:dyDescent="0.2">
      <c r="A10" s="247"/>
      <c r="AK10" s="1103" t="s">
        <v>486</v>
      </c>
      <c r="AL10" s="1104"/>
      <c r="AM10" s="1104"/>
      <c r="AN10" s="1105"/>
      <c r="AO10" s="265">
        <v>188610</v>
      </c>
      <c r="AP10" s="265">
        <v>29457</v>
      </c>
      <c r="AQ10" s="266">
        <v>28060</v>
      </c>
      <c r="AR10" s="267">
        <v>5</v>
      </c>
    </row>
    <row r="11" spans="1:46" ht="13.5" customHeight="1" x14ac:dyDescent="0.2">
      <c r="A11" s="247"/>
      <c r="AK11" s="1103" t="s">
        <v>487</v>
      </c>
      <c r="AL11" s="1104"/>
      <c r="AM11" s="1104"/>
      <c r="AN11" s="1105"/>
      <c r="AO11" s="265" t="s">
        <v>488</v>
      </c>
      <c r="AP11" s="265" t="s">
        <v>488</v>
      </c>
      <c r="AQ11" s="266">
        <v>7123</v>
      </c>
      <c r="AR11" s="267" t="s">
        <v>488</v>
      </c>
    </row>
    <row r="12" spans="1:46" ht="13.5" customHeight="1" x14ac:dyDescent="0.2">
      <c r="A12" s="247"/>
      <c r="AK12" s="1103" t="s">
        <v>489</v>
      </c>
      <c r="AL12" s="1104"/>
      <c r="AM12" s="1104"/>
      <c r="AN12" s="1105"/>
      <c r="AO12" s="265" t="s">
        <v>488</v>
      </c>
      <c r="AP12" s="265" t="s">
        <v>488</v>
      </c>
      <c r="AQ12" s="266">
        <v>57</v>
      </c>
      <c r="AR12" s="267" t="s">
        <v>488</v>
      </c>
    </row>
    <row r="13" spans="1:46" ht="13.5" customHeight="1" x14ac:dyDescent="0.2">
      <c r="A13" s="247"/>
      <c r="AK13" s="1103" t="s">
        <v>490</v>
      </c>
      <c r="AL13" s="1104"/>
      <c r="AM13" s="1104"/>
      <c r="AN13" s="1105"/>
      <c r="AO13" s="265">
        <v>42570</v>
      </c>
      <c r="AP13" s="265">
        <v>6648</v>
      </c>
      <c r="AQ13" s="266">
        <v>6435</v>
      </c>
      <c r="AR13" s="267">
        <v>3.3</v>
      </c>
    </row>
    <row r="14" spans="1:46" ht="13.5" customHeight="1" x14ac:dyDescent="0.2">
      <c r="A14" s="247"/>
      <c r="AK14" s="1103" t="s">
        <v>491</v>
      </c>
      <c r="AL14" s="1104"/>
      <c r="AM14" s="1104"/>
      <c r="AN14" s="1105"/>
      <c r="AO14" s="265">
        <v>17144</v>
      </c>
      <c r="AP14" s="265">
        <v>2677</v>
      </c>
      <c r="AQ14" s="266">
        <v>3786</v>
      </c>
      <c r="AR14" s="267">
        <v>-29.3</v>
      </c>
    </row>
    <row r="15" spans="1:46" ht="13.5" customHeight="1" x14ac:dyDescent="0.2">
      <c r="A15" s="247"/>
      <c r="AK15" s="1106" t="s">
        <v>492</v>
      </c>
      <c r="AL15" s="1107"/>
      <c r="AM15" s="1107"/>
      <c r="AN15" s="1108"/>
      <c r="AO15" s="265">
        <v>-39464</v>
      </c>
      <c r="AP15" s="265">
        <v>-6163</v>
      </c>
      <c r="AQ15" s="266">
        <v>-9323</v>
      </c>
      <c r="AR15" s="267">
        <v>-33.9</v>
      </c>
    </row>
    <row r="16" spans="1:46" ht="13" x14ac:dyDescent="0.2">
      <c r="A16" s="247"/>
      <c r="AK16" s="1106" t="s">
        <v>178</v>
      </c>
      <c r="AL16" s="1107"/>
      <c r="AM16" s="1107"/>
      <c r="AN16" s="1108"/>
      <c r="AO16" s="265">
        <v>1177783</v>
      </c>
      <c r="AP16" s="265">
        <v>183942</v>
      </c>
      <c r="AQ16" s="266">
        <v>222412</v>
      </c>
      <c r="AR16" s="267">
        <v>-17.3</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13.74</v>
      </c>
      <c r="AP21" s="278">
        <v>17.59</v>
      </c>
      <c r="AQ21" s="279">
        <v>-3.85</v>
      </c>
      <c r="AS21" s="280"/>
      <c r="AT21" s="276"/>
    </row>
    <row r="22" spans="1:46" s="248" customFormat="1" ht="13" x14ac:dyDescent="0.2">
      <c r="A22" s="276"/>
      <c r="AK22" s="1109" t="s">
        <v>498</v>
      </c>
      <c r="AL22" s="1110"/>
      <c r="AM22" s="1110"/>
      <c r="AN22" s="1111"/>
      <c r="AO22" s="281">
        <v>95.9</v>
      </c>
      <c r="AP22" s="282">
        <v>95.9</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455898</v>
      </c>
      <c r="AP32" s="291">
        <v>71201</v>
      </c>
      <c r="AQ32" s="292">
        <v>124581</v>
      </c>
      <c r="AR32" s="293">
        <v>-42.8</v>
      </c>
    </row>
    <row r="33" spans="1:46" ht="13.5" customHeight="1" x14ac:dyDescent="0.2">
      <c r="A33" s="247"/>
      <c r="AK33" s="1117" t="s">
        <v>503</v>
      </c>
      <c r="AL33" s="1118"/>
      <c r="AM33" s="1118"/>
      <c r="AN33" s="1119"/>
      <c r="AO33" s="291" t="s">
        <v>488</v>
      </c>
      <c r="AP33" s="291" t="s">
        <v>488</v>
      </c>
      <c r="AQ33" s="292">
        <v>76</v>
      </c>
      <c r="AR33" s="293" t="s">
        <v>488</v>
      </c>
    </row>
    <row r="34" spans="1:46" ht="27" customHeight="1" x14ac:dyDescent="0.2">
      <c r="A34" s="247"/>
      <c r="AK34" s="1117" t="s">
        <v>504</v>
      </c>
      <c r="AL34" s="1118"/>
      <c r="AM34" s="1118"/>
      <c r="AN34" s="1119"/>
      <c r="AO34" s="291" t="s">
        <v>488</v>
      </c>
      <c r="AP34" s="291" t="s">
        <v>488</v>
      </c>
      <c r="AQ34" s="292">
        <v>163</v>
      </c>
      <c r="AR34" s="293" t="s">
        <v>488</v>
      </c>
    </row>
    <row r="35" spans="1:46" ht="27" customHeight="1" x14ac:dyDescent="0.2">
      <c r="A35" s="247"/>
      <c r="AK35" s="1117" t="s">
        <v>505</v>
      </c>
      <c r="AL35" s="1118"/>
      <c r="AM35" s="1118"/>
      <c r="AN35" s="1119"/>
      <c r="AO35" s="291">
        <v>23472</v>
      </c>
      <c r="AP35" s="291">
        <v>3666</v>
      </c>
      <c r="AQ35" s="292">
        <v>24428</v>
      </c>
      <c r="AR35" s="293">
        <v>-85</v>
      </c>
    </row>
    <row r="36" spans="1:46" ht="27" customHeight="1" x14ac:dyDescent="0.2">
      <c r="A36" s="247"/>
      <c r="AK36" s="1117" t="s">
        <v>506</v>
      </c>
      <c r="AL36" s="1118"/>
      <c r="AM36" s="1118"/>
      <c r="AN36" s="1119"/>
      <c r="AO36" s="291">
        <v>19409</v>
      </c>
      <c r="AP36" s="291">
        <v>3031</v>
      </c>
      <c r="AQ36" s="292">
        <v>4294</v>
      </c>
      <c r="AR36" s="293">
        <v>-29.4</v>
      </c>
    </row>
    <row r="37" spans="1:46" ht="13.5" customHeight="1" x14ac:dyDescent="0.2">
      <c r="A37" s="247"/>
      <c r="AK37" s="1117" t="s">
        <v>507</v>
      </c>
      <c r="AL37" s="1118"/>
      <c r="AM37" s="1118"/>
      <c r="AN37" s="1119"/>
      <c r="AO37" s="291" t="s">
        <v>488</v>
      </c>
      <c r="AP37" s="291" t="s">
        <v>488</v>
      </c>
      <c r="AQ37" s="292">
        <v>880</v>
      </c>
      <c r="AR37" s="293" t="s">
        <v>488</v>
      </c>
    </row>
    <row r="38" spans="1:46" ht="27" customHeight="1" x14ac:dyDescent="0.2">
      <c r="A38" s="247"/>
      <c r="AK38" s="1120" t="s">
        <v>508</v>
      </c>
      <c r="AL38" s="1121"/>
      <c r="AM38" s="1121"/>
      <c r="AN38" s="1122"/>
      <c r="AO38" s="294" t="s">
        <v>488</v>
      </c>
      <c r="AP38" s="294" t="s">
        <v>488</v>
      </c>
      <c r="AQ38" s="295">
        <v>22</v>
      </c>
      <c r="AR38" s="283" t="s">
        <v>488</v>
      </c>
      <c r="AS38" s="290"/>
    </row>
    <row r="39" spans="1:46" ht="13" x14ac:dyDescent="0.2">
      <c r="A39" s="247"/>
      <c r="AK39" s="1120" t="s">
        <v>509</v>
      </c>
      <c r="AL39" s="1121"/>
      <c r="AM39" s="1121"/>
      <c r="AN39" s="1122"/>
      <c r="AO39" s="291" t="s">
        <v>488</v>
      </c>
      <c r="AP39" s="291" t="s">
        <v>488</v>
      </c>
      <c r="AQ39" s="292">
        <v>-5293</v>
      </c>
      <c r="AR39" s="293" t="s">
        <v>488</v>
      </c>
      <c r="AS39" s="290"/>
    </row>
    <row r="40" spans="1:46" ht="27" customHeight="1" x14ac:dyDescent="0.2">
      <c r="A40" s="247"/>
      <c r="AK40" s="1117" t="s">
        <v>510</v>
      </c>
      <c r="AL40" s="1118"/>
      <c r="AM40" s="1118"/>
      <c r="AN40" s="1119"/>
      <c r="AO40" s="291">
        <v>-294492</v>
      </c>
      <c r="AP40" s="291">
        <v>-45993</v>
      </c>
      <c r="AQ40" s="292">
        <v>-99375</v>
      </c>
      <c r="AR40" s="293">
        <v>-53.7</v>
      </c>
      <c r="AS40" s="290"/>
    </row>
    <row r="41" spans="1:46" ht="13" x14ac:dyDescent="0.2">
      <c r="A41" s="247"/>
      <c r="AK41" s="1123" t="s">
        <v>288</v>
      </c>
      <c r="AL41" s="1124"/>
      <c r="AM41" s="1124"/>
      <c r="AN41" s="1125"/>
      <c r="AO41" s="291">
        <v>204287</v>
      </c>
      <c r="AP41" s="291">
        <v>31905</v>
      </c>
      <c r="AQ41" s="292">
        <v>49775</v>
      </c>
      <c r="AR41" s="293">
        <v>-35.9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1704082</v>
      </c>
      <c r="AN51" s="313">
        <v>248662</v>
      </c>
      <c r="AO51" s="314">
        <v>-4.9000000000000004</v>
      </c>
      <c r="AP51" s="315">
        <v>200194</v>
      </c>
      <c r="AQ51" s="316">
        <v>5.2</v>
      </c>
      <c r="AR51" s="317">
        <v>-10.1</v>
      </c>
    </row>
    <row r="52" spans="1:44" ht="13" x14ac:dyDescent="0.2">
      <c r="A52" s="247"/>
      <c r="AK52" s="318"/>
      <c r="AL52" s="319" t="s">
        <v>520</v>
      </c>
      <c r="AM52" s="320">
        <v>570687</v>
      </c>
      <c r="AN52" s="321">
        <v>83275</v>
      </c>
      <c r="AO52" s="322">
        <v>-38.700000000000003</v>
      </c>
      <c r="AP52" s="323">
        <v>106422</v>
      </c>
      <c r="AQ52" s="324">
        <v>20.100000000000001</v>
      </c>
      <c r="AR52" s="325">
        <v>-58.8</v>
      </c>
    </row>
    <row r="53" spans="1:44" ht="13" x14ac:dyDescent="0.2">
      <c r="A53" s="247"/>
      <c r="AK53" s="303" t="s">
        <v>521</v>
      </c>
      <c r="AL53" s="304"/>
      <c r="AM53" s="312">
        <v>1154619</v>
      </c>
      <c r="AN53" s="313">
        <v>170776</v>
      </c>
      <c r="AO53" s="314">
        <v>-31.3</v>
      </c>
      <c r="AP53" s="315">
        <v>196914</v>
      </c>
      <c r="AQ53" s="316">
        <v>-1.6</v>
      </c>
      <c r="AR53" s="317">
        <v>-29.7</v>
      </c>
    </row>
    <row r="54" spans="1:44" ht="13" x14ac:dyDescent="0.2">
      <c r="A54" s="247"/>
      <c r="AK54" s="318"/>
      <c r="AL54" s="319" t="s">
        <v>520</v>
      </c>
      <c r="AM54" s="320">
        <v>615460</v>
      </c>
      <c r="AN54" s="321">
        <v>91031</v>
      </c>
      <c r="AO54" s="322">
        <v>9.3000000000000007</v>
      </c>
      <c r="AP54" s="323">
        <v>98966</v>
      </c>
      <c r="AQ54" s="324">
        <v>-7</v>
      </c>
      <c r="AR54" s="325">
        <v>16.3</v>
      </c>
    </row>
    <row r="55" spans="1:44" ht="13" x14ac:dyDescent="0.2">
      <c r="A55" s="247"/>
      <c r="AK55" s="303" t="s">
        <v>522</v>
      </c>
      <c r="AL55" s="304"/>
      <c r="AM55" s="312">
        <v>1135180</v>
      </c>
      <c r="AN55" s="313">
        <v>170422</v>
      </c>
      <c r="AO55" s="314">
        <v>-0.2</v>
      </c>
      <c r="AP55" s="315">
        <v>204757</v>
      </c>
      <c r="AQ55" s="316">
        <v>4</v>
      </c>
      <c r="AR55" s="317">
        <v>-4.2</v>
      </c>
    </row>
    <row r="56" spans="1:44" ht="13" x14ac:dyDescent="0.2">
      <c r="A56" s="247"/>
      <c r="AK56" s="318"/>
      <c r="AL56" s="319" t="s">
        <v>520</v>
      </c>
      <c r="AM56" s="320">
        <v>702234</v>
      </c>
      <c r="AN56" s="321">
        <v>105425</v>
      </c>
      <c r="AO56" s="322">
        <v>15.8</v>
      </c>
      <c r="AP56" s="323">
        <v>106071</v>
      </c>
      <c r="AQ56" s="324">
        <v>7.2</v>
      </c>
      <c r="AR56" s="325">
        <v>8.6</v>
      </c>
    </row>
    <row r="57" spans="1:44" ht="13" x14ac:dyDescent="0.2">
      <c r="A57" s="247"/>
      <c r="AK57" s="303" t="s">
        <v>523</v>
      </c>
      <c r="AL57" s="304"/>
      <c r="AM57" s="312">
        <v>2561135</v>
      </c>
      <c r="AN57" s="313">
        <v>391312</v>
      </c>
      <c r="AO57" s="314">
        <v>129.6</v>
      </c>
      <c r="AP57" s="315">
        <v>194971</v>
      </c>
      <c r="AQ57" s="316">
        <v>-4.8</v>
      </c>
      <c r="AR57" s="317">
        <v>134.4</v>
      </c>
    </row>
    <row r="58" spans="1:44" ht="13" x14ac:dyDescent="0.2">
      <c r="A58" s="247"/>
      <c r="AK58" s="318"/>
      <c r="AL58" s="319" t="s">
        <v>520</v>
      </c>
      <c r="AM58" s="320">
        <v>1157359</v>
      </c>
      <c r="AN58" s="321">
        <v>176831</v>
      </c>
      <c r="AO58" s="322">
        <v>67.7</v>
      </c>
      <c r="AP58" s="323">
        <v>105966</v>
      </c>
      <c r="AQ58" s="324">
        <v>-0.1</v>
      </c>
      <c r="AR58" s="325">
        <v>67.8</v>
      </c>
    </row>
    <row r="59" spans="1:44" ht="13" x14ac:dyDescent="0.2">
      <c r="A59" s="247"/>
      <c r="AK59" s="303" t="s">
        <v>524</v>
      </c>
      <c r="AL59" s="304"/>
      <c r="AM59" s="312">
        <v>1002038</v>
      </c>
      <c r="AN59" s="313">
        <v>156495</v>
      </c>
      <c r="AO59" s="314">
        <v>-60</v>
      </c>
      <c r="AP59" s="315">
        <v>224172</v>
      </c>
      <c r="AQ59" s="316">
        <v>15</v>
      </c>
      <c r="AR59" s="317">
        <v>-75</v>
      </c>
    </row>
    <row r="60" spans="1:44" ht="13" x14ac:dyDescent="0.2">
      <c r="A60" s="247"/>
      <c r="AK60" s="318"/>
      <c r="AL60" s="319" t="s">
        <v>520</v>
      </c>
      <c r="AM60" s="320">
        <v>552411</v>
      </c>
      <c r="AN60" s="321">
        <v>86274</v>
      </c>
      <c r="AO60" s="322">
        <v>-51.2</v>
      </c>
      <c r="AP60" s="323">
        <v>117611</v>
      </c>
      <c r="AQ60" s="324">
        <v>11</v>
      </c>
      <c r="AR60" s="325">
        <v>-62.2</v>
      </c>
    </row>
    <row r="61" spans="1:44" ht="13" x14ac:dyDescent="0.2">
      <c r="A61" s="247"/>
      <c r="AK61" s="303" t="s">
        <v>525</v>
      </c>
      <c r="AL61" s="326"/>
      <c r="AM61" s="312">
        <v>1511411</v>
      </c>
      <c r="AN61" s="313">
        <v>227533</v>
      </c>
      <c r="AO61" s="314">
        <v>6.6</v>
      </c>
      <c r="AP61" s="315">
        <v>204202</v>
      </c>
      <c r="AQ61" s="327">
        <v>3.6</v>
      </c>
      <c r="AR61" s="317">
        <v>3</v>
      </c>
    </row>
    <row r="62" spans="1:44" ht="13" x14ac:dyDescent="0.2">
      <c r="A62" s="247"/>
      <c r="AK62" s="318"/>
      <c r="AL62" s="319" t="s">
        <v>520</v>
      </c>
      <c r="AM62" s="320">
        <v>719630</v>
      </c>
      <c r="AN62" s="321">
        <v>108567</v>
      </c>
      <c r="AO62" s="322">
        <v>0.6</v>
      </c>
      <c r="AP62" s="323">
        <v>107007</v>
      </c>
      <c r="AQ62" s="324">
        <v>6.2</v>
      </c>
      <c r="AR62" s="325">
        <v>-5.6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o7zubFegj/kbsOuzoYV0qheZWK1gBaEdS77QQHw7Zc22xau8yiWZzMyU/UWcRagmCUxFfo201x0VzQ+zfg5o5g==" saltValue="oW9HATr7H6aZziYsW7XC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G7/GI+NLQ8z0u87QJL4GoQHinYCJsMpnwtoOsR/x2t8sK+eufCCO8QIzCo7Lq3oHjysEdF36Knkftf8OcHoDBg==" saltValue="7G2NSpjj39wPgSdceZXS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1sQzVUzFBiD/DO7UtZ52kbFuNOIwlFAC6axb3IJ5Q1TpvLn4KJMeTFOYeWZLz5LEcq34GqFcFaANmg8B9MHcdQ==" saltValue="H70yL9w0HpOgkkiYpy/d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18.079999999999998</v>
      </c>
      <c r="G47" s="12">
        <v>22.14</v>
      </c>
      <c r="H47" s="12">
        <v>22.7</v>
      </c>
      <c r="I47" s="12">
        <v>22.97</v>
      </c>
      <c r="J47" s="13">
        <v>20.98</v>
      </c>
    </row>
    <row r="48" spans="2:10" ht="57.75" customHeight="1" x14ac:dyDescent="0.2">
      <c r="B48" s="14"/>
      <c r="C48" s="1128" t="s">
        <v>4</v>
      </c>
      <c r="D48" s="1128"/>
      <c r="E48" s="1129"/>
      <c r="F48" s="15">
        <v>3.52</v>
      </c>
      <c r="G48" s="16">
        <v>3.14</v>
      </c>
      <c r="H48" s="16">
        <v>4.8899999999999997</v>
      </c>
      <c r="I48" s="16">
        <v>3.45</v>
      </c>
      <c r="J48" s="17">
        <v>3.66</v>
      </c>
    </row>
    <row r="49" spans="2:10" ht="57.75" customHeight="1" thickBot="1" x14ac:dyDescent="0.25">
      <c r="B49" s="18"/>
      <c r="C49" s="1130" t="s">
        <v>5</v>
      </c>
      <c r="D49" s="1130"/>
      <c r="E49" s="1131"/>
      <c r="F49" s="19">
        <v>0.21</v>
      </c>
      <c r="G49" s="20">
        <v>9.52</v>
      </c>
      <c r="H49" s="20">
        <v>1.77</v>
      </c>
      <c r="I49" s="20" t="s">
        <v>532</v>
      </c>
      <c r="J49" s="21" t="s">
        <v>533</v>
      </c>
    </row>
    <row r="50" spans="2:10" ht="13" x14ac:dyDescent="0.2"/>
  </sheetData>
  <sheetProtection algorithmName="SHA-512" hashValue="KWICfMOFrrQGUaIhTLadpFk3PD7/qzr+jNlKJeDiTHYGJhKOqSK1dRHPoMvQOXnlCTpZpwPbS4V1n6BVEsXpIQ==" saltValue="DCH/LGRMPrJZwXrHZxiV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小沼 諒</cp:lastModifiedBy>
  <cp:lastPrinted>2026-03-11T10:02:10Z</cp:lastPrinted>
  <dcterms:created xsi:type="dcterms:W3CDTF">2026-02-23T08:08:28Z</dcterms:created>
  <dcterms:modified xsi:type="dcterms:W3CDTF">2026-03-18T00:31:29Z</dcterms:modified>
  <cp:category/>
</cp:coreProperties>
</file>