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Y:\04財政班\02_決算統計\R7年度\03_各種調査\11_財政状況資料集\03_市町村→県\"/>
    </mc:Choice>
  </mc:AlternateContent>
  <xr:revisionPtr revIDLastSave="0" documentId="13_ncr:1_{064C8957-8569-4EF2-B8E9-F0C22D8A3073}" xr6:coauthVersionLast="47" xr6:coauthVersionMax="47" xr10:uidLastSave="{00000000-0000-0000-0000-000000000000}"/>
  <bookViews>
    <workbookView xWindow="-28920" yWindow="-11565" windowWidth="29040" windowHeight="15720" tabRatio="79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BE35" i="10"/>
  <c r="CO34" i="10"/>
  <c r="BE34"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<sst xmlns="http://schemas.openxmlformats.org/spreadsheetml/2006/main" count="1091" uniqueCount="564">
  <si>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</si>
  <si>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</si>
  <si>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</si>
  <si>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</si>
  <si>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</si>
  <si>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</si>
  <si>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</si>
  <si>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</si>
  <si>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</si>
  <si>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</si>
  <si>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</si>
  <si>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</si>
  <si>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</si>
  <si>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</si>
  <si>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</si>
  <si>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</si>
  <si>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</si>
  <si>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</si>
  <si>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</si>
  <si>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</si>
  <si>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</si>
  <si>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</si>
  <si>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</si>
  <si>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</si>
  <si>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</si>
  <si>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</si>
  <si>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</si>
  <si>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</si>
  <si>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</si>
  <si>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</si>
  <si>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</si>
  <si>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</si>
  <si>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</si>
  <si>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</si>
  <si>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</si>
  <si>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</si>
  <si>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</si>
  <si>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</si>
  <si>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</si>
  <si>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</si>
  <si>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</si>
  <si>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</si>
  <si>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</si>
  <si>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</si>
  <si>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</si>
  <si>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</si>
  <si>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</si>
  <si>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</si>
  <si>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</si>
  <si>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</si>
  <si>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</si>
  <si>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</si>
  <si>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</si>
  <si>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</si>
  <si>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</si>
  <si>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</si>
  <si>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</si>
  <si>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</si>
  <si>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</si>
  <si>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</si>
  <si>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</si>
  <si>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</si>
  <si>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</si>
  <si>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</si>
  <si>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</si>
  <si>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</si>
  <si>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</si>
  <si>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</si>
  <si>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</si>
  <si>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</si>
  <si>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</si>
  <si>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</si>
  <si>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</si>
  <si>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</si>
  <si>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</si>
  <si>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</si>
  <si>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</si>
  <si>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</si>
  <si>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</si>
  <si>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</si>
  <si>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</si>
  <si>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Ⅳ－０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</si>
  <si>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</si>
  <si>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</si>
  <si>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</si>
  <si>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</si>
  <si>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</si>
  <si>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</si>
  <si>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</si>
  <si>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</si>
  <si>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</si>
  <si>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</si>
  <si>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</si>
  <si>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</si>
  <si>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かつらぎ町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</si>
  <si>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</si>
  <si>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</si>
  <si>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</si>
  <si>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</si>
  <si>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</si>
  <si>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</si>
  <si>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</si>
  <si>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</si>
  <si>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</si>
  <si>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</si>
  <si>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</si>
  <si>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</si>
  <si>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</si>
  <si>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</si>
  <si>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</si>
  <si>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</si>
  <si>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</si>
  <si>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</si>
  <si>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</si>
  <si>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</si>
  <si>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</si>
  <si>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</si>
  <si>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</si>
  <si>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</si>
  <si>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</si>
  <si>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</si>
  <si>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</si>
  <si>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</si>
  <si>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</si>
  <si>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</si>
  <si>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</si>
  <si>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</si>
  <si>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</si>
  <si>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</si>
  <si>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</si>
  <si>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</si>
  <si>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</si>
  <si>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</si>
  <si>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</si>
  <si>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</si>
  <si>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</si>
  <si>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</si>
  <si>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</si>
  <si>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</si>
  <si>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</si>
  <si>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</si>
  <si>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</si>
  <si>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</si>
  <si>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</si>
  <si>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</si>
  <si>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</si>
  <si>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</si>
  <si>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</si>
  <si>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</si>
  <si>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</si>
  <si>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</si>
  <si>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</si>
  <si>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</si>
  <si>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</si>
  <si>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</si>
  <si>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</si>
  <si>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</si>
  <si>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</si>
  <si>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</si>
  <si>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</si>
  <si>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</si>
  <si>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</si>
  <si>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</si>
  <si>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</si>
  <si>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</si>
  <si>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</si>
  <si>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</si>
  <si>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</si>
  <si>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</si>
  <si>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</si>
  <si>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</si>
  <si>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</si>
  <si>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</si>
  <si>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</si>
  <si>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</si>
  <si>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</si>
  <si>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</si>
  <si>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</si>
  <si>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</si>
  <si>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</si>
  <si>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</si>
  <si>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</si>
  <si>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</si>
  <si>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</si>
  <si>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</si>
  <si>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</si>
  <si>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</si>
  <si>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</si>
  <si>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</si>
  <si>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</si>
  <si>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</si>
  <si>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</si>
  <si>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</si>
  <si>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</si>
  <si>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</si>
  <si>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</si>
  <si>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</si>
  <si>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</si>
  <si>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</si>
  <si>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</si>
  <si>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</si>
  <si>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</si>
  <si>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</si>
  <si>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和歌山県かつらぎ町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</si>
  <si>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</si>
  <si>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</si>
  <si>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</si>
  <si>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</si>
  <si>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</si>
  <si>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</si>
  <si>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</si>
  <si>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</si>
  <si>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</si>
  <si>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</si>
  <si>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</si>
  <si>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</si>
  <si>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</si>
  <si>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</si>
  <si>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</si>
  <si>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</si>
  <si>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</si>
  <si>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</si>
  <si>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</si>
  <si>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</si>
  <si>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</si>
  <si>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</si>
  <si>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</si>
  <si>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</si>
  <si>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</si>
  <si>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</si>
  <si>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</si>
  <si>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</si>
  <si>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</si>
  <si>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</si>
  <si>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</si>
  <si>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</si>
  <si>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</si>
  <si>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</si>
  <si>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</si>
  <si>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</si>
  <si>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</si>
  <si>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</si>
  <si>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</si>
  <si>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</si>
  <si>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</si>
  <si>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</si>
  <si>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</si>
  <si>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</si>
  <si>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</si>
  <si>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</si>
  <si>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</si>
  <si>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</si>
  <si>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</si>
  <si>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</si>
  <si>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</si>
  <si>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</si>
  <si>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</si>
  <si>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</si>
  <si>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</si>
  <si>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</si>
  <si>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</si>
  <si>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</si>
  <si>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</si>
  <si>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</si>
  <si>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</si>
  <si>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</si>
  <si>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</si>
  <si>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</si>
  <si>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</si>
  <si>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</si>
  <si>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</si>
  <si>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</si>
  <si>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</si>
  <si>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</si>
  <si>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</si>
  <si>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</si>
  <si>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</si>
  <si>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</si>
  <si>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</si>
  <si>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</si>
  <si>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</si>
  <si>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</si>
  <si>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</si>
  <si>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</si>
  <si>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</si>
  <si>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</si>
  <si>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</si>
  <si>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</si>
  <si>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</si>
  <si>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</si>
  <si>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</si>
  <si>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</si>
  <si>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</si>
  <si>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</si>
  <si>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</si>
  <si>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</si>
  <si>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</si>
  <si>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</si>
  <si>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</si>
  <si>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</si>
  <si>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</si>
  <si>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</si>
  <si>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</si>
  <si>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</si>
  <si>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</si>
  <si>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</si>
  <si>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</si>
  <si>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</si>
  <si>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</si>
  <si>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</si>
  <si>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</si>
  <si>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</si>
  <si>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</si>
  <si>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</si>
  <si>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</si>
  <si>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</si>
  <si>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</si>
  <si>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</si>
  <si>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</si>
  <si>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</si>
  <si>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</si>
  <si>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</si>
  <si>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</si>
  <si>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</si>
  <si>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</si>
  <si>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</si>
  <si>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</si>
  <si>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</si>
  <si>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</si>
  <si>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</si>
  <si>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</si>
  <si>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</si>
  <si>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</si>
  <si>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</si>
  <si>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</si>
  <si>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</si>
  <si>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</si>
  <si>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</si>
  <si>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</si>
  <si>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</si>
  <si>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</si>
  <si>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</si>
  <si>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</si>
  <si>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</si>
  <si>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</si>
  <si>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</si>
  <si>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</si>
  <si>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</si>
  <si>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</si>
  <si>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</si>
  <si>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</si>
  <si>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</si>
  <si>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</si>
  <si>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</si>
  <si>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和歌山県かつらぎ町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</si>
  <si>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</si>
  <si>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</si>
  <si>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</si>
  <si>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</si>
  <si>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</si>
  <si>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</si>
  <si>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</si>
  <si>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</si>
  <si>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</si>
  <si>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</si>
  <si>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</si>
  <si>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</si>
  <si>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</si>
  <si>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</si>
  <si>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</si>
  <si>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</si>
  <si>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</si>
  <si>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</si>
  <si>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</si>
  <si>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</si>
  <si>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シビックセンター特別会計</t>
    <phoneticPr fontId="5"/>
  </si>
  <si>
    <t>花園地域交流推進施設運営事業特別会計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</si>
  <si>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</si>
  <si>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</si>
  <si>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</si>
  <si>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</si>
  <si>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</si>
  <si>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</si>
  <si>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</si>
  <si>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</si>
  <si>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</si>
  <si>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</si>
  <si>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</si>
  <si>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</si>
  <si>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</si>
  <si>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</si>
  <si>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</si>
  <si>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</si>
  <si>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国民健康保険天野診療所事業特別会計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</si>
  <si>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</si>
  <si>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</si>
  <si>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</si>
  <si>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</si>
  <si>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</si>
  <si>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</si>
  <si>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</si>
  <si>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</si>
  <si>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</si>
  <si>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</si>
  <si>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</si>
  <si>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</si>
  <si>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</si>
  <si>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</si>
  <si>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</si>
  <si>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</si>
  <si>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</si>
  <si>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</si>
  <si>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</si>
  <si>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</si>
  <si>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</si>
  <si>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</si>
  <si>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</si>
  <si>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</si>
  <si>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</si>
  <si>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</si>
  <si>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</si>
  <si>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</si>
  <si>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</si>
  <si>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</si>
  <si>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</si>
  <si>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</si>
  <si>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</si>
  <si>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</si>
  <si>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</si>
  <si>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</si>
  <si>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</si>
  <si>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</si>
  <si>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</si>
  <si>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</si>
  <si>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</si>
  <si>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</si>
  <si>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</si>
  <si>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</si>
  <si>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</si>
  <si>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</si>
  <si>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</si>
  <si>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</si>
  <si>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</si>
  <si>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</si>
  <si>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</si>
  <si>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</si>
  <si>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</si>
  <si>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</si>
  <si>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</si>
  <si>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</si>
  <si>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</si>
  <si>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</si>
  <si>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</si>
  <si>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</si>
  <si>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</si>
  <si>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</si>
  <si>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</si>
  <si>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</si>
  <si>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</si>
  <si>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</si>
  <si>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</si>
  <si>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</si>
  <si>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</si>
  <si>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</si>
  <si>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</si>
  <si>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</si>
  <si>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</si>
  <si>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</si>
  <si>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</si>
  <si>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</si>
  <si>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</si>
  <si>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</si>
  <si>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</si>
  <si>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</si>
  <si>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</si>
  <si>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</si>
  <si>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</si>
  <si>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</si>
  <si>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</si>
  <si>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</si>
  <si>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</si>
  <si>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</si>
  <si>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</si>
  <si>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</si>
  <si>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</si>
  <si>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</si>
  <si>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</si>
  <si>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</si>
  <si>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</si>
  <si>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</si>
  <si>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</si>
  <si>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</si>
  <si>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</si>
  <si>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</si>
  <si>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</si>
  <si>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</si>
  <si>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</si>
  <si>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</si>
  <si>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</si>
  <si>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</si>
  <si>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</si>
  <si>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</si>
  <si>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</si>
  <si>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</si>
  <si>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</si>
  <si>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</si>
  <si>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</si>
  <si>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</si>
  <si>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</si>
  <si>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</si>
  <si>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</si>
  <si>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</si>
  <si>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</si>
  <si>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</si>
  <si>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</si>
  <si>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</si>
  <si>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</si>
  <si>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</si>
  <si>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</si>
  <si>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</si>
  <si>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</si>
  <si>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</si>
  <si>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</si>
  <si>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</si>
  <si>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</si>
  <si>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</si>
  <si>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</si>
  <si>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</si>
  <si>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</si>
  <si>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</si>
  <si>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</si>
  <si>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</si>
  <si>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0.75</t>
  </si>
  <si>
    <t>水道事業会計</t>
  </si>
  <si>
    <t>一般会計</t>
  </si>
  <si>
    <t>介護保険事業特別会計</t>
  </si>
  <si>
    <t>下水道事業会計</t>
  </si>
  <si>
    <t>国民健康保険事業特別会計</t>
  </si>
  <si>
    <t>後期高齢者医療事業特別会計</t>
  </si>
  <si>
    <t>国民健康保険天野診療所事業特別会計</t>
  </si>
  <si>
    <t>シビックセンター特別会計</t>
  </si>
  <si>
    <t>その他会計（赤字）</t>
  </si>
  <si>
    <t>その他会計（黒字）</t>
  </si>
  <si>
    <t>R02</t>
    <phoneticPr fontId="5"/>
  </si>
  <si>
    <t>R03</t>
    <phoneticPr fontId="5"/>
  </si>
  <si>
    <t>R04</t>
    <phoneticPr fontId="5"/>
  </si>
  <si>
    <t>R05</t>
    <phoneticPr fontId="5"/>
  </si>
  <si>
    <t>R06</t>
    <phoneticPr fontId="5"/>
  </si>
  <si>
    <t>-</t>
    <phoneticPr fontId="2"/>
  </si>
  <si>
    <t>和歌山県市町村総合事務組合</t>
    <phoneticPr fontId="2"/>
  </si>
  <si>
    <t>橋本伊都衛生施設組合</t>
    <phoneticPr fontId="2"/>
  </si>
  <si>
    <t>伊都郡町村及び橋本市老人福祉施設事務組合（普通会計）</t>
    <phoneticPr fontId="2"/>
  </si>
  <si>
    <t>伊都郡町村及び橋本市老人福祉施設事務組合（公営企業会計）</t>
    <phoneticPr fontId="2"/>
  </si>
  <si>
    <t>伊都郡町村及び橋本市児童福祉施設事務組合</t>
    <phoneticPr fontId="2"/>
  </si>
  <si>
    <t>伊都消防組合</t>
    <phoneticPr fontId="2"/>
  </si>
  <si>
    <t>橋本周辺広域市町村圏組合</t>
    <phoneticPr fontId="2"/>
  </si>
  <si>
    <t>和歌山地方税回収機構</t>
    <phoneticPr fontId="2"/>
  </si>
  <si>
    <t>和歌山県後期高齢者医療広域連合（普通会計）</t>
    <phoneticPr fontId="2"/>
  </si>
  <si>
    <t>和歌山県後期高齢者医療広域連合（特別会計）</t>
    <phoneticPr fontId="2"/>
  </si>
  <si>
    <t>ふるさとかつらぎ基金</t>
    <phoneticPr fontId="5"/>
  </si>
  <si>
    <t>庁舎建設基金</t>
    <phoneticPr fontId="5"/>
  </si>
  <si>
    <t>公立学校施設整備基金</t>
    <phoneticPr fontId="5"/>
  </si>
  <si>
    <t>地域福祉基金</t>
    <phoneticPr fontId="5"/>
  </si>
  <si>
    <t>災害対策基金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</si>
</sst>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125418</c:v>
                </c:pt>
                <c:pt idx="1">
                  <c:v>108384</c:v>
                </c:pt>
                <c:pt idx="2">
                  <c:v>80959</c:v>
                </c:pt>
                <c:pt idx="3">
                  <c:v>117242</c:v>
                </c:pt>
                <c:pt idx="4">
                  <c:v>113894</c:v>
                </c:pt>
              </c:numCache>
            </c:numRef>
          </c:val>
          <c:smooth val="0"/>
          <c:extLst>
            <c:ext xmlns:c16="http://schemas.microsoft.com/office/drawing/2014/chart" uri="{C3380CC4-5D6E-409C-BE32-E72D297353CC}">
              <c16:uniqueId val="{00000000-5D7F-40A9-9181-3742D374E25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63961</c:v>
                </c:pt>
                <c:pt idx="1">
                  <c:v>103250</c:v>
                </c:pt>
                <c:pt idx="2">
                  <c:v>45245</c:v>
                </c:pt>
                <c:pt idx="3">
                  <c:v>71552</c:v>
                </c:pt>
                <c:pt idx="4">
                  <c:v>68100</c:v>
                </c:pt>
              </c:numCache>
            </c:numRef>
          </c:val>
          <c:smooth val="0"/>
          <c:extLst>
            <c:ext xmlns:c16="http://schemas.microsoft.com/office/drawing/2014/chart" uri="{C3380CC4-5D6E-409C-BE32-E72D297353CC}">
              <c16:uniqueId val="{00000001-5D7F-40A9-9181-3742D374E25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4.63</c:v>
                </c:pt>
                <c:pt idx="1">
                  <c:v>5.74</c:v>
                </c:pt>
                <c:pt idx="2">
                  <c:v>5.2</c:v>
                </c:pt>
                <c:pt idx="3">
                  <c:v>6.32</c:v>
                </c:pt>
                <c:pt idx="4">
                  <c:v>4.99</c:v>
                </c:pt>
              </c:numCache>
            </c:numRef>
          </c:val>
          <c:extLst>
            <c:ext xmlns:c16="http://schemas.microsoft.com/office/drawing/2014/chart" uri="{C3380CC4-5D6E-409C-BE32-E72D297353CC}">
              <c16:uniqueId val="{00000000-DDEE-4BAB-BE14-E5191321EA9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13.59</c:v>
                </c:pt>
                <c:pt idx="1">
                  <c:v>21.21</c:v>
                </c:pt>
                <c:pt idx="2">
                  <c:v>22.89</c:v>
                </c:pt>
                <c:pt idx="3">
                  <c:v>26.02</c:v>
                </c:pt>
                <c:pt idx="4">
                  <c:v>26.18</c:v>
                </c:pt>
              </c:numCache>
            </c:numRef>
          </c:val>
          <c:extLst>
            <c:ext xmlns:c16="http://schemas.microsoft.com/office/drawing/2014/chart" uri="{C3380CC4-5D6E-409C-BE32-E72D297353CC}">
              <c16:uniqueId val="{00000001-DDEE-4BAB-BE14-E5191321EA9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1.53</c:v>
                </c:pt>
                <c:pt idx="1">
                  <c:v>9.8699999999999992</c:v>
                </c:pt>
                <c:pt idx="2">
                  <c:v>0.41</c:v>
                </c:pt>
                <c:pt idx="3">
                  <c:v>4.3499999999999996</c:v>
                </c:pt>
                <c:pt idx="4">
                  <c:v>-0.75</c:v>
                </c:pt>
              </c:numCache>
            </c:numRef>
          </c:val>
          <c:smooth val="0"/>
          <c:extLst>
            <c:ext xmlns:c16="http://schemas.microsoft.com/office/drawing/2014/chart" uri="{C3380CC4-5D6E-409C-BE32-E72D297353CC}">
              <c16:uniqueId val="{00000002-DDEE-4BAB-BE14-E5191321EA9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EAF-40D6-8298-6AD7C9666F5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EAF-40D6-8298-6AD7C9666F5E}"/>
            </c:ext>
          </c:extLst>
        </c:ser>
        <c:ser>
          <c:idx val="2"/>
          <c:order val="2"/>
          <c:tx>
            <c:strRef>
              <c:f>データシート!$A$29</c:f>
              <c:strCache>
                <c:ptCount val="1"/>
                <c:pt idx="0">
                  <c:v>シビックセンター特別会計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EAF-40D6-8298-6AD7C9666F5E}"/>
            </c:ext>
          </c:extLst>
        </c:ser>
        <c:ser>
          <c:idx val="3"/>
          <c:order val="3"/>
          <c:tx>
            <c:strRef>
              <c:f>データシート!$A$30</c:f>
              <c:strCache>
                <c:ptCount val="1"/>
                <c:pt idx="0">
                  <c:v>国民健康保険天野診療所事業特別会計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EAF-40D6-8298-6AD7C9666F5E}"/>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0.08</c:v>
                </c:pt>
                <c:pt idx="4">
                  <c:v>#N/A</c:v>
                </c:pt>
                <c:pt idx="5">
                  <c:v>0.39</c:v>
                </c:pt>
                <c:pt idx="6">
                  <c:v>#N/A</c:v>
                </c:pt>
                <c:pt idx="7">
                  <c:v>0.12</c:v>
                </c:pt>
                <c:pt idx="8">
                  <c:v>#N/A</c:v>
                </c:pt>
                <c:pt idx="9">
                  <c:v>0.14000000000000001</c:v>
                </c:pt>
              </c:numCache>
            </c:numRef>
          </c:val>
          <c:extLst>
            <c:ext xmlns:c16="http://schemas.microsoft.com/office/drawing/2014/chart" uri="{C3380CC4-5D6E-409C-BE32-E72D297353CC}">
              <c16:uniqueId val="{00000004-2EAF-40D6-8298-6AD7C9666F5E}"/>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0.93</c:v>
                </c:pt>
                <c:pt idx="2">
                  <c:v>#N/A</c:v>
                </c:pt>
                <c:pt idx="3">
                  <c:v>0.61</c:v>
                </c:pt>
                <c:pt idx="4">
                  <c:v>#N/A</c:v>
                </c:pt>
                <c:pt idx="5">
                  <c:v>0.73</c:v>
                </c:pt>
                <c:pt idx="6">
                  <c:v>#N/A</c:v>
                </c:pt>
                <c:pt idx="7">
                  <c:v>0.4</c:v>
                </c:pt>
                <c:pt idx="8">
                  <c:v>#N/A</c:v>
                </c:pt>
                <c:pt idx="9">
                  <c:v>0.59</c:v>
                </c:pt>
              </c:numCache>
            </c:numRef>
          </c:val>
          <c:extLst>
            <c:ext xmlns:c16="http://schemas.microsoft.com/office/drawing/2014/chart" uri="{C3380CC4-5D6E-409C-BE32-E72D297353CC}">
              <c16:uniqueId val="{00000005-2EAF-40D6-8298-6AD7C9666F5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c:v>
                </c:pt>
                <c:pt idx="2">
                  <c:v>#N/A</c:v>
                </c:pt>
                <c:pt idx="3">
                  <c:v>1.25</c:v>
                </c:pt>
                <c:pt idx="4">
                  <c:v>#N/A</c:v>
                </c:pt>
                <c:pt idx="5">
                  <c:v>1.18</c:v>
                </c:pt>
                <c:pt idx="6">
                  <c:v>#N/A</c:v>
                </c:pt>
                <c:pt idx="7">
                  <c:v>1.17</c:v>
                </c:pt>
                <c:pt idx="8">
                  <c:v>#N/A</c:v>
                </c:pt>
                <c:pt idx="9">
                  <c:v>0.82</c:v>
                </c:pt>
              </c:numCache>
            </c:numRef>
          </c:val>
          <c:extLst>
            <c:ext xmlns:c16="http://schemas.microsoft.com/office/drawing/2014/chart" uri="{C3380CC4-5D6E-409C-BE32-E72D297353CC}">
              <c16:uniqueId val="{00000006-2EAF-40D6-8298-6AD7C9666F5E}"/>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2.72</c:v>
                </c:pt>
                <c:pt idx="2">
                  <c:v>#N/A</c:v>
                </c:pt>
                <c:pt idx="3">
                  <c:v>2.17</c:v>
                </c:pt>
                <c:pt idx="4">
                  <c:v>#N/A</c:v>
                </c:pt>
                <c:pt idx="5">
                  <c:v>2.09</c:v>
                </c:pt>
                <c:pt idx="6">
                  <c:v>#N/A</c:v>
                </c:pt>
                <c:pt idx="7">
                  <c:v>1.77</c:v>
                </c:pt>
                <c:pt idx="8">
                  <c:v>#N/A</c:v>
                </c:pt>
                <c:pt idx="9">
                  <c:v>1.21</c:v>
                </c:pt>
              </c:numCache>
            </c:numRef>
          </c:val>
          <c:extLst>
            <c:ext xmlns:c16="http://schemas.microsoft.com/office/drawing/2014/chart" uri="{C3380CC4-5D6E-409C-BE32-E72D297353CC}">
              <c16:uniqueId val="{00000007-2EAF-40D6-8298-6AD7C9666F5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4.62</c:v>
                </c:pt>
                <c:pt idx="2">
                  <c:v>#N/A</c:v>
                </c:pt>
                <c:pt idx="3">
                  <c:v>5.74</c:v>
                </c:pt>
                <c:pt idx="4">
                  <c:v>#N/A</c:v>
                </c:pt>
                <c:pt idx="5">
                  <c:v>5.19</c:v>
                </c:pt>
                <c:pt idx="6">
                  <c:v>#N/A</c:v>
                </c:pt>
                <c:pt idx="7">
                  <c:v>6.31</c:v>
                </c:pt>
                <c:pt idx="8">
                  <c:v>#N/A</c:v>
                </c:pt>
                <c:pt idx="9">
                  <c:v>4.99</c:v>
                </c:pt>
              </c:numCache>
            </c:numRef>
          </c:val>
          <c:extLst>
            <c:ext xmlns:c16="http://schemas.microsoft.com/office/drawing/2014/chart" uri="{C3380CC4-5D6E-409C-BE32-E72D297353CC}">
              <c16:uniqueId val="{00000008-2EAF-40D6-8298-6AD7C9666F5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14.38</c:v>
                </c:pt>
                <c:pt idx="2">
                  <c:v>#N/A</c:v>
                </c:pt>
                <c:pt idx="3">
                  <c:v>14.11</c:v>
                </c:pt>
                <c:pt idx="4">
                  <c:v>#N/A</c:v>
                </c:pt>
                <c:pt idx="5">
                  <c:v>14.1</c:v>
                </c:pt>
                <c:pt idx="6">
                  <c:v>#N/A</c:v>
                </c:pt>
                <c:pt idx="7">
                  <c:v>14.48</c:v>
                </c:pt>
                <c:pt idx="8">
                  <c:v>#N/A</c:v>
                </c:pt>
                <c:pt idx="9">
                  <c:v>13.98</c:v>
                </c:pt>
              </c:numCache>
            </c:numRef>
          </c:val>
          <c:extLst>
            <c:ext xmlns:c16="http://schemas.microsoft.com/office/drawing/2014/chart" uri="{C3380CC4-5D6E-409C-BE32-E72D297353CC}">
              <c16:uniqueId val="{00000009-2EAF-40D6-8298-6AD7C9666F5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1285</c:v>
                </c:pt>
                <c:pt idx="5">
                  <c:v>1307</c:v>
                </c:pt>
                <c:pt idx="8">
                  <c:v>1328</c:v>
                </c:pt>
                <c:pt idx="11">
                  <c:v>1301</c:v>
                </c:pt>
                <c:pt idx="14">
                  <c:v>1263</c:v>
                </c:pt>
              </c:numCache>
            </c:numRef>
          </c:val>
          <c:extLst>
            <c:ext xmlns:c16="http://schemas.microsoft.com/office/drawing/2014/chart" uri="{C3380CC4-5D6E-409C-BE32-E72D297353CC}">
              <c16:uniqueId val="{00000000-EB39-4F4E-B2C1-FE4A4B2CF32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B39-4F4E-B2C1-FE4A4B2CF32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B39-4F4E-B2C1-FE4A4B2CF32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67</c:v>
                </c:pt>
                <c:pt idx="3">
                  <c:v>74</c:v>
                </c:pt>
                <c:pt idx="6">
                  <c:v>73</c:v>
                </c:pt>
                <c:pt idx="9">
                  <c:v>68</c:v>
                </c:pt>
                <c:pt idx="12">
                  <c:v>29</c:v>
                </c:pt>
              </c:numCache>
            </c:numRef>
          </c:val>
          <c:extLst>
            <c:ext xmlns:c16="http://schemas.microsoft.com/office/drawing/2014/chart" uri="{C3380CC4-5D6E-409C-BE32-E72D297353CC}">
              <c16:uniqueId val="{00000003-EB39-4F4E-B2C1-FE4A4B2CF32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216</c:v>
                </c:pt>
                <c:pt idx="3">
                  <c:v>214</c:v>
                </c:pt>
                <c:pt idx="6">
                  <c:v>221</c:v>
                </c:pt>
                <c:pt idx="9">
                  <c:v>223</c:v>
                </c:pt>
                <c:pt idx="12">
                  <c:v>200</c:v>
                </c:pt>
              </c:numCache>
            </c:numRef>
          </c:val>
          <c:extLst>
            <c:ext xmlns:c16="http://schemas.microsoft.com/office/drawing/2014/chart" uri="{C3380CC4-5D6E-409C-BE32-E72D297353CC}">
              <c16:uniqueId val="{00000004-EB39-4F4E-B2C1-FE4A4B2CF32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39-4F4E-B2C1-FE4A4B2CF32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B39-4F4E-B2C1-FE4A4B2CF32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1459</c:v>
                </c:pt>
                <c:pt idx="3">
                  <c:v>1509</c:v>
                </c:pt>
                <c:pt idx="6">
                  <c:v>1520</c:v>
                </c:pt>
                <c:pt idx="9">
                  <c:v>1523</c:v>
                </c:pt>
                <c:pt idx="12">
                  <c:v>1473</c:v>
                </c:pt>
              </c:numCache>
            </c:numRef>
          </c:val>
          <c:extLst>
            <c:ext xmlns:c16="http://schemas.microsoft.com/office/drawing/2014/chart" uri="{C3380CC4-5D6E-409C-BE32-E72D297353CC}">
              <c16:uniqueId val="{00000007-EB39-4F4E-B2C1-FE4A4B2CF32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457</c:v>
                </c:pt>
                <c:pt idx="2">
                  <c:v>#N/A</c:v>
                </c:pt>
                <c:pt idx="3">
                  <c:v>#N/A</c:v>
                </c:pt>
                <c:pt idx="4">
                  <c:v>490</c:v>
                </c:pt>
                <c:pt idx="5">
                  <c:v>#N/A</c:v>
                </c:pt>
                <c:pt idx="6">
                  <c:v>#N/A</c:v>
                </c:pt>
                <c:pt idx="7">
                  <c:v>486</c:v>
                </c:pt>
                <c:pt idx="8">
                  <c:v>#N/A</c:v>
                </c:pt>
                <c:pt idx="9">
                  <c:v>#N/A</c:v>
                </c:pt>
                <c:pt idx="10">
                  <c:v>513</c:v>
                </c:pt>
                <c:pt idx="11">
                  <c:v>#N/A</c:v>
                </c:pt>
                <c:pt idx="12">
                  <c:v>#N/A</c:v>
                </c:pt>
                <c:pt idx="13">
                  <c:v>439</c:v>
                </c:pt>
                <c:pt idx="14">
                  <c:v>#N/A</c:v>
                </c:pt>
              </c:numCache>
            </c:numRef>
          </c:val>
          <c:smooth val="0"/>
          <c:extLst>
            <c:ext xmlns:c16="http://schemas.microsoft.com/office/drawing/2014/chart" uri="{C3380CC4-5D6E-409C-BE32-E72D297353CC}">
              <c16:uniqueId val="{00000008-EB39-4F4E-B2C1-FE4A4B2CF32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12441</c:v>
                </c:pt>
                <c:pt idx="5">
                  <c:v>11864</c:v>
                </c:pt>
                <c:pt idx="8">
                  <c:v>11065</c:v>
                </c:pt>
                <c:pt idx="11">
                  <c:v>10555</c:v>
                </c:pt>
                <c:pt idx="14">
                  <c:v>9886</c:v>
                </c:pt>
              </c:numCache>
            </c:numRef>
          </c:val>
          <c:extLst>
            <c:ext xmlns:c16="http://schemas.microsoft.com/office/drawing/2014/chart" uri="{C3380CC4-5D6E-409C-BE32-E72D297353CC}">
              <c16:uniqueId val="{00000000-1524-480A-8BF4-134313C34E9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1219</c:v>
                </c:pt>
                <c:pt idx="5">
                  <c:v>1290</c:v>
                </c:pt>
                <c:pt idx="8">
                  <c:v>1396</c:v>
                </c:pt>
                <c:pt idx="11">
                  <c:v>1346</c:v>
                </c:pt>
                <c:pt idx="14">
                  <c:v>1383</c:v>
                </c:pt>
              </c:numCache>
            </c:numRef>
          </c:val>
          <c:extLst>
            <c:ext xmlns:c16="http://schemas.microsoft.com/office/drawing/2014/chart" uri="{C3380CC4-5D6E-409C-BE32-E72D297353CC}">
              <c16:uniqueId val="{00000001-1524-480A-8BF4-134313C34E9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2255</c:v>
                </c:pt>
                <c:pt idx="5">
                  <c:v>3062</c:v>
                </c:pt>
                <c:pt idx="8">
                  <c:v>3111</c:v>
                </c:pt>
                <c:pt idx="11">
                  <c:v>3272</c:v>
                </c:pt>
                <c:pt idx="14">
                  <c:v>3400</c:v>
                </c:pt>
              </c:numCache>
            </c:numRef>
          </c:val>
          <c:extLst>
            <c:ext xmlns:c16="http://schemas.microsoft.com/office/drawing/2014/chart" uri="{C3380CC4-5D6E-409C-BE32-E72D297353CC}">
              <c16:uniqueId val="{00000002-1524-480A-8BF4-134313C34E9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24-480A-8BF4-134313C34E9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24-480A-8BF4-134313C34E9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24-480A-8BF4-134313C34E9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1618</c:v>
                </c:pt>
                <c:pt idx="3">
                  <c:v>1588</c:v>
                </c:pt>
                <c:pt idx="6">
                  <c:v>1591</c:v>
                </c:pt>
                <c:pt idx="9">
                  <c:v>1634</c:v>
                </c:pt>
                <c:pt idx="12">
                  <c:v>1672</c:v>
                </c:pt>
              </c:numCache>
            </c:numRef>
          </c:val>
          <c:extLst>
            <c:ext xmlns:c16="http://schemas.microsoft.com/office/drawing/2014/chart" uri="{C3380CC4-5D6E-409C-BE32-E72D297353CC}">
              <c16:uniqueId val="{00000006-1524-480A-8BF4-134313C34E9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237</c:v>
                </c:pt>
                <c:pt idx="3">
                  <c:v>170</c:v>
                </c:pt>
                <c:pt idx="6">
                  <c:v>108</c:v>
                </c:pt>
                <c:pt idx="9">
                  <c:v>75</c:v>
                </c:pt>
                <c:pt idx="12">
                  <c:v>87</c:v>
                </c:pt>
              </c:numCache>
            </c:numRef>
          </c:val>
          <c:extLst>
            <c:ext xmlns:c16="http://schemas.microsoft.com/office/drawing/2014/chart" uri="{C3380CC4-5D6E-409C-BE32-E72D297353CC}">
              <c16:uniqueId val="{00000007-1524-480A-8BF4-134313C34E9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2911</c:v>
                </c:pt>
                <c:pt idx="3">
                  <c:v>2378</c:v>
                </c:pt>
                <c:pt idx="6">
                  <c:v>2174</c:v>
                </c:pt>
                <c:pt idx="9">
                  <c:v>2037</c:v>
                </c:pt>
                <c:pt idx="12">
                  <c:v>1911</c:v>
                </c:pt>
              </c:numCache>
            </c:numRef>
          </c:val>
          <c:extLst>
            <c:ext xmlns:c16="http://schemas.microsoft.com/office/drawing/2014/chart" uri="{C3380CC4-5D6E-409C-BE32-E72D297353CC}">
              <c16:uniqueId val="{00000008-1524-480A-8BF4-134313C34E9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524-480A-8BF4-134313C34E9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14249</c:v>
                </c:pt>
                <c:pt idx="3">
                  <c:v>14089</c:v>
                </c:pt>
                <c:pt idx="6">
                  <c:v>13190</c:v>
                </c:pt>
                <c:pt idx="9">
                  <c:v>12686</c:v>
                </c:pt>
                <c:pt idx="12">
                  <c:v>12118</c:v>
                </c:pt>
              </c:numCache>
            </c:numRef>
          </c:val>
          <c:extLst>
            <c:ext xmlns:c16="http://schemas.microsoft.com/office/drawing/2014/chart" uri="{C3380CC4-5D6E-409C-BE32-E72D297353CC}">
              <c16:uniqueId val="{0000000A-1524-480A-8BF4-134313C34E9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3099</c:v>
                </c:pt>
                <c:pt idx="2">
                  <c:v>#N/A</c:v>
                </c:pt>
                <c:pt idx="3">
                  <c:v>#N/A</c:v>
                </c:pt>
                <c:pt idx="4">
                  <c:v>2010</c:v>
                </c:pt>
                <c:pt idx="5">
                  <c:v>#N/A</c:v>
                </c:pt>
                <c:pt idx="6">
                  <c:v>#N/A</c:v>
                </c:pt>
                <c:pt idx="7">
                  <c:v>1491</c:v>
                </c:pt>
                <c:pt idx="8">
                  <c:v>#N/A</c:v>
                </c:pt>
                <c:pt idx="9">
                  <c:v>#N/A</c:v>
                </c:pt>
                <c:pt idx="10">
                  <c:v>1258</c:v>
                </c:pt>
                <c:pt idx="11">
                  <c:v>#N/A</c:v>
                </c:pt>
                <c:pt idx="12">
                  <c:v>#N/A</c:v>
                </c:pt>
                <c:pt idx="13">
                  <c:v>1119</c:v>
                </c:pt>
                <c:pt idx="14">
                  <c:v>#N/A</c:v>
                </c:pt>
              </c:numCache>
            </c:numRef>
          </c:val>
          <c:smooth val="0"/>
          <c:extLst>
            <c:ext xmlns:c16="http://schemas.microsoft.com/office/drawing/2014/chart" uri="{C3380CC4-5D6E-409C-BE32-E72D297353CC}">
              <c16:uniqueId val="{0000000B-1524-480A-8BF4-134313C34E9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1459</c:v>
                </c:pt>
                <c:pt idx="1">
                  <c:v>1665</c:v>
                </c:pt>
                <c:pt idx="2">
                  <c:v>1697</c:v>
                </c:pt>
              </c:numCache>
            </c:numRef>
          </c:val>
          <c:extLst>
            <c:ext xmlns:c16="http://schemas.microsoft.com/office/drawing/2014/chart" uri="{C3380CC4-5D6E-409C-BE32-E72D297353CC}">
              <c16:uniqueId val="{00000000-5B0E-47E3-A972-1D77B53ECE5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74</c:v>
                </c:pt>
                <c:pt idx="1">
                  <c:v>77</c:v>
                </c:pt>
                <c:pt idx="2">
                  <c:v>79</c:v>
                </c:pt>
              </c:numCache>
            </c:numRef>
          </c:val>
          <c:extLst>
            <c:ext xmlns:c16="http://schemas.microsoft.com/office/drawing/2014/chart" uri="{C3380CC4-5D6E-409C-BE32-E72D297353CC}">
              <c16:uniqueId val="{00000001-5B0E-47E3-A972-1D77B53ECE5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1370</c:v>
                </c:pt>
                <c:pt idx="1">
                  <c:v>1331</c:v>
                </c:pt>
                <c:pt idx="2">
                  <c:v>1434</c:v>
                </c:pt>
              </c:numCache>
            </c:numRef>
          </c:val>
          <c:extLst>
            <c:ext xmlns:c16="http://schemas.microsoft.com/office/drawing/2014/chart" uri="{C3380CC4-5D6E-409C-BE32-E72D297353CC}">
              <c16:uniqueId val="{00000002-5B0E-47E3-A972-1D77B53ECE5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和歌山県かつらぎ町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実質公債費率については、</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をピークに減少しており、</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においては合併特例債や辺地対策事業債に係る元利償還金が減少したことにより、元利償還金全体としても減少している。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満期一括償還地方債の利用をしていない。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和歌山県かつらぎ町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将来負担比率の分子について、新規事業の抑制による地方債現在高の減少や下水道事業の法適用化による公営企業債等繰入見込額が減少したことで大きく減少している。</a:t>
          </a:r>
        </a:p>
        <a:p>
          <a:r>
            <a:rPr kumimoji="1" lang="ja-JP" altLang="en-US" sz="1400">
              <a:latin typeface="ＭＳ ゴシック" pitchFamily="49" charset="-128"/>
              <a:ea typeface="ＭＳ ゴシック" pitchFamily="49" charset="-128"/>
            </a:rPr>
            <a:t>　交付税の再算定等により一般財源が増加したことにより、財政調整基金現在高が増加したことで、充当可能基金が増加している。</a:t>
          </a:r>
        </a:p>
        <a:p>
          <a:r>
            <a:rPr kumimoji="1" lang="ja-JP" altLang="en-US" sz="1400">
              <a:latin typeface="ＭＳ ゴシック" pitchFamily="49" charset="-128"/>
              <a:ea typeface="ＭＳ ゴシック" pitchFamily="49" charset="-128"/>
            </a:rPr>
            <a:t>　地方交付税や一般財源収入の減少に対応するため、引き続き財政の健全化を推進する必要がある。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和歌山県かつらぎ町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財政調整基金やふるさとかつらぎ基金の増加により、基金全体で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普通交付税の増加に伴い、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以降減少傾向にあった財政調整基金現在高が増加に転じた。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引き続き収支の改善を行い、現状の残高を維持できるように努める。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ふるさとかつらぎ基金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施策に取り組むため寄附金を募り、環境保全・高齢者福祉の増進・教育の振興など必要な施策に充当。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庁舎等の建設。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公立学校施設整備基金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学校の新築、改築など、公立学校施設の計画的な整備に充当。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在宅福祉の向上、健康づくり等の地域の実情に応じたきめ細かい福祉社会の促進。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地震、風水害その他の自然災害又は人為的災害の予防対策、復旧対策、復興対策、被災者支援及び庁舎等防災拠点施設の計画的な整備に充当。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ふるさとかつらぎ基金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共通返礼品化による寄付金増加による増。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新庁舎建設に向けた積立による増。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公立学校施設整備基金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教師用駐車場の賃借料の積立による増。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国城寮建設負担金に充当するための取崩しによる減。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利息の積立による増。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各基金の目的に沿った事業の財源として充当を行う予定。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千円を取り崩しを行ったが、令和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千円を積立てたことにより基金残高は増加（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31,989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1,697,310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現状の財政調整基金現在高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百万円を維持することを目標に引き続き収支の改善を行う。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臨時財政対策債発行額の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引続き臨時財政対策債発行額の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和歌山県かつらぎ町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15,299
15,164
151.69
12,033,088
11,650,332
323,632
6,482,468
11,912,834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以降横ばいで推移しているが、全国平均と比較して低指数となっている。</a:t>
          </a:r>
        </a:p>
        <a:p>
          <a:r>
            <a:rPr kumimoji="1" lang="ja-JP" altLang="en-US" sz="1300">
              <a:latin typeface="ＭＳ Ｐゴシック" panose="020B0600070205080204" pitchFamily="50" charset="-128"/>
              <a:ea typeface="ＭＳ Ｐゴシック" panose="020B0600070205080204" pitchFamily="50" charset="-128"/>
            </a:rPr>
            <a:t>　その要因として、人口減少や税収が少ないことなどがあげられる。今後も固定資産税償却資産減少の影響や人口減少による町税の減少が見込まれることから、指数の低下が予想される。</a:t>
          </a:r>
        </a:p>
        <a:p>
          <a:r>
            <a:rPr kumimoji="1" lang="ja-JP" altLang="en-US" sz="1300">
              <a:latin typeface="ＭＳ Ｐゴシック" panose="020B0600070205080204" pitchFamily="50" charset="-128"/>
              <a:ea typeface="ＭＳ Ｐゴシック" panose="020B0600070205080204" pitchFamily="50" charset="-128"/>
            </a:rPr>
            <a:t>　これらの現状に対し、町税の適正課税などによる財政基盤の強化に努める。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20320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163847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3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20320</xdr:rowOff>
    </xdr:from>
    <xdr:to>
      <xdr:col>24</xdr:col>
      <xdr:colOff>12700</xdr:colOff>
      <xdr:row>44</xdr:row>
      <xdr:rowOff>20320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6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3810</xdr:rowOff>
    </xdr:from>
    <xdr:to>
      <xdr:col>23</xdr:col>
      <xdr:colOff>133350</xdr:colOff>
      <xdr:row>41</xdr:row>
      <xdr:rowOff>3810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0332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144797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0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1270</xdr:rowOff>
    </xdr:from>
    <xdr:to>
      <xdr:col>23</xdr:col>
      <xdr:colOff>184150</xdr:colOff>
      <xdr:row>41</xdr:row>
      <xdr:rowOff>102870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3810</xdr:rowOff>
    </xdr:from>
    <xdr:to>
      <xdr:col>19</xdr:col>
      <xdr:colOff>133350</xdr:colOff>
      <xdr:row>41</xdr:row>
      <xdr:rowOff>3810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03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135907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41</xdr:row>
      <xdr:rowOff>3810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9850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49530</xdr:rowOff>
    </xdr:from>
    <xdr:to>
      <xdr:col>15</xdr:col>
      <xdr:colOff>133350</xdr:colOff>
      <xdr:row>41</xdr:row>
      <xdr:rowOff>151130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135907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78740</xdr:rowOff>
    </xdr:from>
    <xdr:to>
      <xdr:col>11</xdr:col>
      <xdr:colOff>31750</xdr:colOff>
      <xdr:row>40</xdr:row>
      <xdr:rowOff>127000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9367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49530</xdr:rowOff>
    </xdr:from>
    <xdr:to>
      <xdr:col>11</xdr:col>
      <xdr:colOff>82550</xdr:colOff>
      <xdr:row>41</xdr:row>
      <xdr:rowOff>151130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135907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39387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140987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124460</xdr:rowOff>
    </xdr:from>
    <xdr:to>
      <xdr:col>19</xdr:col>
      <xdr:colOff>184150</xdr:colOff>
      <xdr:row>41</xdr:row>
      <xdr:rowOff>54610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64787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124460</xdr:rowOff>
    </xdr:from>
    <xdr:to>
      <xdr:col>15</xdr:col>
      <xdr:colOff>133350</xdr:colOff>
      <xdr:row>41</xdr:row>
      <xdr:rowOff>54610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R01</a:t>
          </a:r>
          <a:r>
            <a:rPr kumimoji="1" lang="ja-JP" altLang="en-US" sz="1300">
              <a:latin typeface="ＭＳ Ｐゴシック" panose="020B0600070205080204" pitchFamily="50" charset="-128"/>
              <a:ea typeface="ＭＳ Ｐゴシック" panose="020B0600070205080204" pitchFamily="50" charset="-128"/>
            </a:rPr>
            <a:t>以降は普通交付税の増加等により減少傾向にあったが、</a:t>
          </a:r>
          <a:r>
            <a:rPr kumimoji="1" lang="en-US" altLang="ja-JP" sz="1300">
              <a:latin typeface="ＭＳ Ｐゴシック" panose="020B0600070205080204" pitchFamily="50" charset="-128"/>
              <a:ea typeface="ＭＳ Ｐゴシック" panose="020B0600070205080204" pitchFamily="50" charset="-128"/>
            </a:rPr>
            <a:t>R04</a:t>
          </a:r>
          <a:r>
            <a:rPr kumimoji="1" lang="ja-JP" altLang="en-US" sz="1300">
              <a:latin typeface="ＭＳ Ｐゴシック" panose="020B0600070205080204" pitchFamily="50" charset="-128"/>
              <a:ea typeface="ＭＳ Ｐゴシック" panose="020B0600070205080204" pitchFamily="50" charset="-128"/>
            </a:rPr>
            <a:t>以降は人事院勧告反映による人件費の上昇、物価や燃料費高騰のために物件費が増加した。また、</a:t>
          </a:r>
          <a:r>
            <a:rPr kumimoji="1" lang="en-US" altLang="ja-JP" sz="1300">
              <a:latin typeface="ＭＳ Ｐゴシック" panose="020B0600070205080204" pitchFamily="50" charset="-128"/>
              <a:ea typeface="ＭＳ Ｐゴシック" panose="020B0600070205080204" pitchFamily="50" charset="-128"/>
            </a:rPr>
            <a:t>R06</a:t>
          </a:r>
          <a:r>
            <a:rPr kumimoji="1" lang="ja-JP" altLang="en-US" sz="1300">
              <a:latin typeface="ＭＳ Ｐゴシック" panose="020B0600070205080204" pitchFamily="50" charset="-128"/>
              <a:ea typeface="ＭＳ Ｐゴシック" panose="020B0600070205080204" pitchFamily="50" charset="-128"/>
            </a:rPr>
            <a:t>はこども園の運営委託料や保育業務委託が公定価格の上昇に伴い増加したため、経常収支比率が「</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　全国平均と比較すると、依然硬直した状態が続いているため、財源の確保と徹底した歳出改革を進めることにより、収支が均衡した持続可能な財政構造に転換していく必要がある。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92528</xdr:rowOff>
    </xdr:from>
    <xdr:to>
      <xdr:col>23</xdr:col>
      <xdr:colOff>133350</xdr:colOff>
      <xdr:row>67</xdr:row>
      <xdr:rowOff>169635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36628"/>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141712</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2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169635</xdr:rowOff>
    </xdr:from>
    <xdr:to>
      <xdr:col>24</xdr:col>
      <xdr:colOff>12700</xdr:colOff>
      <xdr:row>67</xdr:row>
      <xdr:rowOff>169635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7455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92528</xdr:rowOff>
    </xdr:from>
    <xdr:to>
      <xdr:col>24</xdr:col>
      <xdr:colOff>12700</xdr:colOff>
      <xdr:row>58</xdr:row>
      <xdr:rowOff>92528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3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89202</xdr:rowOff>
    </xdr:from>
    <xdr:to>
      <xdr:col>23</xdr:col>
      <xdr:colOff>133350</xdr:colOff>
      <xdr:row>67</xdr:row>
      <xdr:rowOff>169635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57635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51301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8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34774</xdr:rowOff>
    </xdr:from>
    <xdr:to>
      <xdr:col>23</xdr:col>
      <xdr:colOff>184150</xdr:colOff>
      <xdr:row>63</xdr:row>
      <xdr:rowOff>136374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3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122767</xdr:rowOff>
    </xdr:from>
    <xdr:to>
      <xdr:col>19</xdr:col>
      <xdr:colOff>133350</xdr:colOff>
      <xdr:row>67</xdr:row>
      <xdr:rowOff>89202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438467"/>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142119</xdr:rowOff>
    </xdr:from>
    <xdr:to>
      <xdr:col>15</xdr:col>
      <xdr:colOff>82550</xdr:colOff>
      <xdr:row>66</xdr:row>
      <xdr:rowOff>122767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772019"/>
          <a:ext cx="889000" cy="66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146957</xdr:rowOff>
    </xdr:from>
    <xdr:to>
      <xdr:col>15</xdr:col>
      <xdr:colOff>133350</xdr:colOff>
      <xdr:row>61</xdr:row>
      <xdr:rowOff>77107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3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87284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0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142119</xdr:rowOff>
    </xdr:from>
    <xdr:to>
      <xdr:col>11</xdr:col>
      <xdr:colOff>31750</xdr:colOff>
      <xdr:row>66</xdr:row>
      <xdr:rowOff>99785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72019"/>
          <a:ext cx="889000" cy="6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87691</xdr:rowOff>
    </xdr:from>
    <xdr:to>
      <xdr:col>11</xdr:col>
      <xdr:colOff>82550</xdr:colOff>
      <xdr:row>59</xdr:row>
      <xdr:rowOff>17841</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03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28018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80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136374</xdr:rowOff>
    </xdr:from>
    <xdr:to>
      <xdr:col>7</xdr:col>
      <xdr:colOff>31750</xdr:colOff>
      <xdr:row>62</xdr:row>
      <xdr:rowOff>66524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5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76701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6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118835</xdr:rowOff>
    </xdr:from>
    <xdr:to>
      <xdr:col>23</xdr:col>
      <xdr:colOff>184150</xdr:colOff>
      <xdr:row>68</xdr:row>
      <xdr:rowOff>48985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60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67</xdr:row>
      <xdr:rowOff>14712</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50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38402</xdr:rowOff>
    </xdr:from>
    <xdr:to>
      <xdr:col>19</xdr:col>
      <xdr:colOff>184150</xdr:colOff>
      <xdr:row>67</xdr:row>
      <xdr:rowOff>140002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52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124779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611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71967</xdr:rowOff>
    </xdr:from>
    <xdr:to>
      <xdr:col>15</xdr:col>
      <xdr:colOff>133350</xdr:colOff>
      <xdr:row>67</xdr:row>
      <xdr:rowOff>2117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158344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47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91319</xdr:rowOff>
    </xdr:from>
    <xdr:to>
      <xdr:col>11</xdr:col>
      <xdr:colOff>82550</xdr:colOff>
      <xdr:row>63</xdr:row>
      <xdr:rowOff>21469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2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6246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0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48985</xdr:rowOff>
    </xdr:from>
    <xdr:to>
      <xdr:col>7</xdr:col>
      <xdr:colOff>31750</xdr:colOff>
      <xdr:row>66</xdr:row>
      <xdr:rowOff>150585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36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135362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45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[266,069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本町は、面積</a:t>
          </a:r>
          <a:r>
            <a:rPr kumimoji="1" lang="en-US" altLang="ja-JP" sz="1100">
              <a:latin typeface="ＭＳ Ｐゴシック" panose="020B0600070205080204" pitchFamily="50" charset="-128"/>
              <a:ea typeface="ＭＳ Ｐゴシック" panose="020B0600070205080204" pitchFamily="50" charset="-128"/>
            </a:rPr>
            <a:t>151.69k㎡</a:t>
          </a:r>
          <a:r>
            <a:rPr kumimoji="1" lang="ja-JP" altLang="en-US" sz="1100">
              <a:latin typeface="ＭＳ Ｐゴシック" panose="020B0600070205080204" pitchFamily="50" charset="-128"/>
              <a:ea typeface="ＭＳ Ｐゴシック" panose="020B0600070205080204" pitchFamily="50" charset="-128"/>
            </a:rPr>
            <a:t>、東西</a:t>
          </a:r>
          <a:r>
            <a:rPr kumimoji="1" lang="en-US" altLang="ja-JP" sz="1100">
              <a:latin typeface="ＭＳ Ｐゴシック" panose="020B0600070205080204" pitchFamily="50" charset="-128"/>
              <a:ea typeface="ＭＳ Ｐゴシック" panose="020B0600070205080204" pitchFamily="50" charset="-128"/>
            </a:rPr>
            <a:t>14.7km</a:t>
          </a:r>
          <a:r>
            <a:rPr kumimoji="1" lang="ja-JP" altLang="en-US" sz="1100">
              <a:latin typeface="ＭＳ Ｐゴシック" panose="020B0600070205080204" pitchFamily="50" charset="-128"/>
              <a:ea typeface="ＭＳ Ｐゴシック" panose="020B0600070205080204" pitchFamily="50" charset="-128"/>
            </a:rPr>
            <a:t>、南北</a:t>
          </a:r>
          <a:r>
            <a:rPr kumimoji="1" lang="en-US" altLang="ja-JP" sz="1100">
              <a:latin typeface="ＭＳ Ｐゴシック" panose="020B0600070205080204" pitchFamily="50" charset="-128"/>
              <a:ea typeface="ＭＳ Ｐゴシック" panose="020B0600070205080204" pitchFamily="50" charset="-128"/>
            </a:rPr>
            <a:t>29.3km</a:t>
          </a:r>
          <a:r>
            <a:rPr kumimoji="1" lang="ja-JP" altLang="en-US" sz="1100">
              <a:latin typeface="ＭＳ Ｐゴシック" panose="020B0600070205080204" pitchFamily="50" charset="-128"/>
              <a:ea typeface="ＭＳ Ｐゴシック" panose="020B0600070205080204" pitchFamily="50" charset="-128"/>
            </a:rPr>
            <a:t>と南北に長い山間へき地であり、またこども園</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園、幼稚園１園、小学校</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校、中学校</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校、公民館</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館、児童館</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館と町としては極めて多くの施設があり、これら施設の管理運営に多額の経費を要している。</a:t>
          </a: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R06</a:t>
          </a:r>
          <a:r>
            <a:rPr kumimoji="1" lang="ja-JP" altLang="en-US" sz="1100">
              <a:latin typeface="ＭＳ Ｐゴシック" panose="020B0600070205080204" pitchFamily="50" charset="-128"/>
              <a:ea typeface="ＭＳ Ｐゴシック" panose="020B0600070205080204" pitchFamily="50" charset="-128"/>
            </a:rPr>
            <a:t>はかつらぎ町応援クーポン券発行事業業務委託料やファイルサーバ更改業務委託料は減少しましたが、こども園運営委託料や橋梁点検業務委託料が増加したため、前年度から</a:t>
          </a:r>
          <a:r>
            <a:rPr kumimoji="1" lang="en-US" altLang="ja-JP" sz="1100">
              <a:latin typeface="ＭＳ Ｐゴシック" panose="020B0600070205080204" pitchFamily="50" charset="-128"/>
              <a:ea typeface="ＭＳ Ｐゴシック" panose="020B0600070205080204" pitchFamily="50" charset="-128"/>
            </a:rPr>
            <a:t>179,610</a:t>
          </a:r>
          <a:r>
            <a:rPr kumimoji="1" lang="ja-JP" altLang="en-US" sz="1100">
              <a:latin typeface="ＭＳ Ｐゴシック" panose="020B0600070205080204" pitchFamily="50" charset="-128"/>
              <a:ea typeface="ＭＳ Ｐゴシック" panose="020B0600070205080204" pitchFamily="50" charset="-128"/>
            </a:rPr>
            <a:t>千円増加となった。</a:t>
          </a:r>
        </a:p>
        <a:p>
          <a:r>
            <a:rPr kumimoji="1" lang="ja-JP" altLang="en-US" sz="1100">
              <a:latin typeface="ＭＳ Ｐゴシック" panose="020B0600070205080204" pitchFamily="50" charset="-128"/>
              <a:ea typeface="ＭＳ Ｐゴシック" panose="020B0600070205080204" pitchFamily="50" charset="-128"/>
            </a:rPr>
            <a:t>　廃止も含めた公共施設の適正な管理運営を行うことで、健全な財政運営を推進していく。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73471</xdr:rowOff>
    </xdr:from>
    <xdr:to>
      <xdr:col>23</xdr:col>
      <xdr:colOff>133350</xdr:colOff>
      <xdr:row>88</xdr:row>
      <xdr:rowOff>133818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60921"/>
          <a:ext cx="0" cy="1260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105895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193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133818</xdr:rowOff>
    </xdr:from>
    <xdr:to>
      <xdr:col>24</xdr:col>
      <xdr:colOff>12700</xdr:colOff>
      <xdr:row>88</xdr:row>
      <xdr:rowOff>133818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21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159848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0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73471</xdr:rowOff>
    </xdr:from>
    <xdr:to>
      <xdr:col>24</xdr:col>
      <xdr:colOff>12700</xdr:colOff>
      <xdr:row>81</xdr:row>
      <xdr:rowOff>73471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60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27806</xdr:rowOff>
    </xdr:from>
    <xdr:to>
      <xdr:col>23</xdr:col>
      <xdr:colOff>133350</xdr:colOff>
      <xdr:row>83</xdr:row>
      <xdr:rowOff>169962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58156"/>
          <a:ext cx="838200" cy="14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124314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5261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152237</xdr:rowOff>
    </xdr:from>
    <xdr:to>
      <xdr:col>23</xdr:col>
      <xdr:colOff>184150</xdr:colOff>
      <xdr:row>85</xdr:row>
      <xdr:rowOff>82387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55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27806</xdr:rowOff>
    </xdr:from>
    <xdr:to>
      <xdr:col>19</xdr:col>
      <xdr:colOff>133350</xdr:colOff>
      <xdr:row>83</xdr:row>
      <xdr:rowOff>61147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258156"/>
          <a:ext cx="889000" cy="3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153034</xdr:rowOff>
    </xdr:from>
    <xdr:to>
      <xdr:col>19</xdr:col>
      <xdr:colOff>184150</xdr:colOff>
      <xdr:row>84</xdr:row>
      <xdr:rowOff>83184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8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67961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469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97596</xdr:rowOff>
    </xdr:from>
    <xdr:to>
      <xdr:col>15</xdr:col>
      <xdr:colOff>82550</xdr:colOff>
      <xdr:row>83</xdr:row>
      <xdr:rowOff>61147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56496"/>
          <a:ext cx="889000" cy="13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53468</xdr:rowOff>
    </xdr:from>
    <xdr:to>
      <xdr:col>15</xdr:col>
      <xdr:colOff>133350</xdr:colOff>
      <xdr:row>83</xdr:row>
      <xdr:rowOff>155068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8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139845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7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97596</xdr:rowOff>
    </xdr:from>
    <xdr:to>
      <xdr:col>11</xdr:col>
      <xdr:colOff>31750</xdr:colOff>
      <xdr:row>82</xdr:row>
      <xdr:rowOff>126521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156496"/>
          <a:ext cx="889000" cy="2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110782</xdr:rowOff>
    </xdr:from>
    <xdr:to>
      <xdr:col>11</xdr:col>
      <xdr:colOff>82550</xdr:colOff>
      <xdr:row>83</xdr:row>
      <xdr:rowOff>40932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6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25709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5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170035</xdr:rowOff>
    </xdr:from>
    <xdr:to>
      <xdr:col>7</xdr:col>
      <xdr:colOff>31750</xdr:colOff>
      <xdr:row>82</xdr:row>
      <xdr:rowOff>100185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110362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119162</xdr:rowOff>
    </xdr:from>
    <xdr:to>
      <xdr:col>23</xdr:col>
      <xdr:colOff>184150</xdr:colOff>
      <xdr:row>84</xdr:row>
      <xdr:rowOff>49312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4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135689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9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148456</xdr:rowOff>
    </xdr:from>
    <xdr:to>
      <xdr:col>19</xdr:col>
      <xdr:colOff>184150</xdr:colOff>
      <xdr:row>83</xdr:row>
      <xdr:rowOff>78606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0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88783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76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10347</xdr:rowOff>
    </xdr:from>
    <xdr:to>
      <xdr:col>15</xdr:col>
      <xdr:colOff>133350</xdr:colOff>
      <xdr:row>83</xdr:row>
      <xdr:rowOff>111947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4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122124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0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46796</xdr:rowOff>
    </xdr:from>
    <xdr:to>
      <xdr:col>11</xdr:col>
      <xdr:colOff>82550</xdr:colOff>
      <xdr:row>82</xdr:row>
      <xdr:rowOff>148396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0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158573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74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75721</xdr:rowOff>
    </xdr:from>
    <xdr:to>
      <xdr:col>7</xdr:col>
      <xdr:colOff>31750</xdr:colOff>
      <xdr:row>83</xdr:row>
      <xdr:rowOff>5871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3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162098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2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当町は職員の平均年齢が高く、人件費の抑制などの取組を行っているが、数値になかなか反映されず、若干の上下はあるものの高い水準となっている。</a:t>
          </a:r>
        </a:p>
        <a:p>
          <a:r>
            <a:rPr kumimoji="1" lang="ja-JP" altLang="en-US" sz="1300">
              <a:latin typeface="ＭＳ Ｐゴシック" panose="020B0600070205080204" pitchFamily="50" charset="-128"/>
              <a:ea typeface="ＭＳ Ｐゴシック" panose="020B0600070205080204" pitchFamily="50" charset="-128"/>
            </a:rPr>
            <a:t>　一般職員適正化計画とも連動しながら、今後も給与水準の適正化に努める。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120650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77620"/>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149861</xdr:rowOff>
    </xdr:from>
    <xdr:to>
      <xdr:col>81</xdr:col>
      <xdr:colOff>44450</xdr:colOff>
      <xdr:row>88</xdr:row>
      <xdr:rowOff>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894561"/>
          <a:ext cx="8382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45738</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44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24130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0876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77470</xdr:rowOff>
    </xdr:from>
    <xdr:to>
      <xdr:col>77</xdr:col>
      <xdr:colOff>95250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17797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123189</xdr:rowOff>
    </xdr:from>
    <xdr:to>
      <xdr:col>72</xdr:col>
      <xdr:colOff>203200</xdr:colOff>
      <xdr:row>88</xdr:row>
      <xdr:rowOff>24130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0393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123189</xdr:rowOff>
    </xdr:from>
    <xdr:to>
      <xdr:col>68</xdr:col>
      <xdr:colOff>152400</xdr:colOff>
      <xdr:row>88</xdr:row>
      <xdr:rowOff>120650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039339"/>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116857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99061</xdr:rowOff>
    </xdr:from>
    <xdr:to>
      <xdr:col>81</xdr:col>
      <xdr:colOff>95250</xdr:colOff>
      <xdr:row>87</xdr:row>
      <xdr:rowOff>29211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71138</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1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144780</xdr:rowOff>
    </xdr:from>
    <xdr:to>
      <xdr:col>73</xdr:col>
      <xdr:colOff>44450</xdr:colOff>
      <xdr:row>88</xdr:row>
      <xdr:rowOff>74930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72389</xdr:rowOff>
    </xdr:from>
    <xdr:to>
      <xdr:col>68</xdr:col>
      <xdr:colOff>203200</xdr:colOff>
      <xdr:row>88</xdr:row>
      <xdr:rowOff>2539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158766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本町は、</a:t>
          </a:r>
          <a:r>
            <a:rPr kumimoji="1" lang="en-US" altLang="ja-JP" sz="1200">
              <a:latin typeface="ＭＳ Ｐゴシック" panose="020B0600070205080204" pitchFamily="50" charset="-128"/>
              <a:ea typeface="ＭＳ Ｐゴシック" panose="020B0600070205080204" pitchFamily="50" charset="-128"/>
            </a:rPr>
            <a:t>H17.10</a:t>
          </a:r>
          <a:r>
            <a:rPr kumimoji="1" lang="ja-JP" altLang="en-US" sz="1200">
              <a:latin typeface="ＭＳ Ｐゴシック" panose="020B0600070205080204" pitchFamily="50" charset="-128"/>
              <a:ea typeface="ＭＳ Ｐゴシック" panose="020B0600070205080204" pitchFamily="50" charset="-128"/>
            </a:rPr>
            <a:t>に花園村と合併したことにより、</a:t>
          </a:r>
          <a:r>
            <a:rPr kumimoji="1" lang="en-US" altLang="ja-JP" sz="1200">
              <a:latin typeface="ＭＳ Ｐゴシック" panose="020B0600070205080204" pitchFamily="50" charset="-128"/>
              <a:ea typeface="ＭＳ Ｐゴシック" panose="020B0600070205080204" pitchFamily="50" charset="-128"/>
            </a:rPr>
            <a:t>151.69k㎡</a:t>
          </a:r>
          <a:r>
            <a:rPr kumimoji="1" lang="ja-JP" altLang="en-US" sz="1200">
              <a:latin typeface="ＭＳ Ｐゴシック" panose="020B0600070205080204" pitchFamily="50" charset="-128"/>
              <a:ea typeface="ＭＳ Ｐゴシック" panose="020B0600070205080204" pitchFamily="50" charset="-128"/>
            </a:rPr>
            <a:t>という広大な面積を有し、山間へき地が多く、その複雑な地形に伴い多数の施設を要する。これら施設の管理運営に職員を要するため、これまで類似団体内平均値を上回ってきたが、一般職員適正化計画に基づく職員数削減を行ってきた結果、職員数も年々減少し、</a:t>
          </a:r>
          <a:r>
            <a:rPr kumimoji="1" lang="en-US" altLang="ja-JP" sz="1200">
              <a:latin typeface="ＭＳ Ｐゴシック" panose="020B0600070205080204" pitchFamily="50" charset="-128"/>
              <a:ea typeface="ＭＳ Ｐゴシック" panose="020B0600070205080204" pitchFamily="50" charset="-128"/>
            </a:rPr>
            <a:t>H26</a:t>
          </a:r>
          <a:r>
            <a:rPr kumimoji="1" lang="ja-JP" altLang="en-US" sz="1200">
              <a:latin typeface="ＭＳ Ｐゴシック" panose="020B0600070205080204" pitchFamily="50" charset="-128"/>
              <a:ea typeface="ＭＳ Ｐゴシック" panose="020B0600070205080204" pitchFamily="50" charset="-128"/>
            </a:rPr>
            <a:t>以降類似団体内平均値を下回っている状況にある。</a:t>
          </a:r>
        </a:p>
        <a:p>
          <a:r>
            <a:rPr kumimoji="1" lang="ja-JP" altLang="en-US" sz="1200">
              <a:latin typeface="ＭＳ Ｐゴシック" panose="020B0600070205080204" pitchFamily="50" charset="-128"/>
              <a:ea typeface="ＭＳ Ｐゴシック" panose="020B0600070205080204" pitchFamily="50" charset="-128"/>
            </a:rPr>
            <a:t>　現在も公共施設の統廃合や一般職員適正化計画に基づいた機構改革及び事務事業見直しを進めており、退職勧奨、退職者不補充などによる適正化に努めている。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68</xdr:row>
      <xdr:rowOff>68852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65929"/>
          <a:ext cx="0" cy="16615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40929</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99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68852</xdr:rowOff>
    </xdr:from>
    <xdr:to>
      <xdr:col>81</xdr:col>
      <xdr:colOff>133350</xdr:colOff>
      <xdr:row>68</xdr:row>
      <xdr:rowOff>68852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72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81462</xdr:rowOff>
    </xdr:from>
    <xdr:to>
      <xdr:col>81</xdr:col>
      <xdr:colOff>44450</xdr:colOff>
      <xdr:row>62</xdr:row>
      <xdr:rowOff>65133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39912"/>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127743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7576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155666</xdr:rowOff>
    </xdr:from>
    <xdr:to>
      <xdr:col>81</xdr:col>
      <xdr:colOff>95250</xdr:colOff>
      <xdr:row>63</xdr:row>
      <xdr:rowOff>85816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22860</xdr:rowOff>
    </xdr:from>
    <xdr:to>
      <xdr:col>77</xdr:col>
      <xdr:colOff>44450</xdr:colOff>
      <xdr:row>61</xdr:row>
      <xdr:rowOff>81462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81310"/>
          <a:ext cx="889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9162</xdr:rowOff>
    </xdr:from>
    <xdr:to>
      <xdr:col>77</xdr:col>
      <xdr:colOff>95250</xdr:colOff>
      <xdr:row>62</xdr:row>
      <xdr:rowOff>110762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3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95539</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25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104684</xdr:rowOff>
    </xdr:from>
    <xdr:to>
      <xdr:col>72</xdr:col>
      <xdr:colOff>203200</xdr:colOff>
      <xdr:row>61</xdr:row>
      <xdr:rowOff>22860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91684"/>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108222</xdr:rowOff>
    </xdr:from>
    <xdr:to>
      <xdr:col>73</xdr:col>
      <xdr:colOff>44450</xdr:colOff>
      <xdr:row>62</xdr:row>
      <xdr:rowOff>38372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6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23149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65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75384</xdr:rowOff>
    </xdr:from>
    <xdr:to>
      <xdr:col>68</xdr:col>
      <xdr:colOff>152400</xdr:colOff>
      <xdr:row>60</xdr:row>
      <xdr:rowOff>104684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62384"/>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151510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157299</xdr:rowOff>
    </xdr:from>
    <xdr:to>
      <xdr:col>64</xdr:col>
      <xdr:colOff>152400</xdr:colOff>
      <xdr:row>61</xdr:row>
      <xdr:rowOff>87449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72226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14333</xdr:rowOff>
    </xdr:from>
    <xdr:to>
      <xdr:col>81</xdr:col>
      <xdr:colOff>95250</xdr:colOff>
      <xdr:row>62</xdr:row>
      <xdr:rowOff>115933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4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30860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8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30662</xdr:rowOff>
    </xdr:from>
    <xdr:to>
      <xdr:col>77</xdr:col>
      <xdr:colOff>95250</xdr:colOff>
      <xdr:row>61</xdr:row>
      <xdr:rowOff>132262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142439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257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143510</xdr:rowOff>
    </xdr:from>
    <xdr:to>
      <xdr:col>73</xdr:col>
      <xdr:colOff>44450</xdr:colOff>
      <xdr:row>61</xdr:row>
      <xdr:rowOff>73660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83837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53884</xdr:rowOff>
    </xdr:from>
    <xdr:to>
      <xdr:col>68</xdr:col>
      <xdr:colOff>203200</xdr:colOff>
      <xdr:row>60</xdr:row>
      <xdr:rowOff>155484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165661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0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24584</xdr:rowOff>
    </xdr:from>
    <xdr:to>
      <xdr:col>64</xdr:col>
      <xdr:colOff>152400</xdr:colOff>
      <xdr:row>60</xdr:row>
      <xdr:rowOff>126184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1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136361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実質公債費率については、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をピークに減少しており、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おいては合併特例債や辺地対策事業債に係る元利償還金が減少したことにより、元利償還金全体としても減少している。また、交付税はここ数年間で増加傾向にあり、それに伴い標準財政規模が増加しているため実質公債費比率は減少傾向にあ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43</xdr:row>
      <xdr:rowOff>135467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1538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0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140405</xdr:rowOff>
    </xdr:from>
    <xdr:to>
      <xdr:col>81</xdr:col>
      <xdr:colOff>44450</xdr:colOff>
      <xdr:row>41</xdr:row>
      <xdr:rowOff>9172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99840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25699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1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9172</xdr:rowOff>
    </xdr:from>
    <xdr:to>
      <xdr:col>81</xdr:col>
      <xdr:colOff>95250</xdr:colOff>
      <xdr:row>40</xdr:row>
      <xdr:rowOff>110772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153811</xdr:rowOff>
    </xdr:from>
    <xdr:to>
      <xdr:col>77</xdr:col>
      <xdr:colOff>44450</xdr:colOff>
      <xdr:row>41</xdr:row>
      <xdr:rowOff>9172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118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153811</xdr:rowOff>
    </xdr:from>
    <xdr:to>
      <xdr:col>72</xdr:col>
      <xdr:colOff>203200</xdr:colOff>
      <xdr:row>40</xdr:row>
      <xdr:rowOff>167217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0118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143228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025217"/>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89605</xdr:rowOff>
    </xdr:from>
    <xdr:to>
      <xdr:col>81</xdr:col>
      <xdr:colOff>95250</xdr:colOff>
      <xdr:row>41</xdr:row>
      <xdr:rowOff>19755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61682</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129822</xdr:rowOff>
    </xdr:from>
    <xdr:to>
      <xdr:col>77</xdr:col>
      <xdr:colOff>95250</xdr:colOff>
      <xdr:row>41</xdr:row>
      <xdr:rowOff>59972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44749</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07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103011</xdr:rowOff>
    </xdr:from>
    <xdr:to>
      <xdr:col>73</xdr:col>
      <xdr:colOff>44450</xdr:colOff>
      <xdr:row>41</xdr:row>
      <xdr:rowOff>33161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17938</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116417</xdr:rowOff>
    </xdr:from>
    <xdr:to>
      <xdr:col>68</xdr:col>
      <xdr:colOff>203200</xdr:colOff>
      <xdr:row>41</xdr:row>
      <xdr:rowOff>46567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31344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92428</xdr:rowOff>
    </xdr:from>
    <xdr:to>
      <xdr:col>64</xdr:col>
      <xdr:colOff>152400</xdr:colOff>
      <xdr:row>42</xdr:row>
      <xdr:rowOff>22578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7355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R05</a:t>
          </a:r>
          <a:r>
            <a:rPr kumimoji="1" lang="ja-JP" altLang="en-US" sz="1300">
              <a:latin typeface="ＭＳ Ｐゴシック" panose="020B0600070205080204" pitchFamily="50" charset="-128"/>
              <a:ea typeface="ＭＳ Ｐゴシック" panose="020B0600070205080204" pitchFamily="50" charset="-128"/>
            </a:rPr>
            <a:t>は、地方債現在高の減少や、公営企業債等繰入見込額や組合負担等見込額が減少したことで、将来負担額が減少している。また、財政調整基金現在高の増加に伴い、充当可能財源等が増加した。加えて、普通交付税等の増加により標準財政規模が増加したことで「</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」と改善した。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R06</a:t>
          </a:r>
          <a:r>
            <a:rPr kumimoji="1" lang="ja-JP" altLang="en-US" sz="1300">
              <a:latin typeface="ＭＳ Ｐゴシック" panose="020B0600070205080204" pitchFamily="50" charset="-128"/>
              <a:ea typeface="ＭＳ Ｐゴシック" panose="020B0600070205080204" pitchFamily="50" charset="-128"/>
            </a:rPr>
            <a:t>は、地方債現在高の減少や下水道事業縮小に伴い公営企業債等繰入見込額の減少したことで、将来負担額が減少している。また、交付税の再算定等による財政調整基金現在高の増加や標準税収入額の増加により、「</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」と改善した。</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110384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830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82461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402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110384</xdr:rowOff>
    </xdr:from>
    <xdr:to>
      <xdr:col>81</xdr:col>
      <xdr:colOff>133350</xdr:colOff>
      <xdr:row>23</xdr:row>
      <xdr:rowOff>110384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5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49742</xdr:rowOff>
    </xdr:from>
    <xdr:to>
      <xdr:col>81</xdr:col>
      <xdr:colOff>44450</xdr:colOff>
      <xdr:row>16</xdr:row>
      <xdr:rowOff>112077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792942"/>
          <a:ext cx="838200" cy="6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112077</xdr:rowOff>
    </xdr:from>
    <xdr:to>
      <xdr:col>77</xdr:col>
      <xdr:colOff>44450</xdr:colOff>
      <xdr:row>17</xdr:row>
      <xdr:rowOff>35137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855277"/>
          <a:ext cx="889000" cy="9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35137</xdr:rowOff>
    </xdr:from>
    <xdr:to>
      <xdr:col>72</xdr:col>
      <xdr:colOff>203200</xdr:colOff>
      <xdr:row>18</xdr:row>
      <xdr:rowOff>40640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949787"/>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40640</xdr:rowOff>
    </xdr:from>
    <xdr:to>
      <xdr:col>68</xdr:col>
      <xdr:colOff>152400</xdr:colOff>
      <xdr:row>21</xdr:row>
      <xdr:rowOff>26988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126740"/>
          <a:ext cx="889000" cy="50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124672</xdr:rowOff>
    </xdr:from>
    <xdr:to>
      <xdr:col>64</xdr:col>
      <xdr:colOff>152400</xdr:colOff>
      <xdr:row>15</xdr:row>
      <xdr:rowOff>54822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64999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170392</xdr:rowOff>
    </xdr:from>
    <xdr:to>
      <xdr:col>81</xdr:col>
      <xdr:colOff>95250</xdr:colOff>
      <xdr:row>16</xdr:row>
      <xdr:rowOff>100542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74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142469</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71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61277</xdr:rowOff>
    </xdr:from>
    <xdr:to>
      <xdr:col>77</xdr:col>
      <xdr:colOff>95250</xdr:colOff>
      <xdr:row>16</xdr:row>
      <xdr:rowOff>162877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80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147654</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890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155787</xdr:rowOff>
    </xdr:from>
    <xdr:to>
      <xdr:col>73</xdr:col>
      <xdr:colOff>44450</xdr:colOff>
      <xdr:row>17</xdr:row>
      <xdr:rowOff>85937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89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70714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98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161290</xdr:rowOff>
    </xdr:from>
    <xdr:to>
      <xdr:col>68</xdr:col>
      <xdr:colOff>203200</xdr:colOff>
      <xdr:row>18</xdr:row>
      <xdr:rowOff>91440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07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76217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16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147638</xdr:rowOff>
    </xdr:from>
    <xdr:to>
      <xdr:col>64</xdr:col>
      <xdr:colOff>152400</xdr:colOff>
      <xdr:row>21</xdr:row>
      <xdr:rowOff>77788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57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62565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66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和歌山県かつらぎ町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15,299
15,164
151.69
12,033,088
11,650,332
323,632
6,482,468
11,912,834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R06</a:t>
          </a:r>
          <a:r>
            <a:rPr kumimoji="1" lang="ja-JP" altLang="en-US" sz="1300">
              <a:latin typeface="ＭＳ Ｐゴシック" panose="020B0600070205080204" pitchFamily="50" charset="-128"/>
              <a:ea typeface="ＭＳ Ｐゴシック" panose="020B0600070205080204" pitchFamily="50" charset="-128"/>
            </a:rPr>
            <a:t>については、人事院勧告により、給与改定が行われたため、「</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本町は、職員の年齢層が高いため、今後も、一般職員適正化計画に基づいた人件費の縮減及び財政健全化に向けた取り組みを進める。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89444</xdr:rowOff>
    </xdr:from>
    <xdr:to>
      <xdr:col>24</xdr:col>
      <xdr:colOff>25400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47294"/>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4371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90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89444</xdr:rowOff>
    </xdr:from>
    <xdr:to>
      <xdr:col>24</xdr:col>
      <xdr:colOff>114300</xdr:colOff>
      <xdr:row>33</xdr:row>
      <xdr:rowOff>89444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4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131899</xdr:rowOff>
    </xdr:from>
    <xdr:to>
      <xdr:col>24</xdr:col>
      <xdr:colOff>25400</xdr:colOff>
      <xdr:row>36</xdr:row>
      <xdr:rowOff>51889</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32649"/>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77669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49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105592</xdr:rowOff>
    </xdr:from>
    <xdr:to>
      <xdr:col>24</xdr:col>
      <xdr:colOff>76200</xdr:colOff>
      <xdr:row>37</xdr:row>
      <xdr:rowOff>35742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131899</xdr:rowOff>
    </xdr:from>
    <xdr:to>
      <xdr:col>19</xdr:col>
      <xdr:colOff>187325</xdr:colOff>
      <xdr:row>36</xdr:row>
      <xdr:rowOff>6169</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13264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152944</xdr:rowOff>
    </xdr:from>
    <xdr:to>
      <xdr:col>20</xdr:col>
      <xdr:colOff>38100</xdr:colOff>
      <xdr:row>36</xdr:row>
      <xdr:rowOff>83094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67871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40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33927</xdr:rowOff>
    </xdr:from>
    <xdr:to>
      <xdr:col>15</xdr:col>
      <xdr:colOff>98425</xdr:colOff>
      <xdr:row>36</xdr:row>
      <xdr:rowOff>6169</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034677"/>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113756</xdr:rowOff>
    </xdr:from>
    <xdr:to>
      <xdr:col>15</xdr:col>
      <xdr:colOff>149225</xdr:colOff>
      <xdr:row>36</xdr:row>
      <xdr:rowOff>43906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54083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33927</xdr:rowOff>
    </xdr:from>
    <xdr:to>
      <xdr:col>11</xdr:col>
      <xdr:colOff>9525</xdr:colOff>
      <xdr:row>35</xdr:row>
      <xdr:rowOff>151493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034677"/>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41910</xdr:rowOff>
    </xdr:from>
    <xdr:to>
      <xdr:col>11</xdr:col>
      <xdr:colOff>60325</xdr:colOff>
      <xdr:row>35</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1089</xdr:rowOff>
    </xdr:from>
    <xdr:to>
      <xdr:col>24</xdr:col>
      <xdr:colOff>76200</xdr:colOff>
      <xdr:row>36</xdr:row>
      <xdr:rowOff>102689</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17616</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01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81099</xdr:rowOff>
    </xdr:from>
    <xdr:to>
      <xdr:col>20</xdr:col>
      <xdr:colOff>38100</xdr:colOff>
      <xdr:row>36</xdr:row>
      <xdr:rowOff>11249</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21426</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50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126819</xdr:rowOff>
    </xdr:from>
    <xdr:to>
      <xdr:col>15</xdr:col>
      <xdr:colOff>149225</xdr:colOff>
      <xdr:row>36</xdr:row>
      <xdr:rowOff>56969</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41746</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154577</xdr:rowOff>
    </xdr:from>
    <xdr:to>
      <xdr:col>11</xdr:col>
      <xdr:colOff>60325</xdr:colOff>
      <xdr:row>35</xdr:row>
      <xdr:rowOff>84727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94904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52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a:t>
          </a:r>
          <a:r>
            <a:rPr kumimoji="1" lang="en-US" altLang="ja-JP" sz="1300">
              <a:latin typeface="ＭＳ Ｐゴシック" panose="020B0600070205080204" pitchFamily="50" charset="-128"/>
              <a:ea typeface="ＭＳ Ｐゴシック" panose="020B0600070205080204" pitchFamily="50" charset="-128"/>
            </a:rPr>
            <a:t>151.69k㎡</a:t>
          </a:r>
          <a:r>
            <a:rPr kumimoji="1" lang="ja-JP" altLang="en-US" sz="1300">
              <a:latin typeface="ＭＳ Ｐゴシック" panose="020B0600070205080204" pitchFamily="50" charset="-128"/>
              <a:ea typeface="ＭＳ Ｐゴシック" panose="020B0600070205080204" pitchFamily="50" charset="-128"/>
            </a:rPr>
            <a:t>という広大な面積を有し、山間へき地が多く、多数の施設を有し、これらの施設の管理運営に多額の経費を要していることから、類似団体平均を大きく上回っている。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R01</a:t>
          </a:r>
          <a:r>
            <a:rPr kumimoji="1" lang="ja-JP" altLang="en-US" sz="1300">
              <a:latin typeface="ＭＳ Ｐゴシック" panose="020B0600070205080204" pitchFamily="50" charset="-128"/>
              <a:ea typeface="ＭＳ Ｐゴシック" panose="020B0600070205080204" pitchFamily="50" charset="-128"/>
            </a:rPr>
            <a:t>以降、物価高騰等により増加傾向にあり、</a:t>
          </a:r>
          <a:r>
            <a:rPr kumimoji="1" lang="en-US" altLang="ja-JP" sz="1300">
              <a:latin typeface="ＭＳ Ｐゴシック" panose="020B0600070205080204" pitchFamily="50" charset="-128"/>
              <a:ea typeface="ＭＳ Ｐゴシック" panose="020B0600070205080204" pitchFamily="50" charset="-128"/>
            </a:rPr>
            <a:t>R06</a:t>
          </a:r>
          <a:r>
            <a:rPr kumimoji="1" lang="ja-JP" altLang="en-US" sz="1300">
              <a:latin typeface="ＭＳ Ｐゴシック" panose="020B0600070205080204" pitchFamily="50" charset="-128"/>
              <a:ea typeface="ＭＳ Ｐゴシック" panose="020B0600070205080204" pitchFamily="50" charset="-128"/>
            </a:rPr>
            <a:t>はこども園運営委託料や橋梁点検業務委託料の増加により、前年度から「＋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」増加している。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56243</xdr:rowOff>
    </xdr:from>
    <xdr:to>
      <xdr:col>82</xdr:col>
      <xdr:colOff>107950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1364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142620</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57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56243</xdr:rowOff>
    </xdr:from>
    <xdr:to>
      <xdr:col>82</xdr:col>
      <xdr:colOff>196850</xdr:colOff>
      <xdr:row>12</xdr:row>
      <xdr:rowOff>56243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13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151493</xdr:rowOff>
    </xdr:from>
    <xdr:to>
      <xdr:col>82</xdr:col>
      <xdr:colOff>107950</xdr:colOff>
      <xdr:row>20</xdr:row>
      <xdr:rowOff>143328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409043"/>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53522</xdr:rowOff>
    </xdr:from>
    <xdr:to>
      <xdr:col>78</xdr:col>
      <xdr:colOff>69850</xdr:colOff>
      <xdr:row>19</xdr:row>
      <xdr:rowOff>151493</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3110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146050</xdr:rowOff>
    </xdr:from>
    <xdr:to>
      <xdr:col>73</xdr:col>
      <xdr:colOff>180975</xdr:colOff>
      <xdr:row>19</xdr:row>
      <xdr:rowOff>53522</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3060700"/>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144236</xdr:rowOff>
    </xdr:from>
    <xdr:to>
      <xdr:col>74</xdr:col>
      <xdr:colOff>31750</xdr:colOff>
      <xdr:row>16</xdr:row>
      <xdr:rowOff>74386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84563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146050</xdr:rowOff>
    </xdr:from>
    <xdr:to>
      <xdr:col>69</xdr:col>
      <xdr:colOff>92075</xdr:colOff>
      <xdr:row>17</xdr:row>
      <xdr:rowOff>146050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306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125384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92528</xdr:rowOff>
    </xdr:from>
    <xdr:to>
      <xdr:col>82</xdr:col>
      <xdr:colOff>158750</xdr:colOff>
      <xdr:row>21</xdr:row>
      <xdr:rowOff>22678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5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1105</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43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100693</xdr:rowOff>
    </xdr:from>
    <xdr:to>
      <xdr:col>78</xdr:col>
      <xdr:colOff>120650</xdr:colOff>
      <xdr:row>20</xdr:row>
      <xdr:rowOff>30843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35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15620</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44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2722</xdr:rowOff>
    </xdr:from>
    <xdr:to>
      <xdr:col>74</xdr:col>
      <xdr:colOff>31750</xdr:colOff>
      <xdr:row>19</xdr:row>
      <xdr:rowOff>104322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89099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34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R06</a:t>
          </a:r>
          <a:r>
            <a:rPr kumimoji="1" lang="ja-JP" altLang="en-US" sz="1300">
              <a:latin typeface="ＭＳ Ｐゴシック" panose="020B0600070205080204" pitchFamily="50" charset="-128"/>
              <a:ea typeface="ＭＳ Ｐゴシック" panose="020B0600070205080204" pitchFamily="50" charset="-128"/>
            </a:rPr>
            <a:t>においては、</a:t>
          </a:r>
          <a:r>
            <a:rPr kumimoji="1" lang="en-US" altLang="ja-JP" sz="1300">
              <a:latin typeface="ＭＳ Ｐゴシック" panose="020B0600070205080204" pitchFamily="50" charset="-128"/>
              <a:ea typeface="ＭＳ Ｐゴシック" panose="020B0600070205080204" pitchFamily="50" charset="-128"/>
            </a:rPr>
            <a:t>R05</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」と微減となったが、依然として、類似団体内平均を大きく下回る結果となった。</a:t>
          </a:r>
        </a:p>
        <a:p>
          <a:r>
            <a:rPr kumimoji="1" lang="ja-JP" altLang="en-US" sz="1300">
              <a:latin typeface="ＭＳ Ｐゴシック" panose="020B0600070205080204" pitchFamily="50" charset="-128"/>
              <a:ea typeface="ＭＳ Ｐゴシック" panose="020B0600070205080204" pitchFamily="50" charset="-128"/>
            </a:rPr>
            <a:t>　全国的に少子高齢化が急速に進行しており、本町においても同様に高齢化が進む見込みであることから、扶助費は増加を続けるものと推測される。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2220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53</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2220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53</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254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53</xdr:row>
      <xdr:rowOff>167822</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254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53</xdr:row>
      <xdr:rowOff>167822</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254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164392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079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R01</a:t>
          </a:r>
          <a:r>
            <a:rPr kumimoji="1" lang="ja-JP" altLang="en-US" sz="1300">
              <a:latin typeface="ＭＳ Ｐゴシック" panose="020B0600070205080204" pitchFamily="50" charset="-128"/>
              <a:ea typeface="ＭＳ Ｐゴシック" panose="020B0600070205080204" pitchFamily="50" charset="-128"/>
            </a:rPr>
            <a:t>以降、下水道事業会計が法適用化され、繰出金が補助費等に振り替わったことで類似団体平均を下回っている。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R06</a:t>
          </a:r>
          <a:r>
            <a:rPr kumimoji="1" lang="ja-JP" altLang="en-US" sz="1300">
              <a:latin typeface="ＭＳ Ｐゴシック" panose="020B0600070205080204" pitchFamily="50" charset="-128"/>
              <a:ea typeface="ＭＳ Ｐゴシック" panose="020B0600070205080204" pitchFamily="50" charset="-128"/>
            </a:rPr>
            <a:t>においては、介護保険事業特別会計への繰出金は増加したが、町道修繕工事等が減少したため「</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今後の特別会計への繰出金の増加に備え、財政健全化に向けた取り組みを行い、縮減に努める。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24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xdr:rowOff>
    </xdr:from>
    <xdr:to>
      <xdr:col>82</xdr:col>
      <xdr:colOff>196850</xdr:colOff>
      <xdr:row>60</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29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138430</xdr:rowOff>
    </xdr:from>
    <xdr:to>
      <xdr:col>82</xdr:col>
      <xdr:colOff>107950</xdr:colOff>
      <xdr:row>57</xdr:row>
      <xdr:rowOff>161290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110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92710</xdr:rowOff>
    </xdr:from>
    <xdr:to>
      <xdr:col>78</xdr:col>
      <xdr:colOff>69850</xdr:colOff>
      <xdr:row>57</xdr:row>
      <xdr:rowOff>161290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65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57</xdr:row>
      <xdr:rowOff>92710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596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58</xdr:row>
      <xdr:rowOff>149860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5962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87630</xdr:rowOff>
    </xdr:from>
    <xdr:to>
      <xdr:col>82</xdr:col>
      <xdr:colOff>158750</xdr:colOff>
      <xdr:row>58</xdr:row>
      <xdr:rowOff>17780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59707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50817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65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41910</xdr:rowOff>
    </xdr:from>
    <xdr:to>
      <xdr:col>74</xdr:col>
      <xdr:colOff>31750</xdr:colOff>
      <xdr:row>57</xdr:row>
      <xdr:rowOff>143510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99060</xdr:rowOff>
    </xdr:from>
    <xdr:to>
      <xdr:col>65</xdr:col>
      <xdr:colOff>53975</xdr:colOff>
      <xdr:row>59</xdr:row>
      <xdr:rowOff>29210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39387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81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R01</a:t>
          </a:r>
          <a:r>
            <a:rPr kumimoji="1" lang="ja-JP" altLang="en-US" sz="1300">
              <a:latin typeface="ＭＳ Ｐゴシック" panose="020B0600070205080204" pitchFamily="50" charset="-128"/>
              <a:ea typeface="ＭＳ Ｐゴシック" panose="020B0600070205080204" pitchFamily="50" charset="-128"/>
            </a:rPr>
            <a:t>から下水道事業会計が法適用化され、繰出金が補助費等に振り替わったことで類似団体内平均を上回っていたが、</a:t>
          </a:r>
          <a:r>
            <a:rPr kumimoji="1" lang="en-US" altLang="ja-JP" sz="1300">
              <a:latin typeface="ＭＳ Ｐゴシック" panose="020B0600070205080204" pitchFamily="50" charset="-128"/>
              <a:ea typeface="ＭＳ Ｐゴシック" panose="020B0600070205080204" pitchFamily="50" charset="-128"/>
            </a:rPr>
            <a:t>R05</a:t>
          </a:r>
          <a:r>
            <a:rPr kumimoji="1" lang="ja-JP" altLang="en-US" sz="1300">
              <a:latin typeface="ＭＳ Ｐゴシック" panose="020B0600070205080204" pitchFamily="50" charset="-128"/>
              <a:ea typeface="ＭＳ Ｐゴシック" panose="020B0600070205080204" pitchFamily="50" charset="-128"/>
            </a:rPr>
            <a:t>において類似団体平均を下回ることとなった。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R06</a:t>
          </a:r>
          <a:r>
            <a:rPr kumimoji="1" lang="ja-JP" altLang="en-US" sz="1300">
              <a:latin typeface="ＭＳ Ｐゴシック" panose="020B0600070205080204" pitchFamily="50" charset="-128"/>
              <a:ea typeface="ＭＳ Ｐゴシック" panose="020B0600070205080204" pitchFamily="50" charset="-128"/>
            </a:rPr>
            <a:t>においては、伊都郡町村及び橋本市老人福祉施設事務組合負担金や下水道事業会計繰出金が減少したため、「</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」減少している。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40</xdr:row>
      <xdr:rowOff>132443</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60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107950</xdr:rowOff>
    </xdr:from>
    <xdr:to>
      <xdr:col>82</xdr:col>
      <xdr:colOff>107950</xdr:colOff>
      <xdr:row>36</xdr:row>
      <xdr:rowOff>34472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1087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151691</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323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8164</xdr:rowOff>
    </xdr:from>
    <xdr:to>
      <xdr:col>82</xdr:col>
      <xdr:colOff>158750</xdr:colOff>
      <xdr:row>37</xdr:row>
      <xdr:rowOff>109764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140607</xdr:rowOff>
    </xdr:from>
    <xdr:to>
      <xdr:col>78</xdr:col>
      <xdr:colOff>69850</xdr:colOff>
      <xdr:row>36</xdr:row>
      <xdr:rowOff>34472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141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5443</xdr:rowOff>
    </xdr:from>
    <xdr:to>
      <xdr:col>78</xdr:col>
      <xdr:colOff>120650</xdr:colOff>
      <xdr:row>36</xdr:row>
      <xdr:rowOff>107043</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91820</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26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140607</xdr:rowOff>
    </xdr:from>
    <xdr:to>
      <xdr:col>73</xdr:col>
      <xdr:colOff>180975</xdr:colOff>
      <xdr:row>35</xdr:row>
      <xdr:rowOff>140607</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141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122464</xdr:rowOff>
    </xdr:from>
    <xdr:to>
      <xdr:col>74</xdr:col>
      <xdr:colOff>31750</xdr:colOff>
      <xdr:row>36</xdr:row>
      <xdr:rowOff>52614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37391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140607</xdr:rowOff>
    </xdr:from>
    <xdr:to>
      <xdr:col>69</xdr:col>
      <xdr:colOff>92075</xdr:colOff>
      <xdr:row>36</xdr:row>
      <xdr:rowOff>99786</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1413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57150</xdr:rowOff>
    </xdr:from>
    <xdr:to>
      <xdr:col>69</xdr:col>
      <xdr:colOff>142875</xdr:colOff>
      <xdr:row>35</xdr:row>
      <xdr:rowOff>158750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111578</xdr:rowOff>
    </xdr:from>
    <xdr:to>
      <xdr:col>65</xdr:col>
      <xdr:colOff>53975</xdr:colOff>
      <xdr:row>36</xdr:row>
      <xdr:rowOff>41728</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51905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57150</xdr:rowOff>
    </xdr:from>
    <xdr:to>
      <xdr:col>82</xdr:col>
      <xdr:colOff>158750</xdr:colOff>
      <xdr:row>35</xdr:row>
      <xdr:rowOff>158750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73677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155122</xdr:rowOff>
    </xdr:from>
    <xdr:to>
      <xdr:col>78</xdr:col>
      <xdr:colOff>120650</xdr:colOff>
      <xdr:row>36</xdr:row>
      <xdr:rowOff>85272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95449</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92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89807</xdr:rowOff>
    </xdr:from>
    <xdr:to>
      <xdr:col>74</xdr:col>
      <xdr:colOff>31750</xdr:colOff>
      <xdr:row>36</xdr:row>
      <xdr:rowOff>19957</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30134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85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89807</xdr:rowOff>
    </xdr:from>
    <xdr:to>
      <xdr:col>69</xdr:col>
      <xdr:colOff>142875</xdr:colOff>
      <xdr:row>36</xdr:row>
      <xdr:rowOff>19957</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4734</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17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135363</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3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依然として全国平均を上回っている。</a:t>
          </a:r>
        </a:p>
        <a:p>
          <a:r>
            <a:rPr kumimoji="1" lang="ja-JP" altLang="en-US" sz="1200">
              <a:latin typeface="ＭＳ Ｐゴシック" panose="020B0600070205080204" pitchFamily="50" charset="-128"/>
              <a:ea typeface="ＭＳ Ｐゴシック" panose="020B0600070205080204" pitchFamily="50" charset="-128"/>
            </a:rPr>
            <a:t>　過去に実施してきた大規模な建設事業の償還額に加え、既発行の合併特例債や臨時財政対策債などの元利償還金の増加が主な要因となっている。</a:t>
          </a:r>
        </a:p>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R06</a:t>
          </a:r>
          <a:r>
            <a:rPr kumimoji="1" lang="ja-JP" altLang="en-US" sz="1200">
              <a:latin typeface="ＭＳ Ｐゴシック" panose="020B0600070205080204" pitchFamily="50" charset="-128"/>
              <a:ea typeface="ＭＳ Ｐゴシック" panose="020B0600070205080204" pitchFamily="50" charset="-128"/>
            </a:rPr>
            <a:t>においては、合併特例債や辺地対策事業債に係る元利償還金が減少したことにより、「</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」となっている。</a:t>
          </a:r>
        </a:p>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R06</a:t>
          </a:r>
          <a:r>
            <a:rPr kumimoji="1" lang="ja-JP" altLang="en-US" sz="1200">
              <a:latin typeface="ＭＳ Ｐゴシック" panose="020B0600070205080204" pitchFamily="50" charset="-128"/>
              <a:ea typeface="ＭＳ Ｐゴシック" panose="020B0600070205080204" pitchFamily="50" charset="-128"/>
            </a:rPr>
            <a:t>以降は減少に転じる見込みであるが、引続き財政健全化に向けた公債費抑制に取り組む必要がある。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82550</xdr:rowOff>
    </xdr:from>
    <xdr:to>
      <xdr:col>24</xdr:col>
      <xdr:colOff>25400</xdr:colOff>
      <xdr:row>80</xdr:row>
      <xdr:rowOff>152400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984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124477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152400</xdr:rowOff>
    </xdr:from>
    <xdr:to>
      <xdr:col>24</xdr:col>
      <xdr:colOff>114300</xdr:colOff>
      <xdr:row>80</xdr:row>
      <xdr:rowOff>152400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168927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82550</xdr:rowOff>
    </xdr:from>
    <xdr:to>
      <xdr:col>24</xdr:col>
      <xdr:colOff>114300</xdr:colOff>
      <xdr:row>73</xdr:row>
      <xdr:rowOff>82550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9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50800</xdr:rowOff>
    </xdr:from>
    <xdr:to>
      <xdr:col>24</xdr:col>
      <xdr:colOff>25400</xdr:colOff>
      <xdr:row>81</xdr:row>
      <xdr:rowOff>19050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37668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118127</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297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101600</xdr:rowOff>
    </xdr:from>
    <xdr:to>
      <xdr:col>24</xdr:col>
      <xdr:colOff>76200</xdr:colOff>
      <xdr:row>77</xdr:row>
      <xdr:rowOff>31750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6350</xdr:rowOff>
    </xdr:from>
    <xdr:to>
      <xdr:col>19</xdr:col>
      <xdr:colOff>187325</xdr:colOff>
      <xdr:row>81</xdr:row>
      <xdr:rowOff>19050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3098800" y="13893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6350</xdr:rowOff>
    </xdr:from>
    <xdr:to>
      <xdr:col>20</xdr:col>
      <xdr:colOff>38100</xdr:colOff>
      <xdr:row>77</xdr:row>
      <xdr:rowOff>107950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118127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97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127000</xdr:rowOff>
    </xdr:from>
    <xdr:to>
      <xdr:col>15</xdr:col>
      <xdr:colOff>98425</xdr:colOff>
      <xdr:row>81</xdr:row>
      <xdr:rowOff>6350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2209800" y="13843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127000</xdr:rowOff>
    </xdr:from>
    <xdr:to>
      <xdr:col>15</xdr:col>
      <xdr:colOff>149225</xdr:colOff>
      <xdr:row>77</xdr:row>
      <xdr:rowOff>57150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1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67327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127000</xdr:rowOff>
    </xdr:from>
    <xdr:to>
      <xdr:col>11</xdr:col>
      <xdr:colOff>9525</xdr:colOff>
      <xdr:row>81</xdr:row>
      <xdr:rowOff>44450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1320800" y="13843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88900</xdr:rowOff>
    </xdr:from>
    <xdr:to>
      <xdr:col>11</xdr:col>
      <xdr:colOff>60325</xdr:colOff>
      <xdr:row>77</xdr:row>
      <xdr:rowOff>19050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29227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8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31750</xdr:rowOff>
    </xdr:from>
    <xdr:to>
      <xdr:col>6</xdr:col>
      <xdr:colOff>171450</xdr:colOff>
      <xdr:row>77</xdr:row>
      <xdr:rowOff>133350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143527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0</xdr:rowOff>
    </xdr:from>
    <xdr:to>
      <xdr:col>24</xdr:col>
      <xdr:colOff>76200</xdr:colOff>
      <xdr:row>80</xdr:row>
      <xdr:rowOff>101600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80027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139700</xdr:rowOff>
    </xdr:from>
    <xdr:to>
      <xdr:col>20</xdr:col>
      <xdr:colOff>38100</xdr:colOff>
      <xdr:row>81</xdr:row>
      <xdr:rowOff>69850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54627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394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127000</xdr:rowOff>
    </xdr:from>
    <xdr:to>
      <xdr:col>15</xdr:col>
      <xdr:colOff>149225</xdr:colOff>
      <xdr:row>81</xdr:row>
      <xdr:rowOff>57150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8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41927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76200</xdr:rowOff>
    </xdr:from>
    <xdr:to>
      <xdr:col>11</xdr:col>
      <xdr:colOff>60325</xdr:colOff>
      <xdr:row>81</xdr:row>
      <xdr:rowOff>6350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162577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165100</xdr:rowOff>
    </xdr:from>
    <xdr:to>
      <xdr:col>6</xdr:col>
      <xdr:colOff>171450</xdr:colOff>
      <xdr:row>81</xdr:row>
      <xdr:rowOff>95250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88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R06</a:t>
          </a:r>
          <a:r>
            <a:rPr kumimoji="1" lang="ja-JP" altLang="en-US" sz="1300">
              <a:latin typeface="ＭＳ Ｐゴシック" panose="020B0600070205080204" pitchFamily="50" charset="-128"/>
              <a:ea typeface="ＭＳ Ｐゴシック" panose="020B0600070205080204" pitchFamily="50" charset="-128"/>
            </a:rPr>
            <a:t>構成比では、人件費の占める割合が高く「</a:t>
          </a:r>
          <a:r>
            <a:rPr kumimoji="1" lang="en-US" altLang="ja-JP" sz="1300">
              <a:latin typeface="ＭＳ Ｐゴシック" panose="020B0600070205080204" pitchFamily="50" charset="-128"/>
              <a:ea typeface="ＭＳ Ｐゴシック" panose="020B0600070205080204" pitchFamily="50" charset="-128"/>
            </a:rPr>
            <a:t>24.6%</a:t>
          </a:r>
          <a:r>
            <a:rPr kumimoji="1" lang="ja-JP" altLang="en-US" sz="1300">
              <a:latin typeface="ＭＳ Ｐゴシック" panose="020B0600070205080204" pitchFamily="50" charset="-128"/>
              <a:ea typeface="ＭＳ Ｐゴシック" panose="020B0600070205080204" pitchFamily="50" charset="-128"/>
            </a:rPr>
            <a:t>」、次いで物件費「</a:t>
          </a:r>
          <a:r>
            <a:rPr kumimoji="1" lang="en-US" altLang="ja-JP" sz="1300">
              <a:latin typeface="ＭＳ Ｐゴシック" panose="020B0600070205080204" pitchFamily="50" charset="-128"/>
              <a:ea typeface="ＭＳ Ｐゴシック" panose="020B0600070205080204" pitchFamily="50" charset="-128"/>
            </a:rPr>
            <a:t>21.9%</a:t>
          </a:r>
          <a:r>
            <a:rPr kumimoji="1" lang="ja-JP" altLang="en-US" sz="1300">
              <a:latin typeface="ＭＳ Ｐゴシック" panose="020B0600070205080204" pitchFamily="50" charset="-128"/>
              <a:ea typeface="ＭＳ Ｐゴシック" panose="020B0600070205080204" pitchFamily="50" charset="-128"/>
            </a:rPr>
            <a:t>」、補助費等「</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」、繰出金「</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」、維持補修費「</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」、出資金「</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R05-R06</a:t>
          </a:r>
          <a:r>
            <a:rPr kumimoji="1" lang="ja-JP" altLang="en-US" sz="1300">
              <a:latin typeface="ＭＳ Ｐゴシック" panose="020B0600070205080204" pitchFamily="50" charset="-128"/>
              <a:ea typeface="ＭＳ Ｐゴシック" panose="020B0600070205080204" pitchFamily="50" charset="-128"/>
            </a:rPr>
            <a:t>比較では、公債費以外で「</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」、補助費等「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」、繰出金「</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」、維持補修費「</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」出資金「</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63500</xdr:rowOff>
    </xdr:from>
    <xdr:to>
      <xdr:col>82</xdr:col>
      <xdr:colOff>107950</xdr:colOff>
      <xdr:row>80</xdr:row>
      <xdr:rowOff>114300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4079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86377</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114300</xdr:rowOff>
    </xdr:from>
    <xdr:to>
      <xdr:col>82</xdr:col>
      <xdr:colOff>196850</xdr:colOff>
      <xdr:row>80</xdr:row>
      <xdr:rowOff>114300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8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149877</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15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63500</xdr:rowOff>
    </xdr:from>
    <xdr:to>
      <xdr:col>82</xdr:col>
      <xdr:colOff>196850</xdr:colOff>
      <xdr:row>72</xdr:row>
      <xdr:rowOff>63500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40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107950</xdr:rowOff>
    </xdr:from>
    <xdr:to>
      <xdr:col>82</xdr:col>
      <xdr:colOff>107950</xdr:colOff>
      <xdr:row>78</xdr:row>
      <xdr:rowOff>165100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33096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139700</xdr:rowOff>
    </xdr:from>
    <xdr:to>
      <xdr:col>78</xdr:col>
      <xdr:colOff>69850</xdr:colOff>
      <xdr:row>77</xdr:row>
      <xdr:rowOff>107950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3169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95250</xdr:rowOff>
    </xdr:from>
    <xdr:to>
      <xdr:col>78</xdr:col>
      <xdr:colOff>120650</xdr:colOff>
      <xdr:row>76</xdr:row>
      <xdr:rowOff>25400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35577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139700</xdr:rowOff>
    </xdr:from>
    <xdr:to>
      <xdr:col>73</xdr:col>
      <xdr:colOff>180975</xdr:colOff>
      <xdr:row>76</xdr:row>
      <xdr:rowOff>139700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2484100"/>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63500</xdr:rowOff>
    </xdr:from>
    <xdr:to>
      <xdr:col>74</xdr:col>
      <xdr:colOff>31750</xdr:colOff>
      <xdr:row>74</xdr:row>
      <xdr:rowOff>165100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275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3827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51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139700</xdr:rowOff>
    </xdr:from>
    <xdr:to>
      <xdr:col>69</xdr:col>
      <xdr:colOff>92075</xdr:colOff>
      <xdr:row>76</xdr:row>
      <xdr:rowOff>76200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flipV="1">
          <a:off x="13004800" y="12484100"/>
          <a:ext cx="889000" cy="62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0</xdr:rowOff>
    </xdr:from>
    <xdr:to>
      <xdr:col>69</xdr:col>
      <xdr:colOff>142875</xdr:colOff>
      <xdr:row>72</xdr:row>
      <xdr:rowOff>101600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234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70</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11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165100</xdr:rowOff>
    </xdr:from>
    <xdr:to>
      <xdr:col>65</xdr:col>
      <xdr:colOff>53975</xdr:colOff>
      <xdr:row>75</xdr:row>
      <xdr:rowOff>95250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285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105427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62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114300</xdr:rowOff>
    </xdr:from>
    <xdr:to>
      <xdr:col>82</xdr:col>
      <xdr:colOff>158750</xdr:colOff>
      <xdr:row>79</xdr:row>
      <xdr:rowOff>44450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86377</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57150</xdr:rowOff>
    </xdr:from>
    <xdr:to>
      <xdr:col>78</xdr:col>
      <xdr:colOff>120650</xdr:colOff>
      <xdr:row>77</xdr:row>
      <xdr:rowOff>158750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143527</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88900</xdr:rowOff>
    </xdr:from>
    <xdr:to>
      <xdr:col>74</xdr:col>
      <xdr:colOff>31750</xdr:colOff>
      <xdr:row>77</xdr:row>
      <xdr:rowOff>19050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1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3827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88900</xdr:rowOff>
    </xdr:from>
    <xdr:to>
      <xdr:col>69</xdr:col>
      <xdr:colOff>142875</xdr:colOff>
      <xdr:row>73</xdr:row>
      <xdr:rowOff>19050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243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3827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251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25400</xdr:rowOff>
    </xdr:from>
    <xdr:to>
      <xdr:col>65</xdr:col>
      <xdr:colOff>53975</xdr:colOff>
      <xdr:row>76</xdr:row>
      <xdr:rowOff>127000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0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111777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和歌山県かつらぎ町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19444</xdr:rowOff>
    </xdr:from>
    <xdr:to>
      <xdr:col>29</xdr:col>
      <xdr:colOff>127000</xdr:colOff>
      <xdr:row>19</xdr:row>
      <xdr:rowOff>2096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019"/>
          <a:ext cx="0" cy="13542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145623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2096</xdr:rowOff>
    </xdr:from>
    <xdr:to>
      <xdr:col>30</xdr:col>
      <xdr:colOff>25400</xdr:colOff>
      <xdr:row>19</xdr:row>
      <xdr:rowOff>2096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7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105821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19444</xdr:rowOff>
    </xdr:from>
    <xdr:to>
      <xdr:col>30</xdr:col>
      <xdr:colOff>25400</xdr:colOff>
      <xdr:row>11</xdr:row>
      <xdr:rowOff>19444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97574</xdr:rowOff>
    </xdr:from>
    <xdr:to>
      <xdr:col>29</xdr:col>
      <xdr:colOff>127000</xdr:colOff>
      <xdr:row>17</xdr:row>
      <xdr:rowOff>157074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59849"/>
          <a:ext cx="647700" cy="59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55325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032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38798</xdr:rowOff>
    </xdr:from>
    <xdr:to>
      <xdr:col>29</xdr:col>
      <xdr:colOff>177800</xdr:colOff>
      <xdr:row>15</xdr:row>
      <xdr:rowOff>140398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581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157074</xdr:rowOff>
    </xdr:from>
    <xdr:to>
      <xdr:col>26</xdr:col>
      <xdr:colOff>50800</xdr:colOff>
      <xdr:row>18</xdr:row>
      <xdr:rowOff>38189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19349"/>
          <a:ext cx="698500" cy="52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79299</xdr:rowOff>
    </xdr:from>
    <xdr:to>
      <xdr:col>26</xdr:col>
      <xdr:colOff>101600</xdr:colOff>
      <xdr:row>17</xdr:row>
      <xdr:rowOff>9449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70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19626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9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38189</xdr:rowOff>
    </xdr:from>
    <xdr:to>
      <xdr:col>22</xdr:col>
      <xdr:colOff>114300</xdr:colOff>
      <xdr:row>18</xdr:row>
      <xdr:rowOff>126009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71914"/>
          <a:ext cx="698500" cy="87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167488</xdr:rowOff>
    </xdr:from>
    <xdr:to>
      <xdr:col>22</xdr:col>
      <xdr:colOff>165100</xdr:colOff>
      <xdr:row>17</xdr:row>
      <xdr:rowOff>97638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58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107815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2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126009</xdr:rowOff>
    </xdr:from>
    <xdr:to>
      <xdr:col>18</xdr:col>
      <xdr:colOff>177800</xdr:colOff>
      <xdr:row>18</xdr:row>
      <xdr:rowOff>166611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59734"/>
          <a:ext cx="698500" cy="40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49454</xdr:rowOff>
    </xdr:from>
    <xdr:to>
      <xdr:col>19</xdr:col>
      <xdr:colOff>38100</xdr:colOff>
      <xdr:row>17</xdr:row>
      <xdr:rowOff>151054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17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161231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8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128511</xdr:rowOff>
    </xdr:from>
    <xdr:to>
      <xdr:col>15</xdr:col>
      <xdr:colOff>101600</xdr:colOff>
      <xdr:row>18</xdr:row>
      <xdr:rowOff>58661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0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68838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46774</xdr:rowOff>
    </xdr:from>
    <xdr:to>
      <xdr:col>29</xdr:col>
      <xdr:colOff>177800</xdr:colOff>
      <xdr:row>17</xdr:row>
      <xdr:rowOff>148374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09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18851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8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106274</xdr:rowOff>
    </xdr:from>
    <xdr:to>
      <xdr:col>26</xdr:col>
      <xdr:colOff>101600</xdr:colOff>
      <xdr:row>18</xdr:row>
      <xdr:rowOff>36424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68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21201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54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158839</xdr:rowOff>
    </xdr:from>
    <xdr:to>
      <xdr:col>22</xdr:col>
      <xdr:colOff>165100</xdr:colOff>
      <xdr:row>18</xdr:row>
      <xdr:rowOff>88989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21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73766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0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75209</xdr:rowOff>
    </xdr:from>
    <xdr:to>
      <xdr:col>19</xdr:col>
      <xdr:colOff>38100</xdr:colOff>
      <xdr:row>19</xdr:row>
      <xdr:rowOff>5359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8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161586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9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115811</xdr:rowOff>
    </xdr:from>
    <xdr:to>
      <xdr:col>15</xdr:col>
      <xdr:colOff>101600</xdr:colOff>
      <xdr:row>19</xdr:row>
      <xdr:rowOff>45962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953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30738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5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220802</xdr:rowOff>
    </xdr:from>
    <xdr:to>
      <xdr:col>29</xdr:col>
      <xdr:colOff>127000</xdr:colOff>
      <xdr:row>38</xdr:row>
      <xdr:rowOff>4318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5352"/>
          <a:ext cx="0" cy="13265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319295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4318</xdr:rowOff>
    </xdr:from>
    <xdr:to>
      <xdr:col>30</xdr:col>
      <xdr:colOff>25400</xdr:colOff>
      <xdr:row>38</xdr:row>
      <xdr:rowOff>4318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71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135729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220802</xdr:rowOff>
    </xdr:from>
    <xdr:to>
      <xdr:col>30</xdr:col>
      <xdr:colOff>25400</xdr:colOff>
      <xdr:row>33</xdr:row>
      <xdr:rowOff>220802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53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79375</xdr:rowOff>
    </xdr:from>
    <xdr:to>
      <xdr:col>29</xdr:col>
      <xdr:colOff>127000</xdr:colOff>
      <xdr:row>35</xdr:row>
      <xdr:rowOff>234899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89725"/>
          <a:ext cx="647700" cy="155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202189</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4696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14212</xdr:rowOff>
    </xdr:from>
    <xdr:to>
      <xdr:col>29</xdr:col>
      <xdr:colOff>177800</xdr:colOff>
      <xdr:row>35</xdr:row>
      <xdr:rowOff>115812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24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79375</xdr:rowOff>
    </xdr:from>
    <xdr:to>
      <xdr:col>26</xdr:col>
      <xdr:colOff>50800</xdr:colOff>
      <xdr:row>35</xdr:row>
      <xdr:rowOff>165138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689725"/>
          <a:ext cx="698500" cy="85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340957</xdr:rowOff>
    </xdr:from>
    <xdr:to>
      <xdr:col>26</xdr:col>
      <xdr:colOff>101600</xdr:colOff>
      <xdr:row>35</xdr:row>
      <xdr:rowOff>99657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08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109834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377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165138</xdr:rowOff>
    </xdr:from>
    <xdr:to>
      <xdr:col>22</xdr:col>
      <xdr:colOff>114300</xdr:colOff>
      <xdr:row>35</xdr:row>
      <xdr:rowOff>170929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75488"/>
          <a:ext cx="698500" cy="5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108280</xdr:rowOff>
    </xdr:from>
    <xdr:to>
      <xdr:col>22</xdr:col>
      <xdr:colOff>165100</xdr:colOff>
      <xdr:row>35</xdr:row>
      <xdr:rowOff>209880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18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220057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8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170929</xdr:rowOff>
    </xdr:from>
    <xdr:to>
      <xdr:col>18</xdr:col>
      <xdr:colOff>177800</xdr:colOff>
      <xdr:row>35</xdr:row>
      <xdr:rowOff>269913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81279"/>
          <a:ext cx="698500" cy="98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160134</xdr:rowOff>
    </xdr:from>
    <xdr:to>
      <xdr:col>19</xdr:col>
      <xdr:colOff>38100</xdr:colOff>
      <xdr:row>35</xdr:row>
      <xdr:rowOff>261734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70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246511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5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182308</xdr:rowOff>
    </xdr:from>
    <xdr:to>
      <xdr:col>15</xdr:col>
      <xdr:colOff>101600</xdr:colOff>
      <xdr:row>35</xdr:row>
      <xdr:rowOff>283908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92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294085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6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184099</xdr:rowOff>
    </xdr:from>
    <xdr:to>
      <xdr:col>29</xdr:col>
      <xdr:colOff>177800</xdr:colOff>
      <xdr:row>35</xdr:row>
      <xdr:rowOff>285699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94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156176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6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28575</xdr:rowOff>
    </xdr:from>
    <xdr:to>
      <xdr:col>26</xdr:col>
      <xdr:colOff>101600</xdr:colOff>
      <xdr:row>35</xdr:row>
      <xdr:rowOff>130175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38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114952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72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114338</xdr:rowOff>
    </xdr:from>
    <xdr:to>
      <xdr:col>22</xdr:col>
      <xdr:colOff>165100</xdr:colOff>
      <xdr:row>35</xdr:row>
      <xdr:rowOff>215938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24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200715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120129</xdr:rowOff>
    </xdr:from>
    <xdr:to>
      <xdr:col>19</xdr:col>
      <xdr:colOff>38100</xdr:colOff>
      <xdr:row>35</xdr:row>
      <xdr:rowOff>221729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30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231906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9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219113</xdr:rowOff>
    </xdr:from>
    <xdr:to>
      <xdr:col>15</xdr:col>
      <xdr:colOff>101600</xdr:colOff>
      <xdr:row>35</xdr:row>
      <xdr:rowOff>320713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29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305490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1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和歌山県かつらぎ町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15,299
15,164
151.69
12,033,088
11,650,332
323,632
6,482,468
11,912,834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62586</xdr:rowOff>
    </xdr:from>
    <xdr:to>
      <xdr:col>24</xdr:col>
      <xdr:colOff>62865</xdr:colOff>
      <xdr:row>38</xdr:row>
      <xdr:rowOff>106640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06086"/>
          <a:ext cx="1270" cy="141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110467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106640</xdr:rowOff>
    </xdr:from>
    <xdr:to>
      <xdr:col>24</xdr:col>
      <xdr:colOff>152400</xdr:colOff>
      <xdr:row>38</xdr:row>
      <xdr:rowOff>106640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9263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8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62586</xdr:rowOff>
    </xdr:from>
    <xdr:to>
      <xdr:col>24</xdr:col>
      <xdr:colOff>152400</xdr:colOff>
      <xdr:row>30</xdr:row>
      <xdr:rowOff>62586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0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11738</xdr:rowOff>
    </xdr:from>
    <xdr:to>
      <xdr:col>24</xdr:col>
      <xdr:colOff>63500</xdr:colOff>
      <xdr:row>36</xdr:row>
      <xdr:rowOff>112671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83938"/>
          <a:ext cx="838200" cy="10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70955</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28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91901</xdr:rowOff>
    </xdr:from>
    <xdr:to>
      <xdr:col>19</xdr:col>
      <xdr:colOff>177800</xdr:colOff>
      <xdr:row>36</xdr:row>
      <xdr:rowOff>112671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64101"/>
          <a:ext cx="889000" cy="2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65506</xdr:rowOff>
    </xdr:from>
    <xdr:to>
      <xdr:col>20</xdr:col>
      <xdr:colOff>38100</xdr:colOff>
      <xdr:row>35</xdr:row>
      <xdr:rowOff>167106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6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12183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84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91901</xdr:rowOff>
    </xdr:from>
    <xdr:to>
      <xdr:col>15</xdr:col>
      <xdr:colOff>50800</xdr:colOff>
      <xdr:row>37</xdr:row>
      <xdr:rowOff>38822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64101"/>
          <a:ext cx="889000" cy="11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125596</xdr:rowOff>
    </xdr:from>
    <xdr:to>
      <xdr:col>15</xdr:col>
      <xdr:colOff>101600</xdr:colOff>
      <xdr:row>36</xdr:row>
      <xdr:rowOff>55746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2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72273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590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38822</xdr:rowOff>
    </xdr:from>
    <xdr:to>
      <xdr:col>10</xdr:col>
      <xdr:colOff>114300</xdr:colOff>
      <xdr:row>37</xdr:row>
      <xdr:rowOff>50056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82472"/>
          <a:ext cx="889000" cy="1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164567</xdr:rowOff>
    </xdr:from>
    <xdr:to>
      <xdr:col>10</xdr:col>
      <xdr:colOff>165100</xdr:colOff>
      <xdr:row>36</xdr:row>
      <xdr:rowOff>94717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111244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594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40056</xdr:rowOff>
    </xdr:from>
    <xdr:to>
      <xdr:col>6</xdr:col>
      <xdr:colOff>38100</xdr:colOff>
      <xdr:row>36</xdr:row>
      <xdr:rowOff>141656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158183</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598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132388</xdr:rowOff>
    </xdr:from>
    <xdr:to>
      <xdr:col>24</xdr:col>
      <xdr:colOff>114300</xdr:colOff>
      <xdr:row>36</xdr:row>
      <xdr:rowOff>62538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3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110815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1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61871</xdr:rowOff>
    </xdr:from>
    <xdr:to>
      <xdr:col>20</xdr:col>
      <xdr:colOff>38100</xdr:colOff>
      <xdr:row>36</xdr:row>
      <xdr:rowOff>163471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3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154598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326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41101</xdr:rowOff>
    </xdr:from>
    <xdr:to>
      <xdr:col>15</xdr:col>
      <xdr:colOff>101600</xdr:colOff>
      <xdr:row>36</xdr:row>
      <xdr:rowOff>142701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1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133828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306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159472</xdr:rowOff>
    </xdr:from>
    <xdr:to>
      <xdr:col>10</xdr:col>
      <xdr:colOff>165100</xdr:colOff>
      <xdr:row>37</xdr:row>
      <xdr:rowOff>89622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3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80749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2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170706</xdr:rowOff>
    </xdr:from>
    <xdr:to>
      <xdr:col>6</xdr:col>
      <xdr:colOff>38100</xdr:colOff>
      <xdr:row>37</xdr:row>
      <xdr:rowOff>100856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4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91983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3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158102</xdr:rowOff>
    </xdr:from>
    <xdr:to>
      <xdr:col>24</xdr:col>
      <xdr:colOff>62865</xdr:colOff>
      <xdr:row>59</xdr:row>
      <xdr:rowOff>86177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30602"/>
          <a:ext cx="1270" cy="147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90004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86177</xdr:rowOff>
    </xdr:from>
    <xdr:to>
      <xdr:col>24</xdr:col>
      <xdr:colOff>152400</xdr:colOff>
      <xdr:row>59</xdr:row>
      <xdr:rowOff>86177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0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104779</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0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158102</xdr:rowOff>
    </xdr:from>
    <xdr:to>
      <xdr:col>24</xdr:col>
      <xdr:colOff>152400</xdr:colOff>
      <xdr:row>50</xdr:row>
      <xdr:rowOff>158102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3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4301</xdr:rowOff>
    </xdr:from>
    <xdr:to>
      <xdr:col>24</xdr:col>
      <xdr:colOff>63500</xdr:colOff>
      <xdr:row>57</xdr:row>
      <xdr:rowOff>115781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76951"/>
          <a:ext cx="838200" cy="1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126811</xdr:rowOff>
    </xdr:from>
    <xdr:ext cx="599010"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565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103934</xdr:rowOff>
    </xdr:from>
    <xdr:to>
      <xdr:col>24</xdr:col>
      <xdr:colOff>114300</xdr:colOff>
      <xdr:row>57</xdr:row>
      <xdr:rowOff>34084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0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33134</xdr:rowOff>
    </xdr:from>
    <xdr:to>
      <xdr:col>19</xdr:col>
      <xdr:colOff>177800</xdr:colOff>
      <xdr:row>57</xdr:row>
      <xdr:rowOff>115781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805784"/>
          <a:ext cx="889000" cy="8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5263</xdr:rowOff>
    </xdr:from>
    <xdr:to>
      <xdr:col>20</xdr:col>
      <xdr:colOff>38100</xdr:colOff>
      <xdr:row>57</xdr:row>
      <xdr:rowOff>106863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123390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497795" y="955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33134</xdr:rowOff>
    </xdr:from>
    <xdr:to>
      <xdr:col>15</xdr:col>
      <xdr:colOff>50800</xdr:colOff>
      <xdr:row>57</xdr:row>
      <xdr:rowOff>149522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05784"/>
          <a:ext cx="889000" cy="11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85837</xdr:rowOff>
    </xdr:from>
    <xdr:to>
      <xdr:col>15</xdr:col>
      <xdr:colOff>101600</xdr:colOff>
      <xdr:row>58</xdr:row>
      <xdr:rowOff>15987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7114</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08795" y="995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94087</xdr:rowOff>
    </xdr:from>
    <xdr:to>
      <xdr:col>10</xdr:col>
      <xdr:colOff>114300</xdr:colOff>
      <xdr:row>57</xdr:row>
      <xdr:rowOff>149522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866737"/>
          <a:ext cx="889000" cy="5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34638</xdr:rowOff>
    </xdr:from>
    <xdr:to>
      <xdr:col>10</xdr:col>
      <xdr:colOff>165100</xdr:colOff>
      <xdr:row>58</xdr:row>
      <xdr:rowOff>136238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97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127365</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19795" y="100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124844</xdr:rowOff>
    </xdr:from>
    <xdr:to>
      <xdr:col>6</xdr:col>
      <xdr:colOff>38100</xdr:colOff>
      <xdr:row>59</xdr:row>
      <xdr:rowOff>54994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6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46121</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30795" y="1016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124951</xdr:rowOff>
    </xdr:from>
    <xdr:to>
      <xdr:col>24</xdr:col>
      <xdr:colOff>114300</xdr:colOff>
      <xdr:row>57</xdr:row>
      <xdr:rowOff>55101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2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103378</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04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64981</xdr:rowOff>
    </xdr:from>
    <xdr:to>
      <xdr:col>20</xdr:col>
      <xdr:colOff>38100</xdr:colOff>
      <xdr:row>57</xdr:row>
      <xdr:rowOff>166581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3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157708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993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153784</xdr:rowOff>
    </xdr:from>
    <xdr:to>
      <xdr:col>15</xdr:col>
      <xdr:colOff>101600</xdr:colOff>
      <xdr:row>57</xdr:row>
      <xdr:rowOff>83934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5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100461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9530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98722</xdr:rowOff>
    </xdr:from>
    <xdr:to>
      <xdr:col>10</xdr:col>
      <xdr:colOff>165100</xdr:colOff>
      <xdr:row>58</xdr:row>
      <xdr:rowOff>28872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7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45399</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964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43287</xdr:rowOff>
    </xdr:from>
    <xdr:to>
      <xdr:col>6</xdr:col>
      <xdr:colOff>38100</xdr:colOff>
      <xdr:row>57</xdr:row>
      <xdr:rowOff>144887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1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161414</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959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148021</xdr:rowOff>
    </xdr:from>
    <xdr:to>
      <xdr:col>24</xdr:col>
      <xdr:colOff>62865</xdr:colOff>
      <xdr:row>78</xdr:row>
      <xdr:rowOff>53839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49521"/>
          <a:ext cx="1270" cy="1277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57666</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53839</xdr:rowOff>
    </xdr:from>
    <xdr:to>
      <xdr:col>24</xdr:col>
      <xdr:colOff>152400</xdr:colOff>
      <xdr:row>78</xdr:row>
      <xdr:rowOff>53839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94698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2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148021</xdr:rowOff>
    </xdr:from>
    <xdr:to>
      <xdr:col>24</xdr:col>
      <xdr:colOff>152400</xdr:colOff>
      <xdr:row>70</xdr:row>
      <xdr:rowOff>148021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49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36922</xdr:rowOff>
    </xdr:from>
    <xdr:to>
      <xdr:col>24</xdr:col>
      <xdr:colOff>63500</xdr:colOff>
      <xdr:row>78</xdr:row>
      <xdr:rowOff>53839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10022"/>
          <a:ext cx="8382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157223</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673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134346</xdr:rowOff>
    </xdr:from>
    <xdr:to>
      <xdr:col>24</xdr:col>
      <xdr:colOff>114300</xdr:colOff>
      <xdr:row>75</xdr:row>
      <xdr:rowOff>64496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36922</xdr:rowOff>
    </xdr:from>
    <xdr:to>
      <xdr:col>19</xdr:col>
      <xdr:colOff>177800</xdr:colOff>
      <xdr:row>78</xdr:row>
      <xdr:rowOff>52649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10022"/>
          <a:ext cx="889000" cy="1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42586</xdr:rowOff>
    </xdr:from>
    <xdr:to>
      <xdr:col>20</xdr:col>
      <xdr:colOff>38100</xdr:colOff>
      <xdr:row>75</xdr:row>
      <xdr:rowOff>144186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160713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267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52649</xdr:rowOff>
    </xdr:from>
    <xdr:to>
      <xdr:col>15</xdr:col>
      <xdr:colOff>50800</xdr:colOff>
      <xdr:row>78</xdr:row>
      <xdr:rowOff>59506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25749"/>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26858</xdr:rowOff>
    </xdr:from>
    <xdr:to>
      <xdr:col>15</xdr:col>
      <xdr:colOff>101600</xdr:colOff>
      <xdr:row>75</xdr:row>
      <xdr:rowOff>128458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8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144985</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66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52512</xdr:rowOff>
    </xdr:from>
    <xdr:to>
      <xdr:col>10</xdr:col>
      <xdr:colOff>114300</xdr:colOff>
      <xdr:row>78</xdr:row>
      <xdr:rowOff>59506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25612"/>
          <a:ext cx="889000" cy="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167127</xdr:rowOff>
    </xdr:from>
    <xdr:to>
      <xdr:col>10</xdr:col>
      <xdr:colOff>165100</xdr:colOff>
      <xdr:row>75</xdr:row>
      <xdr:rowOff>97277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113804</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26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100970</xdr:rowOff>
    </xdr:from>
    <xdr:to>
      <xdr:col>6</xdr:col>
      <xdr:colOff>38100</xdr:colOff>
      <xdr:row>76</xdr:row>
      <xdr:rowOff>31121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47647</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273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3039</xdr:rowOff>
    </xdr:from>
    <xdr:to>
      <xdr:col>24</xdr:col>
      <xdr:colOff>114300</xdr:colOff>
      <xdr:row>78</xdr:row>
      <xdr:rowOff>104639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89416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9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157572</xdr:rowOff>
    </xdr:from>
    <xdr:to>
      <xdr:col>20</xdr:col>
      <xdr:colOff>38100</xdr:colOff>
      <xdr:row>78</xdr:row>
      <xdr:rowOff>87722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5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78849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5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1849</xdr:rowOff>
    </xdr:from>
    <xdr:to>
      <xdr:col>15</xdr:col>
      <xdr:colOff>101600</xdr:colOff>
      <xdr:row>78</xdr:row>
      <xdr:rowOff>103449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7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94576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6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8706</xdr:rowOff>
    </xdr:from>
    <xdr:to>
      <xdr:col>10</xdr:col>
      <xdr:colOff>165100</xdr:colOff>
      <xdr:row>78</xdr:row>
      <xdr:rowOff>110306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8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101433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74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1712</xdr:rowOff>
    </xdr:from>
    <xdr:to>
      <xdr:col>6</xdr:col>
      <xdr:colOff>38100</xdr:colOff>
      <xdr:row>78</xdr:row>
      <xdr:rowOff>103312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7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94439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6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101809</xdr:rowOff>
    </xdr:from>
    <xdr:to>
      <xdr:col>24</xdr:col>
      <xdr:colOff>62865</xdr:colOff>
      <xdr:row>99</xdr:row>
      <xdr:rowOff>96075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32309"/>
          <a:ext cx="1270" cy="153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99902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7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96075</xdr:rowOff>
    </xdr:from>
    <xdr:to>
      <xdr:col>24</xdr:col>
      <xdr:colOff>152400</xdr:colOff>
      <xdr:row>99</xdr:row>
      <xdr:rowOff>96075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69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48486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101809</xdr:rowOff>
    </xdr:from>
    <xdr:to>
      <xdr:col>24</xdr:col>
      <xdr:colOff>152400</xdr:colOff>
      <xdr:row>90</xdr:row>
      <xdr:rowOff>101809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32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52166</xdr:rowOff>
    </xdr:from>
    <xdr:to>
      <xdr:col>24</xdr:col>
      <xdr:colOff>63500</xdr:colOff>
      <xdr:row>97</xdr:row>
      <xdr:rowOff>90912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82816"/>
          <a:ext cx="838200" cy="3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7974</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24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156547</xdr:rowOff>
    </xdr:from>
    <xdr:to>
      <xdr:col>24</xdr:col>
      <xdr:colOff>114300</xdr:colOff>
      <xdr:row>95</xdr:row>
      <xdr:rowOff>86697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7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90912</xdr:rowOff>
    </xdr:from>
    <xdr:to>
      <xdr:col>19</xdr:col>
      <xdr:colOff>177800</xdr:colOff>
      <xdr:row>98</xdr:row>
      <xdr:rowOff>91256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21562"/>
          <a:ext cx="889000" cy="17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59296</xdr:rowOff>
    </xdr:from>
    <xdr:to>
      <xdr:col>20</xdr:col>
      <xdr:colOff>38100</xdr:colOff>
      <xdr:row>94</xdr:row>
      <xdr:rowOff>160896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5973</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595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149034</xdr:rowOff>
    </xdr:from>
    <xdr:to>
      <xdr:col>15</xdr:col>
      <xdr:colOff>50800</xdr:colOff>
      <xdr:row>98</xdr:row>
      <xdr:rowOff>91256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08234"/>
          <a:ext cx="889000" cy="28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83965</xdr:rowOff>
    </xdr:from>
    <xdr:to>
      <xdr:col>15</xdr:col>
      <xdr:colOff>101600</xdr:colOff>
      <xdr:row>96</xdr:row>
      <xdr:rowOff>14115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7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30642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14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149034</xdr:rowOff>
    </xdr:from>
    <xdr:to>
      <xdr:col>10</xdr:col>
      <xdr:colOff>114300</xdr:colOff>
      <xdr:row>99</xdr:row>
      <xdr:rowOff>124803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08234"/>
          <a:ext cx="889000" cy="49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36627</xdr:rowOff>
    </xdr:from>
    <xdr:to>
      <xdr:col>10</xdr:col>
      <xdr:colOff>165100</xdr:colOff>
      <xdr:row>94</xdr:row>
      <xdr:rowOff>138227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1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154754</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592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135040</xdr:rowOff>
    </xdr:from>
    <xdr:to>
      <xdr:col>6</xdr:col>
      <xdr:colOff>38100</xdr:colOff>
      <xdr:row>97</xdr:row>
      <xdr:rowOff>65190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9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81717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6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1366</xdr:rowOff>
    </xdr:from>
    <xdr:to>
      <xdr:col>24</xdr:col>
      <xdr:colOff>114300</xdr:colOff>
      <xdr:row>97</xdr:row>
      <xdr:rowOff>102966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151243</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1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40112</xdr:rowOff>
    </xdr:from>
    <xdr:to>
      <xdr:col>20</xdr:col>
      <xdr:colOff>38100</xdr:colOff>
      <xdr:row>97</xdr:row>
      <xdr:rowOff>141712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7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132839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6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40456</xdr:rowOff>
    </xdr:from>
    <xdr:to>
      <xdr:col>15</xdr:col>
      <xdr:colOff>101600</xdr:colOff>
      <xdr:row>98</xdr:row>
      <xdr:rowOff>142056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4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133183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3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98234</xdr:rowOff>
    </xdr:from>
    <xdr:to>
      <xdr:col>10</xdr:col>
      <xdr:colOff>165100</xdr:colOff>
      <xdr:row>97</xdr:row>
      <xdr:rowOff>28384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5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19511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5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74003</xdr:rowOff>
    </xdr:from>
    <xdr:to>
      <xdr:col>6</xdr:col>
      <xdr:colOff>38100</xdr:colOff>
      <xdr:row>100</xdr:row>
      <xdr:rowOff>4153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704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166730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14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44882</xdr:rowOff>
    </xdr:from>
    <xdr:to>
      <xdr:col>54</xdr:col>
      <xdr:colOff>189865</xdr:colOff>
      <xdr:row>39</xdr:row>
      <xdr:rowOff>110757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88382"/>
          <a:ext cx="1270" cy="1608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114584</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80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110757</xdr:rowOff>
    </xdr:from>
    <xdr:to>
      <xdr:col>55</xdr:col>
      <xdr:colOff>88900</xdr:colOff>
      <xdr:row>39</xdr:row>
      <xdr:rowOff>110757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9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163009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6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44882</xdr:rowOff>
    </xdr:from>
    <xdr:to>
      <xdr:col>55</xdr:col>
      <xdr:colOff>88900</xdr:colOff>
      <xdr:row>30</xdr:row>
      <xdr:rowOff>44882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88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168466</xdr:rowOff>
    </xdr:from>
    <xdr:to>
      <xdr:col>55</xdr:col>
      <xdr:colOff>0</xdr:colOff>
      <xdr:row>39</xdr:row>
      <xdr:rowOff>110757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512116"/>
          <a:ext cx="838200" cy="28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51198</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8804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28321</xdr:rowOff>
    </xdr:from>
    <xdr:to>
      <xdr:col>55</xdr:col>
      <xdr:colOff>50800</xdr:colOff>
      <xdr:row>35</xdr:row>
      <xdr:rowOff>129921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168466</xdr:rowOff>
    </xdr:from>
    <xdr:to>
      <xdr:col>50</xdr:col>
      <xdr:colOff>114300</xdr:colOff>
      <xdr:row>39</xdr:row>
      <xdr:rowOff>14719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512116"/>
          <a:ext cx="889000" cy="18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120091</xdr:rowOff>
    </xdr:from>
    <xdr:to>
      <xdr:col>50</xdr:col>
      <xdr:colOff>165100</xdr:colOff>
      <xdr:row>37</xdr:row>
      <xdr:rowOff>50241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66768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6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14719</xdr:rowOff>
    </xdr:from>
    <xdr:to>
      <xdr:col>45</xdr:col>
      <xdr:colOff>177800</xdr:colOff>
      <xdr:row>39</xdr:row>
      <xdr:rowOff>16637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701269"/>
          <a:ext cx="889000" cy="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128321</xdr:rowOff>
    </xdr:from>
    <xdr:to>
      <xdr:col>46</xdr:col>
      <xdr:colOff>38100</xdr:colOff>
      <xdr:row>37</xdr:row>
      <xdr:rowOff>58471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0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74998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7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86093</xdr:rowOff>
    </xdr:from>
    <xdr:to>
      <xdr:col>41</xdr:col>
      <xdr:colOff>50800</xdr:colOff>
      <xdr:row>39</xdr:row>
      <xdr:rowOff>16637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401043"/>
          <a:ext cx="889000" cy="130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66929</xdr:rowOff>
    </xdr:from>
    <xdr:to>
      <xdr:col>41</xdr:col>
      <xdr:colOff>101600</xdr:colOff>
      <xdr:row>37</xdr:row>
      <xdr:rowOff>168529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1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13606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85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98044</xdr:rowOff>
    </xdr:from>
    <xdr:to>
      <xdr:col>36</xdr:col>
      <xdr:colOff>165100</xdr:colOff>
      <xdr:row>30</xdr:row>
      <xdr:rowOff>28194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0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44721</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484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59957</xdr:rowOff>
    </xdr:from>
    <xdr:to>
      <xdr:col>55</xdr:col>
      <xdr:colOff>50800</xdr:colOff>
      <xdr:row>39</xdr:row>
      <xdr:rowOff>161557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74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146334</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6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117666</xdr:rowOff>
    </xdr:from>
    <xdr:to>
      <xdr:col>50</xdr:col>
      <xdr:colOff>165100</xdr:colOff>
      <xdr:row>38</xdr:row>
      <xdr:rowOff>47816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6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38943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55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135369</xdr:rowOff>
    </xdr:from>
    <xdr:to>
      <xdr:col>46</xdr:col>
      <xdr:colOff>38100</xdr:colOff>
      <xdr:row>39</xdr:row>
      <xdr:rowOff>65519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65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56646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74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137287</xdr:rowOff>
    </xdr:from>
    <xdr:to>
      <xdr:col>41</xdr:col>
      <xdr:colOff>101600</xdr:colOff>
      <xdr:row>39</xdr:row>
      <xdr:rowOff>67437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6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58564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7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35293</xdr:rowOff>
    </xdr:from>
    <xdr:to>
      <xdr:col>36</xdr:col>
      <xdr:colOff>165100</xdr:colOff>
      <xdr:row>31</xdr:row>
      <xdr:rowOff>136893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35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128020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442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59782</xdr:rowOff>
    </xdr:from>
    <xdr:to>
      <xdr:col>54</xdr:col>
      <xdr:colOff>189865</xdr:colOff>
      <xdr:row>58</xdr:row>
      <xdr:rowOff>61034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32282"/>
          <a:ext cx="1270" cy="1372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64861</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0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61034</xdr:rowOff>
    </xdr:from>
    <xdr:to>
      <xdr:col>55</xdr:col>
      <xdr:colOff>88900</xdr:colOff>
      <xdr:row>58</xdr:row>
      <xdr:rowOff>61034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0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6459</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0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59782</xdr:rowOff>
    </xdr:from>
    <xdr:to>
      <xdr:col>55</xdr:col>
      <xdr:colOff>88900</xdr:colOff>
      <xdr:row>50</xdr:row>
      <xdr:rowOff>59782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3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114078</xdr:rowOff>
    </xdr:from>
    <xdr:to>
      <xdr:col>55</xdr:col>
      <xdr:colOff>0</xdr:colOff>
      <xdr:row>57</xdr:row>
      <xdr:rowOff>145644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886728"/>
          <a:ext cx="838200" cy="3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41880</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300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19003</xdr:rowOff>
    </xdr:from>
    <xdr:to>
      <xdr:col>55</xdr:col>
      <xdr:colOff>50800</xdr:colOff>
      <xdr:row>55</xdr:row>
      <xdr:rowOff>120603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44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114078</xdr:rowOff>
    </xdr:from>
    <xdr:to>
      <xdr:col>50</xdr:col>
      <xdr:colOff>114300</xdr:colOff>
      <xdr:row>59</xdr:row>
      <xdr:rowOff>11730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886728"/>
          <a:ext cx="889000" cy="24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159839</xdr:rowOff>
    </xdr:from>
    <xdr:to>
      <xdr:col>50</xdr:col>
      <xdr:colOff>165100</xdr:colOff>
      <xdr:row>55</xdr:row>
      <xdr:rowOff>89989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41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106516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19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167132</xdr:rowOff>
    </xdr:from>
    <xdr:to>
      <xdr:col>45</xdr:col>
      <xdr:colOff>177800</xdr:colOff>
      <xdr:row>59</xdr:row>
      <xdr:rowOff>11730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596882"/>
          <a:ext cx="889000" cy="53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148711</xdr:rowOff>
    </xdr:from>
    <xdr:to>
      <xdr:col>46</xdr:col>
      <xdr:colOff>38100</xdr:colOff>
      <xdr:row>57</xdr:row>
      <xdr:rowOff>78861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95388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167132</xdr:rowOff>
    </xdr:from>
    <xdr:to>
      <xdr:col>41</xdr:col>
      <xdr:colOff>50800</xdr:colOff>
      <xdr:row>58</xdr:row>
      <xdr:rowOff>12040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596882"/>
          <a:ext cx="889000" cy="3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69386</xdr:rowOff>
    </xdr:from>
    <xdr:to>
      <xdr:col>41</xdr:col>
      <xdr:colOff>101600</xdr:colOff>
      <xdr:row>55</xdr:row>
      <xdr:rowOff>170986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4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16063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27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85078</xdr:rowOff>
    </xdr:from>
    <xdr:to>
      <xdr:col>36</xdr:col>
      <xdr:colOff>165100</xdr:colOff>
      <xdr:row>55</xdr:row>
      <xdr:rowOff>15228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34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31755</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11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94844</xdr:rowOff>
    </xdr:from>
    <xdr:to>
      <xdr:col>55</xdr:col>
      <xdr:colOff>50800</xdr:colOff>
      <xdr:row>58</xdr:row>
      <xdr:rowOff>24994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6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9771</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8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63278</xdr:rowOff>
    </xdr:from>
    <xdr:to>
      <xdr:col>50</xdr:col>
      <xdr:colOff>165100</xdr:colOff>
      <xdr:row>57</xdr:row>
      <xdr:rowOff>164878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156005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2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132380</xdr:rowOff>
    </xdr:from>
    <xdr:to>
      <xdr:col>46</xdr:col>
      <xdr:colOff>38100</xdr:colOff>
      <xdr:row>59</xdr:row>
      <xdr:rowOff>62530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1007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53657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16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116332</xdr:rowOff>
    </xdr:from>
    <xdr:to>
      <xdr:col>41</xdr:col>
      <xdr:colOff>101600</xdr:colOff>
      <xdr:row>56</xdr:row>
      <xdr:rowOff>46482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4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37609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638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132690</xdr:rowOff>
    </xdr:from>
    <xdr:to>
      <xdr:col>36</xdr:col>
      <xdr:colOff>165100</xdr:colOff>
      <xdr:row>58</xdr:row>
      <xdr:rowOff>62840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0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53967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9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121717</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94667"/>
          <a:ext cx="1270" cy="129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68394</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6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121717</xdr:rowOff>
    </xdr:from>
    <xdr:to>
      <xdr:col>55</xdr:col>
      <xdr:colOff>88900</xdr:colOff>
      <xdr:row>71</xdr:row>
      <xdr:rowOff>121717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94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117278</xdr:rowOff>
    </xdr:from>
    <xdr:to>
      <xdr:col>55</xdr:col>
      <xdr:colOff>0</xdr:colOff>
      <xdr:row>78</xdr:row>
      <xdr:rowOff>3493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147478"/>
          <a:ext cx="838200" cy="22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63142</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292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40266</xdr:rowOff>
    </xdr:from>
    <xdr:to>
      <xdr:col>55</xdr:col>
      <xdr:colOff>50800</xdr:colOff>
      <xdr:row>76</xdr:row>
      <xdr:rowOff>141866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07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117278</xdr:rowOff>
    </xdr:from>
    <xdr:to>
      <xdr:col>50</xdr:col>
      <xdr:colOff>114300</xdr:colOff>
      <xdr:row>78</xdr:row>
      <xdr:rowOff>15666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147478"/>
          <a:ext cx="889000" cy="24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51181</xdr:rowOff>
    </xdr:from>
    <xdr:to>
      <xdr:col>50</xdr:col>
      <xdr:colOff>165100</xdr:colOff>
      <xdr:row>76</xdr:row>
      <xdr:rowOff>152781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08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169308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8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159589</xdr:rowOff>
    </xdr:from>
    <xdr:to>
      <xdr:col>45</xdr:col>
      <xdr:colOff>177800</xdr:colOff>
      <xdr:row>78</xdr:row>
      <xdr:rowOff>15666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018339"/>
          <a:ext cx="889000" cy="37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148259</xdr:rowOff>
    </xdr:from>
    <xdr:to>
      <xdr:col>46</xdr:col>
      <xdr:colOff>38100</xdr:colOff>
      <xdr:row>78</xdr:row>
      <xdr:rowOff>78409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4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69536</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15428" y="1344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159589</xdr:rowOff>
    </xdr:from>
    <xdr:to>
      <xdr:col>41</xdr:col>
      <xdr:colOff>50800</xdr:colOff>
      <xdr:row>76</xdr:row>
      <xdr:rowOff>161226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018339"/>
          <a:ext cx="889000" cy="17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169768</xdr:rowOff>
    </xdr:from>
    <xdr:to>
      <xdr:col>41</xdr:col>
      <xdr:colOff>101600</xdr:colOff>
      <xdr:row>77</xdr:row>
      <xdr:rowOff>99918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19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91045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2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105073</xdr:rowOff>
    </xdr:from>
    <xdr:to>
      <xdr:col>36</xdr:col>
      <xdr:colOff>165100</xdr:colOff>
      <xdr:row>76</xdr:row>
      <xdr:rowOff>35223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296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51750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73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124143</xdr:rowOff>
    </xdr:from>
    <xdr:to>
      <xdr:col>55</xdr:col>
      <xdr:colOff>50800</xdr:colOff>
      <xdr:row>78</xdr:row>
      <xdr:rowOff>54293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2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102570</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0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66478</xdr:rowOff>
    </xdr:from>
    <xdr:to>
      <xdr:col>50</xdr:col>
      <xdr:colOff>165100</xdr:colOff>
      <xdr:row>76</xdr:row>
      <xdr:rowOff>168078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09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159205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18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136316</xdr:rowOff>
    </xdr:from>
    <xdr:to>
      <xdr:col>46</xdr:col>
      <xdr:colOff>38100</xdr:colOff>
      <xdr:row>78</xdr:row>
      <xdr:rowOff>66466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3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82993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11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108788</xdr:rowOff>
    </xdr:from>
    <xdr:to>
      <xdr:col>41</xdr:col>
      <xdr:colOff>101600</xdr:colOff>
      <xdr:row>76</xdr:row>
      <xdr:rowOff>38937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9675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55465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74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110426</xdr:rowOff>
    </xdr:from>
    <xdr:to>
      <xdr:col>36</xdr:col>
      <xdr:colOff>165100</xdr:colOff>
      <xdr:row>77</xdr:row>
      <xdr:rowOff>40576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14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31703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23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155266</xdr:rowOff>
    </xdr:from>
    <xdr:to>
      <xdr:col>54</xdr:col>
      <xdr:colOff>189865</xdr:colOff>
      <xdr:row>98</xdr:row>
      <xdr:rowOff>156671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85766"/>
          <a:ext cx="1270" cy="137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160498</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6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156671</xdr:rowOff>
    </xdr:from>
    <xdr:to>
      <xdr:col>55</xdr:col>
      <xdr:colOff>88900</xdr:colOff>
      <xdr:row>98</xdr:row>
      <xdr:rowOff>156671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5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101943</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6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155266</xdr:rowOff>
    </xdr:from>
    <xdr:to>
      <xdr:col>55</xdr:col>
      <xdr:colOff>88900</xdr:colOff>
      <xdr:row>90</xdr:row>
      <xdr:rowOff>155266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8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143357</xdr:rowOff>
    </xdr:from>
    <xdr:to>
      <xdr:col>55</xdr:col>
      <xdr:colOff>0</xdr:colOff>
      <xdr:row>97</xdr:row>
      <xdr:rowOff>117602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602557"/>
          <a:ext cx="838200" cy="14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32464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14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9587</xdr:rowOff>
    </xdr:from>
    <xdr:to>
      <xdr:col>55</xdr:col>
      <xdr:colOff>50800</xdr:colOff>
      <xdr:row>95</xdr:row>
      <xdr:rowOff>111187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29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112584</xdr:rowOff>
    </xdr:from>
    <xdr:to>
      <xdr:col>50</xdr:col>
      <xdr:colOff>114300</xdr:colOff>
      <xdr:row>97</xdr:row>
      <xdr:rowOff>117602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743234"/>
          <a:ext cx="889000" cy="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166646</xdr:rowOff>
    </xdr:from>
    <xdr:to>
      <xdr:col>50</xdr:col>
      <xdr:colOff>165100</xdr:colOff>
      <xdr:row>95</xdr:row>
      <xdr:rowOff>96796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28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113323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05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157302</xdr:rowOff>
    </xdr:from>
    <xdr:to>
      <xdr:col>45</xdr:col>
      <xdr:colOff>177800</xdr:colOff>
      <xdr:row>97</xdr:row>
      <xdr:rowOff>112584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445052"/>
          <a:ext cx="889000" cy="29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153442</xdr:rowOff>
    </xdr:from>
    <xdr:to>
      <xdr:col>46</xdr:col>
      <xdr:colOff>38100</xdr:colOff>
      <xdr:row>96</xdr:row>
      <xdr:rowOff>83592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100119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2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157302</xdr:rowOff>
    </xdr:from>
    <xdr:to>
      <xdr:col>41</xdr:col>
      <xdr:colOff>50800</xdr:colOff>
      <xdr:row>97</xdr:row>
      <xdr:rowOff>55325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445052"/>
          <a:ext cx="889000" cy="24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2761</xdr:rowOff>
    </xdr:from>
    <xdr:to>
      <xdr:col>41</xdr:col>
      <xdr:colOff>101600</xdr:colOff>
      <xdr:row>95</xdr:row>
      <xdr:rowOff>104361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2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120888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06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20799</xdr:rowOff>
    </xdr:from>
    <xdr:to>
      <xdr:col>36</xdr:col>
      <xdr:colOff>165100</xdr:colOff>
      <xdr:row>95</xdr:row>
      <xdr:rowOff>122399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30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138926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08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92557</xdr:rowOff>
    </xdr:from>
    <xdr:to>
      <xdr:col>55</xdr:col>
      <xdr:colOff>50800</xdr:colOff>
      <xdr:row>97</xdr:row>
      <xdr:rowOff>22707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55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70984</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53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66802</xdr:rowOff>
    </xdr:from>
    <xdr:to>
      <xdr:col>50</xdr:col>
      <xdr:colOff>165100</xdr:colOff>
      <xdr:row>97</xdr:row>
      <xdr:rowOff>168402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69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159529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79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61784</xdr:rowOff>
    </xdr:from>
    <xdr:to>
      <xdr:col>46</xdr:col>
      <xdr:colOff>38100</xdr:colOff>
      <xdr:row>97</xdr:row>
      <xdr:rowOff>163384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69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154511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78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106502</xdr:rowOff>
    </xdr:from>
    <xdr:to>
      <xdr:col>41</xdr:col>
      <xdr:colOff>101600</xdr:colOff>
      <xdr:row>96</xdr:row>
      <xdr:rowOff>36652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3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27779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48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4525</xdr:rowOff>
    </xdr:from>
    <xdr:to>
      <xdr:col>36</xdr:col>
      <xdr:colOff>165100</xdr:colOff>
      <xdr:row>97</xdr:row>
      <xdr:rowOff>106125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97252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72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53267</xdr:rowOff>
    </xdr:from>
    <xdr:to>
      <xdr:col>85</xdr:col>
      <xdr:colOff>126364</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8217"/>
          <a:ext cx="1269"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171394</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4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53267</xdr:rowOff>
    </xdr:from>
    <xdr:to>
      <xdr:col>86</xdr:col>
      <xdr:colOff>25400</xdr:colOff>
      <xdr:row>31</xdr:row>
      <xdr:rowOff>53267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53267</xdr:rowOff>
    </xdr:from>
    <xdr:to>
      <xdr:col>85</xdr:col>
      <xdr:colOff>127000</xdr:colOff>
      <xdr:row>35</xdr:row>
      <xdr:rowOff>22794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5368217"/>
          <a:ext cx="838200" cy="65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20647</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364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42220</xdr:rowOff>
    </xdr:from>
    <xdr:to>
      <xdr:col>85</xdr:col>
      <xdr:colOff>177800</xdr:colOff>
      <xdr:row>37</xdr:row>
      <xdr:rowOff>143820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38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22794</xdr:rowOff>
    </xdr:from>
    <xdr:to>
      <xdr:col>81</xdr:col>
      <xdr:colOff>50800</xdr:colOff>
      <xdr:row>38</xdr:row>
      <xdr:rowOff>134351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023544"/>
          <a:ext cx="889000" cy="6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93358</xdr:rowOff>
    </xdr:from>
    <xdr:to>
      <xdr:col>81</xdr:col>
      <xdr:colOff>101600</xdr:colOff>
      <xdr:row>38</xdr:row>
      <xdr:rowOff>23508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43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14635</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52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103124</xdr:rowOff>
    </xdr:from>
    <xdr:to>
      <xdr:col>76</xdr:col>
      <xdr:colOff>114300</xdr:colOff>
      <xdr:row>38</xdr:row>
      <xdr:rowOff>134351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18224"/>
          <a:ext cx="889000" cy="3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89517</xdr:rowOff>
    </xdr:from>
    <xdr:to>
      <xdr:col>76</xdr:col>
      <xdr:colOff>165100</xdr:colOff>
      <xdr:row>38</xdr:row>
      <xdr:rowOff>19667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43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36194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20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164161</xdr:rowOff>
    </xdr:from>
    <xdr:to>
      <xdr:col>71</xdr:col>
      <xdr:colOff>177800</xdr:colOff>
      <xdr:row>38</xdr:row>
      <xdr:rowOff>103124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507811"/>
          <a:ext cx="889000" cy="11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122550</xdr:rowOff>
    </xdr:from>
    <xdr:to>
      <xdr:col>72</xdr:col>
      <xdr:colOff>38100</xdr:colOff>
      <xdr:row>38</xdr:row>
      <xdr:rowOff>52700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4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69227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24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93723</xdr:rowOff>
    </xdr:from>
    <xdr:to>
      <xdr:col>67</xdr:col>
      <xdr:colOff>101600</xdr:colOff>
      <xdr:row>38</xdr:row>
      <xdr:rowOff>23873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43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40400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21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2467</xdr:rowOff>
    </xdr:from>
    <xdr:to>
      <xdr:col>85</xdr:col>
      <xdr:colOff>177800</xdr:colOff>
      <xdr:row>31</xdr:row>
      <xdr:rowOff>104067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531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126944</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527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143444</xdr:rowOff>
    </xdr:from>
    <xdr:to>
      <xdr:col>81</xdr:col>
      <xdr:colOff>101600</xdr:colOff>
      <xdr:row>35</xdr:row>
      <xdr:rowOff>73594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59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90121</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574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83551</xdr:rowOff>
    </xdr:from>
    <xdr:to>
      <xdr:col>76</xdr:col>
      <xdr:colOff>165100</xdr:colOff>
      <xdr:row>39</xdr:row>
      <xdr:rowOff>13701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59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4828</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69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52324</xdr:rowOff>
    </xdr:from>
    <xdr:to>
      <xdr:col>72</xdr:col>
      <xdr:colOff>38100</xdr:colOff>
      <xdr:row>38</xdr:row>
      <xdr:rowOff>153924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145051</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66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113360</xdr:rowOff>
    </xdr:from>
    <xdr:to>
      <xdr:col>67</xdr:col>
      <xdr:colOff>101600</xdr:colOff>
      <xdr:row>38</xdr:row>
      <xdr:rowOff>43511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4570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34638</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5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167736</xdr:rowOff>
    </xdr:from>
    <xdr:to>
      <xdr:col>85</xdr:col>
      <xdr:colOff>126364</xdr:colOff>
      <xdr:row>78</xdr:row>
      <xdr:rowOff>168520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1997786"/>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897</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4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168520</xdr:rowOff>
    </xdr:from>
    <xdr:to>
      <xdr:col>86</xdr:col>
      <xdr:colOff>25400</xdr:colOff>
      <xdr:row>78</xdr:row>
      <xdr:rowOff>168520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114413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7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167736</xdr:rowOff>
    </xdr:from>
    <xdr:to>
      <xdr:col>86</xdr:col>
      <xdr:colOff>25400</xdr:colOff>
      <xdr:row>69</xdr:row>
      <xdr:rowOff>167736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199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18166</xdr:rowOff>
    </xdr:from>
    <xdr:to>
      <xdr:col>85</xdr:col>
      <xdr:colOff>127000</xdr:colOff>
      <xdr:row>74</xdr:row>
      <xdr:rowOff>36863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2705466"/>
          <a:ext cx="838200" cy="1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165609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852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15732</xdr:rowOff>
    </xdr:from>
    <xdr:to>
      <xdr:col>85</xdr:col>
      <xdr:colOff>177800</xdr:colOff>
      <xdr:row>75</xdr:row>
      <xdr:rowOff>117332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7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18166</xdr:rowOff>
    </xdr:from>
    <xdr:to>
      <xdr:col>81</xdr:col>
      <xdr:colOff>50800</xdr:colOff>
      <xdr:row>74</xdr:row>
      <xdr:rowOff>50236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705466"/>
          <a:ext cx="889000" cy="3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46430</xdr:rowOff>
    </xdr:from>
    <xdr:to>
      <xdr:col>81</xdr:col>
      <xdr:colOff>101600</xdr:colOff>
      <xdr:row>75</xdr:row>
      <xdr:rowOff>148030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9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139157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50236</xdr:rowOff>
    </xdr:from>
    <xdr:to>
      <xdr:col>76</xdr:col>
      <xdr:colOff>114300</xdr:colOff>
      <xdr:row>74</xdr:row>
      <xdr:rowOff>82762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737536"/>
          <a:ext cx="889000" cy="3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95938</xdr:rowOff>
    </xdr:from>
    <xdr:to>
      <xdr:col>76</xdr:col>
      <xdr:colOff>165100</xdr:colOff>
      <xdr:row>76</xdr:row>
      <xdr:rowOff>26088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95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17215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04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82762</xdr:rowOff>
    </xdr:from>
    <xdr:to>
      <xdr:col>71</xdr:col>
      <xdr:colOff>177800</xdr:colOff>
      <xdr:row>74</xdr:row>
      <xdr:rowOff>156878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770062"/>
          <a:ext cx="889000" cy="7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71298</xdr:rowOff>
    </xdr:from>
    <xdr:to>
      <xdr:col>72</xdr:col>
      <xdr:colOff>38100</xdr:colOff>
      <xdr:row>76</xdr:row>
      <xdr:rowOff>1448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930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164025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02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119386</xdr:rowOff>
    </xdr:from>
    <xdr:to>
      <xdr:col>67</xdr:col>
      <xdr:colOff>101600</xdr:colOff>
      <xdr:row>76</xdr:row>
      <xdr:rowOff>49535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978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40662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07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157513</xdr:rowOff>
    </xdr:from>
    <xdr:to>
      <xdr:col>85</xdr:col>
      <xdr:colOff>177800</xdr:colOff>
      <xdr:row>74</xdr:row>
      <xdr:rowOff>87663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67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8940</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52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138816</xdr:rowOff>
    </xdr:from>
    <xdr:to>
      <xdr:col>81</xdr:col>
      <xdr:colOff>101600</xdr:colOff>
      <xdr:row>74</xdr:row>
      <xdr:rowOff>68966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65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85493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42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170886</xdr:rowOff>
    </xdr:from>
    <xdr:to>
      <xdr:col>76</xdr:col>
      <xdr:colOff>165100</xdr:colOff>
      <xdr:row>74</xdr:row>
      <xdr:rowOff>101036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68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117563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46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31962</xdr:rowOff>
    </xdr:from>
    <xdr:to>
      <xdr:col>72</xdr:col>
      <xdr:colOff>38100</xdr:colOff>
      <xdr:row>74</xdr:row>
      <xdr:rowOff>133562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71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150089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4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106078</xdr:rowOff>
    </xdr:from>
    <xdr:to>
      <xdr:col>67</xdr:col>
      <xdr:colOff>101600</xdr:colOff>
      <xdr:row>75</xdr:row>
      <xdr:rowOff>36228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79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52755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56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8342</xdr:rowOff>
    </xdr:from>
    <xdr:to>
      <xdr:col>85</xdr:col>
      <xdr:colOff>126364</xdr:colOff>
      <xdr:row>98</xdr:row>
      <xdr:rowOff>65012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10292"/>
          <a:ext cx="1269" cy="125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68839</xdr:rowOff>
    </xdr:from>
    <xdr:ext cx="534377"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87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65012</xdr:rowOff>
    </xdr:from>
    <xdr:to>
      <xdr:col>86</xdr:col>
      <xdr:colOff>25400</xdr:colOff>
      <xdr:row>98</xdr:row>
      <xdr:rowOff>65012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8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126469</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8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8342</xdr:rowOff>
    </xdr:from>
    <xdr:to>
      <xdr:col>86</xdr:col>
      <xdr:colOff>25400</xdr:colOff>
      <xdr:row>91</xdr:row>
      <xdr:rowOff>8342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136413</xdr:rowOff>
    </xdr:from>
    <xdr:to>
      <xdr:col>85</xdr:col>
      <xdr:colOff>127000</xdr:colOff>
      <xdr:row>97</xdr:row>
      <xdr:rowOff>152245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767063"/>
          <a:ext cx="838200" cy="1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122178</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09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99301</xdr:rowOff>
    </xdr:from>
    <xdr:to>
      <xdr:col>85</xdr:col>
      <xdr:colOff>177800</xdr:colOff>
      <xdr:row>97</xdr:row>
      <xdr:rowOff>29451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55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109657</xdr:rowOff>
    </xdr:from>
    <xdr:to>
      <xdr:col>81</xdr:col>
      <xdr:colOff>50800</xdr:colOff>
      <xdr:row>97</xdr:row>
      <xdr:rowOff>152245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740307"/>
          <a:ext cx="889000" cy="4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112130</xdr:rowOff>
    </xdr:from>
    <xdr:to>
      <xdr:col>81</xdr:col>
      <xdr:colOff>101600</xdr:colOff>
      <xdr:row>97</xdr:row>
      <xdr:rowOff>42280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7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58807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34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16078</xdr:rowOff>
    </xdr:from>
    <xdr:to>
      <xdr:col>76</xdr:col>
      <xdr:colOff>114300</xdr:colOff>
      <xdr:row>97</xdr:row>
      <xdr:rowOff>109657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646728"/>
          <a:ext cx="889000" cy="9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8204</xdr:rowOff>
    </xdr:from>
    <xdr:to>
      <xdr:col>76</xdr:col>
      <xdr:colOff>165100</xdr:colOff>
      <xdr:row>97</xdr:row>
      <xdr:rowOff>109804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126331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4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16078</xdr:rowOff>
    </xdr:from>
    <xdr:to>
      <xdr:col>71</xdr:col>
      <xdr:colOff>177800</xdr:colOff>
      <xdr:row>97</xdr:row>
      <xdr:rowOff>156054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646728"/>
          <a:ext cx="889000" cy="13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111806</xdr:rowOff>
    </xdr:from>
    <xdr:to>
      <xdr:col>72</xdr:col>
      <xdr:colOff>38100</xdr:colOff>
      <xdr:row>97</xdr:row>
      <xdr:rowOff>41956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5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58483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34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65483</xdr:rowOff>
    </xdr:from>
    <xdr:to>
      <xdr:col>67</xdr:col>
      <xdr:colOff>101600</xdr:colOff>
      <xdr:row>97</xdr:row>
      <xdr:rowOff>167083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69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12160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47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85613</xdr:rowOff>
    </xdr:from>
    <xdr:to>
      <xdr:col>85</xdr:col>
      <xdr:colOff>177800</xdr:colOff>
      <xdr:row>98</xdr:row>
      <xdr:rowOff>15763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1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540</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63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101445</xdr:rowOff>
    </xdr:from>
    <xdr:to>
      <xdr:col>81</xdr:col>
      <xdr:colOff>101600</xdr:colOff>
      <xdr:row>98</xdr:row>
      <xdr:rowOff>31595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3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22722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82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58857</xdr:rowOff>
    </xdr:from>
    <xdr:to>
      <xdr:col>76</xdr:col>
      <xdr:colOff>165100</xdr:colOff>
      <xdr:row>97</xdr:row>
      <xdr:rowOff>160457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8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151584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7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136728</xdr:rowOff>
    </xdr:from>
    <xdr:to>
      <xdr:col>72</xdr:col>
      <xdr:colOff>38100</xdr:colOff>
      <xdr:row>97</xdr:row>
      <xdr:rowOff>66878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59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58005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68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105254</xdr:rowOff>
    </xdr:from>
    <xdr:to>
      <xdr:col>67</xdr:col>
      <xdr:colOff>101600</xdr:colOff>
      <xdr:row>98</xdr:row>
      <xdr:rowOff>35404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3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26531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82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70251</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85201"/>
          <a:ext cx="1269" cy="126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16928</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6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70251</xdr:rowOff>
    </xdr:from>
    <xdr:to>
      <xdr:col>116</xdr:col>
      <xdr:colOff>152400</xdr:colOff>
      <xdr:row>31</xdr:row>
      <xdr:rowOff>70251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8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61382</xdr:rowOff>
    </xdr:from>
    <xdr:to>
      <xdr:col>116</xdr:col>
      <xdr:colOff>63500</xdr:colOff>
      <xdr:row>38</xdr:row>
      <xdr:rowOff>29560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405032"/>
          <a:ext cx="838200" cy="13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90152</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09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67275</xdr:rowOff>
    </xdr:from>
    <xdr:to>
      <xdr:col>116</xdr:col>
      <xdr:colOff>114300</xdr:colOff>
      <xdr:row>36</xdr:row>
      <xdr:rowOff>168875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23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29560</xdr:rowOff>
    </xdr:from>
    <xdr:to>
      <xdr:col>111</xdr:col>
      <xdr:colOff>177800</xdr:colOff>
      <xdr:row>38</xdr:row>
      <xdr:rowOff>44877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544660"/>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160909</xdr:rowOff>
    </xdr:from>
    <xdr:to>
      <xdr:col>112</xdr:col>
      <xdr:colOff>38100</xdr:colOff>
      <xdr:row>37</xdr:row>
      <xdr:rowOff>91059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33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107586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10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44877</xdr:rowOff>
    </xdr:from>
    <xdr:to>
      <xdr:col>107</xdr:col>
      <xdr:colOff>50800</xdr:colOff>
      <xdr:row>38</xdr:row>
      <xdr:rowOff>52832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559977"/>
          <a:ext cx="889000" cy="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25258</xdr:rowOff>
    </xdr:from>
    <xdr:to>
      <xdr:col>107</xdr:col>
      <xdr:colOff>101600</xdr:colOff>
      <xdr:row>37</xdr:row>
      <xdr:rowOff>126858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36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143385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14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52832</xdr:rowOff>
    </xdr:from>
    <xdr:to>
      <xdr:col>102</xdr:col>
      <xdr:colOff>114300</xdr:colOff>
      <xdr:row>38</xdr:row>
      <xdr:rowOff>62571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567932"/>
          <a:ext cx="889000" cy="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33487</xdr:rowOff>
    </xdr:from>
    <xdr:to>
      <xdr:col>102</xdr:col>
      <xdr:colOff>165100</xdr:colOff>
      <xdr:row>37</xdr:row>
      <xdr:rowOff>135087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3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151614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1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56576</xdr:rowOff>
    </xdr:from>
    <xdr:to>
      <xdr:col>98</xdr:col>
      <xdr:colOff>38100</xdr:colOff>
      <xdr:row>37</xdr:row>
      <xdr:rowOff>158176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40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3253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17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10582</xdr:rowOff>
    </xdr:from>
    <xdr:to>
      <xdr:col>116</xdr:col>
      <xdr:colOff>114300</xdr:colOff>
      <xdr:row>37</xdr:row>
      <xdr:rowOff>112182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35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160459</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33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150211</xdr:rowOff>
    </xdr:from>
    <xdr:to>
      <xdr:col>112</xdr:col>
      <xdr:colOff>38100</xdr:colOff>
      <xdr:row>38</xdr:row>
      <xdr:rowOff>80361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49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71487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58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165527</xdr:rowOff>
    </xdr:from>
    <xdr:to>
      <xdr:col>107</xdr:col>
      <xdr:colOff>101600</xdr:colOff>
      <xdr:row>38</xdr:row>
      <xdr:rowOff>95677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0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86804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601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2032</xdr:rowOff>
    </xdr:from>
    <xdr:to>
      <xdr:col>102</xdr:col>
      <xdr:colOff>165100</xdr:colOff>
      <xdr:row>38</xdr:row>
      <xdr:rowOff>103632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51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94759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60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11771</xdr:rowOff>
    </xdr:from>
    <xdr:to>
      <xdr:col>98</xdr:col>
      <xdr:colOff>38100</xdr:colOff>
      <xdr:row>38</xdr:row>
      <xdr:rowOff>113371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104498</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619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78663</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51163"/>
          <a:ext cx="1269" cy="150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25340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2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78663</xdr:rowOff>
    </xdr:from>
    <xdr:to>
      <xdr:col>116</xdr:col>
      <xdr:colOff>152400</xdr:colOff>
      <xdr:row>50</xdr:row>
      <xdr:rowOff>78663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5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36144</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51694"/>
          <a:ext cx="8382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9898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6110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158471</xdr:rowOff>
    </xdr:from>
    <xdr:to>
      <xdr:col>116</xdr:col>
      <xdr:colOff>114300</xdr:colOff>
      <xdr:row>57</xdr:row>
      <xdr:rowOff>88621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7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36144</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1694"/>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4013</xdr:rowOff>
    </xdr:from>
    <xdr:to>
      <xdr:col>112</xdr:col>
      <xdr:colOff>38100</xdr:colOff>
      <xdr:row>57</xdr:row>
      <xdr:rowOff>105613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7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122140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551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31826</xdr:rowOff>
    </xdr:from>
    <xdr:to>
      <xdr:col>107</xdr:col>
      <xdr:colOff>101600</xdr:colOff>
      <xdr:row>57</xdr:row>
      <xdr:rowOff>133426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149953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5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31217</xdr:rowOff>
    </xdr:from>
    <xdr:to>
      <xdr:col>102</xdr:col>
      <xdr:colOff>165100</xdr:colOff>
      <xdr:row>57</xdr:row>
      <xdr:rowOff>132817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149344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57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54839</xdr:rowOff>
    </xdr:from>
    <xdr:to>
      <xdr:col>98</xdr:col>
      <xdr:colOff>38100</xdr:colOff>
      <xdr:row>57</xdr:row>
      <xdr:rowOff>156439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156794</xdr:rowOff>
    </xdr:from>
    <xdr:to>
      <xdr:col>112</xdr:col>
      <xdr:colOff>38100</xdr:colOff>
      <xdr:row>59</xdr:row>
      <xdr:rowOff>86944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78071</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3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63291</xdr:rowOff>
    </xdr:from>
    <xdr:to>
      <xdr:col>116</xdr:col>
      <xdr:colOff>62864</xdr:colOff>
      <xdr:row>78</xdr:row>
      <xdr:rowOff>3930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64791"/>
          <a:ext cx="1269" cy="131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7757</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8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3930</xdr:rowOff>
    </xdr:from>
    <xdr:to>
      <xdr:col>116</xdr:col>
      <xdr:colOff>152400</xdr:colOff>
      <xdr:row>78</xdr:row>
      <xdr:rowOff>3930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7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9968</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4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63291</xdr:rowOff>
    </xdr:from>
    <xdr:to>
      <xdr:col>116</xdr:col>
      <xdr:colOff>152400</xdr:colOff>
      <xdr:row>70</xdr:row>
      <xdr:rowOff>63291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6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170676</xdr:rowOff>
    </xdr:from>
    <xdr:to>
      <xdr:col>116</xdr:col>
      <xdr:colOff>63500</xdr:colOff>
      <xdr:row>74</xdr:row>
      <xdr:rowOff>52489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686526"/>
          <a:ext cx="838200" cy="5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169130</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4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19253</xdr:rowOff>
    </xdr:from>
    <xdr:to>
      <xdr:col>116</xdr:col>
      <xdr:colOff>114300</xdr:colOff>
      <xdr:row>74</xdr:row>
      <xdr:rowOff>120853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70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52489</xdr:rowOff>
    </xdr:from>
    <xdr:to>
      <xdr:col>111</xdr:col>
      <xdr:colOff>177800</xdr:colOff>
      <xdr:row>74</xdr:row>
      <xdr:rowOff>80207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739789"/>
          <a:ext cx="889000" cy="2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39103</xdr:rowOff>
    </xdr:from>
    <xdr:to>
      <xdr:col>112</xdr:col>
      <xdr:colOff>38100</xdr:colOff>
      <xdr:row>73</xdr:row>
      <xdr:rowOff>140703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5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157230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33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73025</xdr:rowOff>
    </xdr:from>
    <xdr:to>
      <xdr:col>107</xdr:col>
      <xdr:colOff>50800</xdr:colOff>
      <xdr:row>74</xdr:row>
      <xdr:rowOff>80207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760325"/>
          <a:ext cx="889000" cy="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52019</xdr:rowOff>
    </xdr:from>
    <xdr:to>
      <xdr:col>107</xdr:col>
      <xdr:colOff>101600</xdr:colOff>
      <xdr:row>73</xdr:row>
      <xdr:rowOff>153619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5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170146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34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25647</xdr:rowOff>
    </xdr:from>
    <xdr:to>
      <xdr:col>102</xdr:col>
      <xdr:colOff>114300</xdr:colOff>
      <xdr:row>74</xdr:row>
      <xdr:rowOff>73025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712947"/>
          <a:ext cx="889000" cy="4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95548</xdr:rowOff>
    </xdr:from>
    <xdr:to>
      <xdr:col>102</xdr:col>
      <xdr:colOff>165100</xdr:colOff>
      <xdr:row>74</xdr:row>
      <xdr:rowOff>25698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42225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38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148717</xdr:rowOff>
    </xdr:from>
    <xdr:to>
      <xdr:col>98</xdr:col>
      <xdr:colOff>38100</xdr:colOff>
      <xdr:row>74</xdr:row>
      <xdr:rowOff>78867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69994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75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119876</xdr:rowOff>
    </xdr:from>
    <xdr:to>
      <xdr:col>116</xdr:col>
      <xdr:colOff>114300</xdr:colOff>
      <xdr:row>74</xdr:row>
      <xdr:rowOff>50026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6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142753</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48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1689</xdr:rowOff>
    </xdr:from>
    <xdr:to>
      <xdr:col>112</xdr:col>
      <xdr:colOff>38100</xdr:colOff>
      <xdr:row>74</xdr:row>
      <xdr:rowOff>103289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6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94416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7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29407</xdr:rowOff>
    </xdr:from>
    <xdr:to>
      <xdr:col>107</xdr:col>
      <xdr:colOff>101600</xdr:colOff>
      <xdr:row>74</xdr:row>
      <xdr:rowOff>131007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71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122134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80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22225</xdr:rowOff>
    </xdr:from>
    <xdr:to>
      <xdr:col>102</xdr:col>
      <xdr:colOff>165100</xdr:colOff>
      <xdr:row>74</xdr:row>
      <xdr:rowOff>123825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70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114952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8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146297</xdr:rowOff>
    </xdr:from>
    <xdr:to>
      <xdr:col>98</xdr:col>
      <xdr:colOff>38100</xdr:colOff>
      <xdr:row>74</xdr:row>
      <xdr:rowOff>76447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66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92974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43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人　件　費</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人事院勧告により、給与改定が行われたため、全体として増加している。　　　　　　　　　　　　　　　　　　　　　　　　　　　　　　　　　　　　　　　　　　　　　　　</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繰　出　金</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後期高齢者医療事業、介護保険事業特別会計にかかる繰出金の増加によって、全体として増加している。　　　　　　　　　　　　　　　　　　　　　　　　　　　　　　　　　　　　　　　　　　　　　　　　　　　　　　　　　　　　　　　　　　　　　　　　　　　　　　　　　　</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物　件　費</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こども園運営委託料や橋梁点検業務委託料が増加したため、全体として増加している。　　　　　　　　　　　　　　　　　　　　　　　　　　　　　　　　　　　　　　</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災害復旧費</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月に発生した豪雨災害により、土木・農林業施設等の災害復旧事業費が増加している。</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維持補修費</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町道維持修繕工事費や笠田中圃場調整池浚渫工事費が減少したことにより全体として減少している。　　　　　　　　　　　　　　　　　　　　　　　　　　　　</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公　債　費</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合併特例債や辺地対策事業債に係る元利償還金が減少したことにより全体として減少している。</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扶　助　費</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物価高騰対応重点支援給付金は減少したが、定額減税補足給付金等の給付金が増加したため全体として増加している。 　　　　　　　　　　　　　　　　</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積　立　金</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財政調整基金積立金は減少しましたが、ふるさとかつらぎ基金や企業版ふるさと納税基金積立金が増加したことで、全体として増加している。</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補　助　費</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病害虫防除対策事業補助金は増加したが、国城寮建替事業に係る負担金や下水道事業会計繰出金が減少したことで、全体として減少している。　 </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貸　付　金</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災害援護資金貸付の減少により全体として減少している。　　　　　　　　　　　　　　　　　　　　　　　　　</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普　建　費</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補助事業については、文化財拠点施設整備事業は増加したが、妙寺団地建替事業費やかつらぎ西部公園整備事業費の減少によって全体として減少している。単独事業については、地域優良賃貸住宅整備事業や妙寺駅前広場駐車場等整備事業の実施に伴い増加している。　　　</a:t>
          </a:r>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和歌山県かつらぎ町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15,299
15,164
151.69
12,033,088
11,650,332
323,632
6,482,468
11,912,834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71806</xdr:rowOff>
    </xdr:from>
    <xdr:to>
      <xdr:col>24</xdr:col>
      <xdr:colOff>62865</xdr:colOff>
      <xdr:row>38</xdr:row>
      <xdr:rowOff>20600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5306"/>
          <a:ext cx="1270" cy="13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24427</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20600</xdr:rowOff>
    </xdr:from>
    <xdr:to>
      <xdr:col>24</xdr:col>
      <xdr:colOff>152400</xdr:colOff>
      <xdr:row>38</xdr:row>
      <xdr:rowOff>20600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18483</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71806</xdr:rowOff>
    </xdr:from>
    <xdr:to>
      <xdr:col>24</xdr:col>
      <xdr:colOff>152400</xdr:colOff>
      <xdr:row>30</xdr:row>
      <xdr:rowOff>71806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112725</xdr:rowOff>
    </xdr:from>
    <xdr:to>
      <xdr:col>24</xdr:col>
      <xdr:colOff>63500</xdr:colOff>
      <xdr:row>35</xdr:row>
      <xdr:rowOff>144958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13475"/>
          <a:ext cx="8382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157040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14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134163</xdr:rowOff>
    </xdr:from>
    <xdr:to>
      <xdr:col>24</xdr:col>
      <xdr:colOff>114300</xdr:colOff>
      <xdr:row>35</xdr:row>
      <xdr:rowOff>64313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112725</xdr:rowOff>
    </xdr:from>
    <xdr:to>
      <xdr:col>19</xdr:col>
      <xdr:colOff>177800</xdr:colOff>
      <xdr:row>36</xdr:row>
      <xdr:rowOff>37059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13475"/>
          <a:ext cx="889000" cy="9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143078</xdr:rowOff>
    </xdr:from>
    <xdr:to>
      <xdr:col>20</xdr:col>
      <xdr:colOff>38100</xdr:colOff>
      <xdr:row>36</xdr:row>
      <xdr:rowOff>73228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64355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3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37059</xdr:rowOff>
    </xdr:from>
    <xdr:to>
      <xdr:col>15</xdr:col>
      <xdr:colOff>50800</xdr:colOff>
      <xdr:row>36</xdr:row>
      <xdr:rowOff>79578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09259"/>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154280</xdr:rowOff>
    </xdr:from>
    <xdr:to>
      <xdr:col>15</xdr:col>
      <xdr:colOff>101600</xdr:colOff>
      <xdr:row>36</xdr:row>
      <xdr:rowOff>84430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5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100957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3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79578</xdr:rowOff>
    </xdr:from>
    <xdr:to>
      <xdr:col>10</xdr:col>
      <xdr:colOff>114300</xdr:colOff>
      <xdr:row>36</xdr:row>
      <xdr:rowOff>136499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51778"/>
          <a:ext cx="889000" cy="5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37236</xdr:rowOff>
    </xdr:from>
    <xdr:to>
      <xdr:col>10</xdr:col>
      <xdr:colOff>165100</xdr:colOff>
      <xdr:row>36</xdr:row>
      <xdr:rowOff>138836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129963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0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75184</xdr:rowOff>
    </xdr:from>
    <xdr:to>
      <xdr:col>6</xdr:col>
      <xdr:colOff>38100</xdr:colOff>
      <xdr:row>37</xdr:row>
      <xdr:rowOff>5334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21861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2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94158</xdr:rowOff>
    </xdr:from>
    <xdr:to>
      <xdr:col>24</xdr:col>
      <xdr:colOff>114300</xdr:colOff>
      <xdr:row>36</xdr:row>
      <xdr:rowOff>24308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9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72585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7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61925</xdr:rowOff>
    </xdr:from>
    <xdr:to>
      <xdr:col>20</xdr:col>
      <xdr:colOff>38100</xdr:colOff>
      <xdr:row>35</xdr:row>
      <xdr:rowOff>163525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8602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37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157709</xdr:rowOff>
    </xdr:from>
    <xdr:to>
      <xdr:col>15</xdr:col>
      <xdr:colOff>101600</xdr:colOff>
      <xdr:row>36</xdr:row>
      <xdr:rowOff>87859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5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78986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51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28778</xdr:rowOff>
    </xdr:from>
    <xdr:to>
      <xdr:col>10</xdr:col>
      <xdr:colOff>165100</xdr:colOff>
      <xdr:row>36</xdr:row>
      <xdr:rowOff>130378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0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146905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97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85699</xdr:rowOff>
    </xdr:from>
    <xdr:to>
      <xdr:col>6</xdr:col>
      <xdr:colOff>38100</xdr:colOff>
      <xdr:row>37</xdr:row>
      <xdr:rowOff>15849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5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6976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5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37650</xdr:rowOff>
    </xdr:from>
    <xdr:to>
      <xdr:col>24</xdr:col>
      <xdr:colOff>62865</xdr:colOff>
      <xdr:row>59</xdr:row>
      <xdr:rowOff>126180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81600"/>
          <a:ext cx="1270" cy="146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130007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126180</xdr:rowOff>
    </xdr:from>
    <xdr:to>
      <xdr:col>24</xdr:col>
      <xdr:colOff>152400</xdr:colOff>
      <xdr:row>59</xdr:row>
      <xdr:rowOff>126180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4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155777</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5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538,749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37650</xdr:rowOff>
    </xdr:from>
    <xdr:to>
      <xdr:col>24</xdr:col>
      <xdr:colOff>152400</xdr:colOff>
      <xdr:row>51</xdr:row>
      <xdr:rowOff>37650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8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131742</xdr:rowOff>
    </xdr:from>
    <xdr:to>
      <xdr:col>24</xdr:col>
      <xdr:colOff>63500</xdr:colOff>
      <xdr:row>59</xdr:row>
      <xdr:rowOff>25949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75842"/>
          <a:ext cx="838200" cy="6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77147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8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54270</xdr:rowOff>
    </xdr:from>
    <xdr:to>
      <xdr:col>24</xdr:col>
      <xdr:colOff>114300</xdr:colOff>
      <xdr:row>57</xdr:row>
      <xdr:rowOff>155870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149184</xdr:rowOff>
    </xdr:from>
    <xdr:to>
      <xdr:col>19</xdr:col>
      <xdr:colOff>177800</xdr:colOff>
      <xdr:row>59</xdr:row>
      <xdr:rowOff>25949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93284"/>
          <a:ext cx="889000" cy="4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112034</xdr:rowOff>
    </xdr:from>
    <xdr:to>
      <xdr:col>20</xdr:col>
      <xdr:colOff>38100</xdr:colOff>
      <xdr:row>58</xdr:row>
      <xdr:rowOff>42184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58711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5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121530</xdr:rowOff>
    </xdr:from>
    <xdr:to>
      <xdr:col>15</xdr:col>
      <xdr:colOff>50800</xdr:colOff>
      <xdr:row>58</xdr:row>
      <xdr:rowOff>149184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65630"/>
          <a:ext cx="889000" cy="2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22694</xdr:rowOff>
    </xdr:from>
    <xdr:to>
      <xdr:col>15</xdr:col>
      <xdr:colOff>101600</xdr:colOff>
      <xdr:row>58</xdr:row>
      <xdr:rowOff>124294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6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140821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74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105674</xdr:rowOff>
    </xdr:from>
    <xdr:to>
      <xdr:col>10</xdr:col>
      <xdr:colOff>114300</xdr:colOff>
      <xdr:row>58</xdr:row>
      <xdr:rowOff>121530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78324"/>
          <a:ext cx="889000" cy="18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155459</xdr:rowOff>
    </xdr:from>
    <xdr:to>
      <xdr:col>10</xdr:col>
      <xdr:colOff>165100</xdr:colOff>
      <xdr:row>58</xdr:row>
      <xdr:rowOff>85609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2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102136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70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120107</xdr:rowOff>
    </xdr:from>
    <xdr:to>
      <xdr:col>6</xdr:col>
      <xdr:colOff>38100</xdr:colOff>
      <xdr:row>57</xdr:row>
      <xdr:rowOff>50257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66784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49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80942</xdr:rowOff>
    </xdr:from>
    <xdr:to>
      <xdr:col>24</xdr:col>
      <xdr:colOff>114300</xdr:colOff>
      <xdr:row>59</xdr:row>
      <xdr:rowOff>11092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2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59369</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0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146599</xdr:rowOff>
    </xdr:from>
    <xdr:to>
      <xdr:col>20</xdr:col>
      <xdr:colOff>38100</xdr:colOff>
      <xdr:row>59</xdr:row>
      <xdr:rowOff>76749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9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67876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183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98384</xdr:rowOff>
    </xdr:from>
    <xdr:to>
      <xdr:col>15</xdr:col>
      <xdr:colOff>101600</xdr:colOff>
      <xdr:row>59</xdr:row>
      <xdr:rowOff>28534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4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19661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13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70730</xdr:rowOff>
    </xdr:from>
    <xdr:to>
      <xdr:col>10</xdr:col>
      <xdr:colOff>165100</xdr:colOff>
      <xdr:row>59</xdr:row>
      <xdr:rowOff>880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163457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10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54874</xdr:rowOff>
    </xdr:from>
    <xdr:to>
      <xdr:col>6</xdr:col>
      <xdr:colOff>38100</xdr:colOff>
      <xdr:row>57</xdr:row>
      <xdr:rowOff>156474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2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147601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2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31572</xdr:rowOff>
    </xdr:from>
    <xdr:to>
      <xdr:col>24</xdr:col>
      <xdr:colOff>62865</xdr:colOff>
      <xdr:row>78</xdr:row>
      <xdr:rowOff>70907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33072"/>
          <a:ext cx="1270" cy="141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74734</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4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70907</xdr:rowOff>
    </xdr:from>
    <xdr:to>
      <xdr:col>24</xdr:col>
      <xdr:colOff>152400</xdr:colOff>
      <xdr:row>78</xdr:row>
      <xdr:rowOff>70907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4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149699</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0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31572</xdr:rowOff>
    </xdr:from>
    <xdr:to>
      <xdr:col>24</xdr:col>
      <xdr:colOff>152400</xdr:colOff>
      <xdr:row>70</xdr:row>
      <xdr:rowOff>31572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3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34871</xdr:rowOff>
    </xdr:from>
    <xdr:to>
      <xdr:col>24</xdr:col>
      <xdr:colOff>63500</xdr:colOff>
      <xdr:row>74</xdr:row>
      <xdr:rowOff>92118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2722171"/>
          <a:ext cx="838200" cy="5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112920</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4573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90043</xdr:rowOff>
    </xdr:from>
    <xdr:to>
      <xdr:col>24</xdr:col>
      <xdr:colOff>114300</xdr:colOff>
      <xdr:row>74</xdr:row>
      <xdr:rowOff>20193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60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34871</xdr:rowOff>
    </xdr:from>
    <xdr:to>
      <xdr:col>19</xdr:col>
      <xdr:colOff>177800</xdr:colOff>
      <xdr:row>76</xdr:row>
      <xdr:rowOff>117559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722171"/>
          <a:ext cx="889000" cy="42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46707</xdr:rowOff>
    </xdr:from>
    <xdr:to>
      <xdr:col>20</xdr:col>
      <xdr:colOff>38100</xdr:colOff>
      <xdr:row>74</xdr:row>
      <xdr:rowOff>148307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7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139434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82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62988</xdr:rowOff>
    </xdr:from>
    <xdr:to>
      <xdr:col>15</xdr:col>
      <xdr:colOff>50800</xdr:colOff>
      <xdr:row>76</xdr:row>
      <xdr:rowOff>117559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921738"/>
          <a:ext cx="889000" cy="22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117132</xdr:rowOff>
    </xdr:from>
    <xdr:to>
      <xdr:col>15</xdr:col>
      <xdr:colOff>101600</xdr:colOff>
      <xdr:row>76</xdr:row>
      <xdr:rowOff>47282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7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63809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51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62988</xdr:rowOff>
    </xdr:from>
    <xdr:to>
      <xdr:col>10</xdr:col>
      <xdr:colOff>114300</xdr:colOff>
      <xdr:row>78</xdr:row>
      <xdr:rowOff>28552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921738"/>
          <a:ext cx="889000" cy="47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20924</xdr:rowOff>
    </xdr:from>
    <xdr:to>
      <xdr:col>10</xdr:col>
      <xdr:colOff>165100</xdr:colOff>
      <xdr:row>75</xdr:row>
      <xdr:rowOff>122524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8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113651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109719</xdr:rowOff>
    </xdr:from>
    <xdr:to>
      <xdr:col>6</xdr:col>
      <xdr:colOff>38100</xdr:colOff>
      <xdr:row>78</xdr:row>
      <xdr:rowOff>39869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31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56396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08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41318</xdr:rowOff>
    </xdr:from>
    <xdr:to>
      <xdr:col>24</xdr:col>
      <xdr:colOff>114300</xdr:colOff>
      <xdr:row>74</xdr:row>
      <xdr:rowOff>142918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72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19745</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70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155521</xdr:rowOff>
    </xdr:from>
    <xdr:to>
      <xdr:col>20</xdr:col>
      <xdr:colOff>38100</xdr:colOff>
      <xdr:row>74</xdr:row>
      <xdr:rowOff>85671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67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102198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44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66759</xdr:rowOff>
    </xdr:from>
    <xdr:to>
      <xdr:col>15</xdr:col>
      <xdr:colOff>101600</xdr:colOff>
      <xdr:row>76</xdr:row>
      <xdr:rowOff>168359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9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159486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189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12188</xdr:rowOff>
    </xdr:from>
    <xdr:to>
      <xdr:col>10</xdr:col>
      <xdr:colOff>165100</xdr:colOff>
      <xdr:row>75</xdr:row>
      <xdr:rowOff>113788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87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130315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64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149202</xdr:rowOff>
    </xdr:from>
    <xdr:to>
      <xdr:col>6</xdr:col>
      <xdr:colOff>38100</xdr:colOff>
      <xdr:row>78</xdr:row>
      <xdr:rowOff>79352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5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70479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443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37962</xdr:rowOff>
    </xdr:from>
    <xdr:to>
      <xdr:col>24</xdr:col>
      <xdr:colOff>62865</xdr:colOff>
      <xdr:row>99</xdr:row>
      <xdr:rowOff>36297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39912"/>
          <a:ext cx="1270" cy="1369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40124</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36297</xdr:rowOff>
    </xdr:from>
    <xdr:to>
      <xdr:col>24</xdr:col>
      <xdr:colOff>152400</xdr:colOff>
      <xdr:row>99</xdr:row>
      <xdr:rowOff>36297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156089</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1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37962</xdr:rowOff>
    </xdr:from>
    <xdr:to>
      <xdr:col>24</xdr:col>
      <xdr:colOff>152400</xdr:colOff>
      <xdr:row>91</xdr:row>
      <xdr:rowOff>37962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3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81603</xdr:rowOff>
    </xdr:from>
    <xdr:to>
      <xdr:col>24</xdr:col>
      <xdr:colOff>63500</xdr:colOff>
      <xdr:row>97</xdr:row>
      <xdr:rowOff>84978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712253"/>
          <a:ext cx="838200" cy="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60560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483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37683</xdr:rowOff>
    </xdr:from>
    <xdr:to>
      <xdr:col>24</xdr:col>
      <xdr:colOff>114300</xdr:colOff>
      <xdr:row>96</xdr:row>
      <xdr:rowOff>139283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9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84978</xdr:rowOff>
    </xdr:from>
    <xdr:to>
      <xdr:col>19</xdr:col>
      <xdr:colOff>177800</xdr:colOff>
      <xdr:row>98</xdr:row>
      <xdr:rowOff>18062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715628"/>
          <a:ext cx="889000" cy="10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61316</xdr:rowOff>
    </xdr:from>
    <xdr:to>
      <xdr:col>20</xdr:col>
      <xdr:colOff>38100</xdr:colOff>
      <xdr:row>96</xdr:row>
      <xdr:rowOff>162916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7993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29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18062</xdr:rowOff>
    </xdr:from>
    <xdr:to>
      <xdr:col>15</xdr:col>
      <xdr:colOff>50800</xdr:colOff>
      <xdr:row>98</xdr:row>
      <xdr:rowOff>21394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820162"/>
          <a:ext cx="889000" cy="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83708</xdr:rowOff>
    </xdr:from>
    <xdr:to>
      <xdr:col>15</xdr:col>
      <xdr:colOff>101600</xdr:colOff>
      <xdr:row>97</xdr:row>
      <xdr:rowOff>13858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4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30385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1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21394</xdr:rowOff>
    </xdr:from>
    <xdr:to>
      <xdr:col>10</xdr:col>
      <xdr:colOff>114300</xdr:colOff>
      <xdr:row>99</xdr:row>
      <xdr:rowOff>22330</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823494"/>
          <a:ext cx="889000" cy="17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43256</xdr:rowOff>
    </xdr:from>
    <xdr:to>
      <xdr:col>10</xdr:col>
      <xdr:colOff>165100</xdr:colOff>
      <xdr:row>96</xdr:row>
      <xdr:rowOff>144856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161383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27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96248</xdr:rowOff>
    </xdr:from>
    <xdr:to>
      <xdr:col>6</xdr:col>
      <xdr:colOff>38100</xdr:colOff>
      <xdr:row>97</xdr:row>
      <xdr:rowOff>26398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42925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33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30803</xdr:rowOff>
    </xdr:from>
    <xdr:to>
      <xdr:col>24</xdr:col>
      <xdr:colOff>114300</xdr:colOff>
      <xdr:row>97</xdr:row>
      <xdr:rowOff>132403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66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9230</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3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34178</xdr:rowOff>
    </xdr:from>
    <xdr:to>
      <xdr:col>20</xdr:col>
      <xdr:colOff>38100</xdr:colOff>
      <xdr:row>97</xdr:row>
      <xdr:rowOff>135778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66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126905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75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138712</xdr:rowOff>
    </xdr:from>
    <xdr:to>
      <xdr:col>15</xdr:col>
      <xdr:colOff>101600</xdr:colOff>
      <xdr:row>98</xdr:row>
      <xdr:rowOff>68862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76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59989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86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142044</xdr:rowOff>
    </xdr:from>
    <xdr:to>
      <xdr:col>10</xdr:col>
      <xdr:colOff>165100</xdr:colOff>
      <xdr:row>98</xdr:row>
      <xdr:rowOff>72194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77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63321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86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142980</xdr:rowOff>
    </xdr:from>
    <xdr:to>
      <xdr:col>6</xdr:col>
      <xdr:colOff>38100</xdr:colOff>
      <xdr:row>99</xdr:row>
      <xdr:rowOff>73130</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9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64257</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703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145415</xdr:rowOff>
    </xdr:from>
    <xdr:to>
      <xdr:col>54</xdr:col>
      <xdr:colOff>189865</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60365"/>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92092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3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145415</xdr:rowOff>
    </xdr:from>
    <xdr:to>
      <xdr:col>55</xdr:col>
      <xdr:colOff>88900</xdr:colOff>
      <xdr:row>31</xdr:row>
      <xdr:rowOff>145415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156583</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287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133706</xdr:rowOff>
    </xdr:from>
    <xdr:to>
      <xdr:col>55</xdr:col>
      <xdr:colOff>50800</xdr:colOff>
      <xdr:row>38</xdr:row>
      <xdr:rowOff>63856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143764</xdr:rowOff>
    </xdr:from>
    <xdr:to>
      <xdr:col>50</xdr:col>
      <xdr:colOff>165100</xdr:colOff>
      <xdr:row>38</xdr:row>
      <xdr:rowOff>73914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90441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145821</xdr:rowOff>
    </xdr:from>
    <xdr:to>
      <xdr:col>46</xdr:col>
      <xdr:colOff>38100</xdr:colOff>
      <xdr:row>38</xdr:row>
      <xdr:rowOff>75971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8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92498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6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167539</xdr:rowOff>
    </xdr:from>
    <xdr:to>
      <xdr:col>41</xdr:col>
      <xdr:colOff>101600</xdr:colOff>
      <xdr:row>38</xdr:row>
      <xdr:rowOff>97689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114215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138049</xdr:rowOff>
    </xdr:from>
    <xdr:to>
      <xdr:col>36</xdr:col>
      <xdr:colOff>165100</xdr:colOff>
      <xdr:row>38</xdr:row>
      <xdr:rowOff>68199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84726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5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4775</xdr:rowOff>
    </xdr:from>
    <xdr:to>
      <xdr:col>54</xdr:col>
      <xdr:colOff>189865</xdr:colOff>
      <xdr:row>59</xdr:row>
      <xdr:rowOff>121768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8725"/>
          <a:ext cx="1270" cy="14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125595</xdr:rowOff>
    </xdr:from>
    <xdr:ext cx="534377"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4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121768</xdr:rowOff>
    </xdr:from>
    <xdr:to>
      <xdr:col>55</xdr:col>
      <xdr:colOff>88900</xdr:colOff>
      <xdr:row>59</xdr:row>
      <xdr:rowOff>121768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37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122902</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4775</xdr:rowOff>
    </xdr:from>
    <xdr:to>
      <xdr:col>55</xdr:col>
      <xdr:colOff>88900</xdr:colOff>
      <xdr:row>51</xdr:row>
      <xdr:rowOff>4775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121768</xdr:rowOff>
    </xdr:from>
    <xdr:to>
      <xdr:col>55</xdr:col>
      <xdr:colOff>0</xdr:colOff>
      <xdr:row>59</xdr:row>
      <xdr:rowOff>123978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237318"/>
          <a:ext cx="8382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112945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2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90068</xdr:rowOff>
    </xdr:from>
    <xdr:to>
      <xdr:col>55</xdr:col>
      <xdr:colOff>50800</xdr:colOff>
      <xdr:row>57</xdr:row>
      <xdr:rowOff>20218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44234</xdr:rowOff>
    </xdr:from>
    <xdr:to>
      <xdr:col>50</xdr:col>
      <xdr:colOff>114300</xdr:colOff>
      <xdr:row>59</xdr:row>
      <xdr:rowOff>123978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59784"/>
          <a:ext cx="889000" cy="7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80569</xdr:rowOff>
    </xdr:from>
    <xdr:to>
      <xdr:col>50</xdr:col>
      <xdr:colOff>165100</xdr:colOff>
      <xdr:row>57</xdr:row>
      <xdr:rowOff>10719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1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27246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5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135928</xdr:rowOff>
    </xdr:from>
    <xdr:to>
      <xdr:col>45</xdr:col>
      <xdr:colOff>177800</xdr:colOff>
      <xdr:row>59</xdr:row>
      <xdr:rowOff>44234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080028"/>
          <a:ext cx="889000" cy="7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144373</xdr:rowOff>
    </xdr:from>
    <xdr:to>
      <xdr:col>46</xdr:col>
      <xdr:colOff>38100</xdr:colOff>
      <xdr:row>57</xdr:row>
      <xdr:rowOff>74523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91050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123330</xdr:rowOff>
    </xdr:from>
    <xdr:to>
      <xdr:col>41</xdr:col>
      <xdr:colOff>50800</xdr:colOff>
      <xdr:row>58</xdr:row>
      <xdr:rowOff>135928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67430"/>
          <a:ext cx="889000" cy="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65430</xdr:rowOff>
    </xdr:from>
    <xdr:to>
      <xdr:col>41</xdr:col>
      <xdr:colOff>101600</xdr:colOff>
      <xdr:row>56</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4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45301</xdr:rowOff>
    </xdr:from>
    <xdr:to>
      <xdr:col>36</xdr:col>
      <xdr:colOff>165100</xdr:colOff>
      <xdr:row>55</xdr:row>
      <xdr:rowOff>146901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47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163428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25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70968</xdr:rowOff>
    </xdr:from>
    <xdr:to>
      <xdr:col>55</xdr:col>
      <xdr:colOff>50800</xdr:colOff>
      <xdr:row>60</xdr:row>
      <xdr:rowOff>1118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8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157345</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1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73178</xdr:rowOff>
    </xdr:from>
    <xdr:to>
      <xdr:col>50</xdr:col>
      <xdr:colOff>165100</xdr:colOff>
      <xdr:row>60</xdr:row>
      <xdr:rowOff>3328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165905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28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164884</xdr:rowOff>
    </xdr:from>
    <xdr:to>
      <xdr:col>46</xdr:col>
      <xdr:colOff>38100</xdr:colOff>
      <xdr:row>59</xdr:row>
      <xdr:rowOff>95034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0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86161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20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85128</xdr:rowOff>
    </xdr:from>
    <xdr:to>
      <xdr:col>41</xdr:col>
      <xdr:colOff>101600</xdr:colOff>
      <xdr:row>59</xdr:row>
      <xdr:rowOff>15278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2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6405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12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72530</xdr:rowOff>
    </xdr:from>
    <xdr:to>
      <xdr:col>36</xdr:col>
      <xdr:colOff>165100</xdr:colOff>
      <xdr:row>59</xdr:row>
      <xdr:rowOff>2680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1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165257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10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100209</xdr:rowOff>
    </xdr:from>
    <xdr:to>
      <xdr:col>54</xdr:col>
      <xdr:colOff>189865</xdr:colOff>
      <xdr:row>77</xdr:row>
      <xdr:rowOff>168714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73159"/>
          <a:ext cx="1270" cy="1097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xdr:rowOff>
    </xdr:from>
    <xdr:ext cx="534377"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37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168714</xdr:rowOff>
    </xdr:from>
    <xdr:to>
      <xdr:col>55</xdr:col>
      <xdr:colOff>88900</xdr:colOff>
      <xdr:row>77</xdr:row>
      <xdr:rowOff>168714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37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46886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4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100209</xdr:rowOff>
    </xdr:from>
    <xdr:to>
      <xdr:col>55</xdr:col>
      <xdr:colOff>88900</xdr:colOff>
      <xdr:row>71</xdr:row>
      <xdr:rowOff>100209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73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110382</xdr:rowOff>
    </xdr:from>
    <xdr:to>
      <xdr:col>55</xdr:col>
      <xdr:colOff>0</xdr:colOff>
      <xdr:row>77</xdr:row>
      <xdr:rowOff>148540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40582"/>
          <a:ext cx="838200" cy="20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105548</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792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82671</xdr:rowOff>
    </xdr:from>
    <xdr:to>
      <xdr:col>55</xdr:col>
      <xdr:colOff>50800</xdr:colOff>
      <xdr:row>76</xdr:row>
      <xdr:rowOff>12821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2941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110382</xdr:rowOff>
    </xdr:from>
    <xdr:to>
      <xdr:col>50</xdr:col>
      <xdr:colOff>114300</xdr:colOff>
      <xdr:row>77</xdr:row>
      <xdr:rowOff>25019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40582"/>
          <a:ext cx="889000" cy="8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111017</xdr:rowOff>
    </xdr:from>
    <xdr:to>
      <xdr:col>50</xdr:col>
      <xdr:colOff>165100</xdr:colOff>
      <xdr:row>76</xdr:row>
      <xdr:rowOff>41166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697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57694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74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25019</xdr:rowOff>
    </xdr:from>
    <xdr:to>
      <xdr:col>45</xdr:col>
      <xdr:colOff>177800</xdr:colOff>
      <xdr:row>77</xdr:row>
      <xdr:rowOff>135852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226669"/>
          <a:ext cx="889000" cy="11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102121</xdr:rowOff>
    </xdr:from>
    <xdr:to>
      <xdr:col>46</xdr:col>
      <xdr:colOff>38100</xdr:colOff>
      <xdr:row>76</xdr:row>
      <xdr:rowOff>32271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296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48798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73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144272</xdr:rowOff>
    </xdr:from>
    <xdr:to>
      <xdr:col>41</xdr:col>
      <xdr:colOff>50800</xdr:colOff>
      <xdr:row>77</xdr:row>
      <xdr:rowOff>135852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003022"/>
          <a:ext cx="889000" cy="33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146317</xdr:rowOff>
    </xdr:from>
    <xdr:to>
      <xdr:col>41</xdr:col>
      <xdr:colOff>101600</xdr:colOff>
      <xdr:row>76</xdr:row>
      <xdr:rowOff>76467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92994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78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129534</xdr:rowOff>
    </xdr:from>
    <xdr:to>
      <xdr:col>36</xdr:col>
      <xdr:colOff>165100</xdr:colOff>
      <xdr:row>76</xdr:row>
      <xdr:rowOff>59683</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29882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50810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8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97740</xdr:rowOff>
    </xdr:from>
    <xdr:to>
      <xdr:col>55</xdr:col>
      <xdr:colOff>50800</xdr:colOff>
      <xdr:row>78</xdr:row>
      <xdr:rowOff>27890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9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12667</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1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59582</xdr:rowOff>
    </xdr:from>
    <xdr:to>
      <xdr:col>50</xdr:col>
      <xdr:colOff>165100</xdr:colOff>
      <xdr:row>76</xdr:row>
      <xdr:rowOff>161182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8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152309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18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145669</xdr:rowOff>
    </xdr:from>
    <xdr:to>
      <xdr:col>46</xdr:col>
      <xdr:colOff>38100</xdr:colOff>
      <xdr:row>77</xdr:row>
      <xdr:rowOff>75819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7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66946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6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85052</xdr:rowOff>
    </xdr:from>
    <xdr:to>
      <xdr:col>41</xdr:col>
      <xdr:colOff>101600</xdr:colOff>
      <xdr:row>78</xdr:row>
      <xdr:rowOff>15202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8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6329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7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93472</xdr:rowOff>
    </xdr:from>
    <xdr:to>
      <xdr:col>36</xdr:col>
      <xdr:colOff>165100</xdr:colOff>
      <xdr:row>76</xdr:row>
      <xdr:rowOff>23622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95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40149</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72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167360</xdr:rowOff>
    </xdr:from>
    <xdr:to>
      <xdr:col>54</xdr:col>
      <xdr:colOff>189865</xdr:colOff>
      <xdr:row>98</xdr:row>
      <xdr:rowOff>117918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97860"/>
          <a:ext cx="1270" cy="1322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121745</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117918</xdr:rowOff>
    </xdr:from>
    <xdr:to>
      <xdr:col>55</xdr:col>
      <xdr:colOff>88900</xdr:colOff>
      <xdr:row>98</xdr:row>
      <xdr:rowOff>117918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20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114037</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7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135,459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167360</xdr:rowOff>
    </xdr:from>
    <xdr:to>
      <xdr:col>55</xdr:col>
      <xdr:colOff>88900</xdr:colOff>
      <xdr:row>90</xdr:row>
      <xdr:rowOff>167360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9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92281</xdr:rowOff>
    </xdr:from>
    <xdr:to>
      <xdr:col>55</xdr:col>
      <xdr:colOff>0</xdr:colOff>
      <xdr:row>96</xdr:row>
      <xdr:rowOff>24181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380031"/>
          <a:ext cx="838200" cy="10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78379</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023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55502</xdr:rowOff>
    </xdr:from>
    <xdr:to>
      <xdr:col>55</xdr:col>
      <xdr:colOff>50800</xdr:colOff>
      <xdr:row>94</xdr:row>
      <xdr:rowOff>157102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17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92281</xdr:rowOff>
    </xdr:from>
    <xdr:to>
      <xdr:col>50</xdr:col>
      <xdr:colOff>114300</xdr:colOff>
      <xdr:row>95</xdr:row>
      <xdr:rowOff>156508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380031"/>
          <a:ext cx="889000" cy="6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129612</xdr:rowOff>
    </xdr:from>
    <xdr:to>
      <xdr:col>50</xdr:col>
      <xdr:colOff>165100</xdr:colOff>
      <xdr:row>95</xdr:row>
      <xdr:rowOff>59762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24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76289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02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46845</xdr:rowOff>
    </xdr:from>
    <xdr:to>
      <xdr:col>45</xdr:col>
      <xdr:colOff>177800</xdr:colOff>
      <xdr:row>95</xdr:row>
      <xdr:rowOff>156508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163145"/>
          <a:ext cx="889000" cy="28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24347</xdr:rowOff>
    </xdr:from>
    <xdr:to>
      <xdr:col>46</xdr:col>
      <xdr:colOff>38100</xdr:colOff>
      <xdr:row>95</xdr:row>
      <xdr:rowOff>125947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31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142474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08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46845</xdr:rowOff>
    </xdr:from>
    <xdr:to>
      <xdr:col>41</xdr:col>
      <xdr:colOff>50800</xdr:colOff>
      <xdr:row>95</xdr:row>
      <xdr:rowOff>109350</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163145"/>
          <a:ext cx="889000" cy="23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44943</xdr:rowOff>
    </xdr:from>
    <xdr:to>
      <xdr:col>41</xdr:col>
      <xdr:colOff>101600</xdr:colOff>
      <xdr:row>95</xdr:row>
      <xdr:rowOff>146543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3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137670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42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98241</xdr:rowOff>
    </xdr:from>
    <xdr:to>
      <xdr:col>36</xdr:col>
      <xdr:colOff>165100</xdr:colOff>
      <xdr:row>96</xdr:row>
      <xdr:rowOff>28391</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38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19518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47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144831</xdr:rowOff>
    </xdr:from>
    <xdr:to>
      <xdr:col>55</xdr:col>
      <xdr:colOff>50800</xdr:colOff>
      <xdr:row>96</xdr:row>
      <xdr:rowOff>74981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43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123258</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4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41481</xdr:rowOff>
    </xdr:from>
    <xdr:to>
      <xdr:col>50</xdr:col>
      <xdr:colOff>165100</xdr:colOff>
      <xdr:row>95</xdr:row>
      <xdr:rowOff>143081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32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134208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42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105708</xdr:rowOff>
    </xdr:from>
    <xdr:to>
      <xdr:col>46</xdr:col>
      <xdr:colOff>38100</xdr:colOff>
      <xdr:row>96</xdr:row>
      <xdr:rowOff>35858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3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26985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48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167495</xdr:rowOff>
    </xdr:from>
    <xdr:to>
      <xdr:col>41</xdr:col>
      <xdr:colOff>101600</xdr:colOff>
      <xdr:row>94</xdr:row>
      <xdr:rowOff>97645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11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114172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588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58550</xdr:rowOff>
    </xdr:from>
    <xdr:to>
      <xdr:col>36</xdr:col>
      <xdr:colOff>165100</xdr:colOff>
      <xdr:row>95</xdr:row>
      <xdr:rowOff>160150</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3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5227</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12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85141</xdr:rowOff>
    </xdr:from>
    <xdr:to>
      <xdr:col>85</xdr:col>
      <xdr:colOff>126364</xdr:colOff>
      <xdr:row>39</xdr:row>
      <xdr:rowOff>45174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400091"/>
          <a:ext cx="1269" cy="1331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49001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3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45174</xdr:rowOff>
    </xdr:from>
    <xdr:to>
      <xdr:col>86</xdr:col>
      <xdr:colOff>25400</xdr:colOff>
      <xdr:row>39</xdr:row>
      <xdr:rowOff>45174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3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31818</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85141</xdr:rowOff>
    </xdr:from>
    <xdr:to>
      <xdr:col>86</xdr:col>
      <xdr:colOff>25400</xdr:colOff>
      <xdr:row>31</xdr:row>
      <xdr:rowOff>85141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40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14275</xdr:rowOff>
    </xdr:from>
    <xdr:to>
      <xdr:col>85</xdr:col>
      <xdr:colOff>127000</xdr:colOff>
      <xdr:row>37</xdr:row>
      <xdr:rowOff>101105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57925"/>
          <a:ext cx="838200" cy="8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220</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00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148793</xdr:rowOff>
    </xdr:from>
    <xdr:to>
      <xdr:col>85</xdr:col>
      <xdr:colOff>177800</xdr:colOff>
      <xdr:row>36</xdr:row>
      <xdr:rowOff>78943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4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101105</xdr:rowOff>
    </xdr:from>
    <xdr:to>
      <xdr:col>81</xdr:col>
      <xdr:colOff>50800</xdr:colOff>
      <xdr:row>37</xdr:row>
      <xdr:rowOff>147815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44755"/>
          <a:ext cx="889000" cy="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82842</xdr:rowOff>
    </xdr:from>
    <xdr:to>
      <xdr:col>81</xdr:col>
      <xdr:colOff>101600</xdr:colOff>
      <xdr:row>37</xdr:row>
      <xdr:rowOff>12992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25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29519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03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20981</xdr:rowOff>
    </xdr:from>
    <xdr:to>
      <xdr:col>76</xdr:col>
      <xdr:colOff>114300</xdr:colOff>
      <xdr:row>37</xdr:row>
      <xdr:rowOff>147815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5678831"/>
          <a:ext cx="889000" cy="81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132181</xdr:rowOff>
    </xdr:from>
    <xdr:to>
      <xdr:col>76</xdr:col>
      <xdr:colOff>165100</xdr:colOff>
      <xdr:row>37</xdr:row>
      <xdr:rowOff>62331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78858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07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20981</xdr:rowOff>
    </xdr:from>
    <xdr:to>
      <xdr:col>71</xdr:col>
      <xdr:colOff>177800</xdr:colOff>
      <xdr:row>35</xdr:row>
      <xdr:rowOff>120688</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5678831"/>
          <a:ext cx="889000" cy="44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168834</xdr:rowOff>
    </xdr:from>
    <xdr:to>
      <xdr:col>72</xdr:col>
      <xdr:colOff>38100</xdr:colOff>
      <xdr:row>36</xdr:row>
      <xdr:rowOff>98984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16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90111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95034</xdr:rowOff>
    </xdr:from>
    <xdr:to>
      <xdr:col>67</xdr:col>
      <xdr:colOff>101600</xdr:colOff>
      <xdr:row>37</xdr:row>
      <xdr:rowOff>25184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16311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5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134925</xdr:rowOff>
    </xdr:from>
    <xdr:to>
      <xdr:col>85</xdr:col>
      <xdr:colOff>177800</xdr:colOff>
      <xdr:row>37</xdr:row>
      <xdr:rowOff>65075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113352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8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50305</xdr:rowOff>
    </xdr:from>
    <xdr:to>
      <xdr:col>81</xdr:col>
      <xdr:colOff>101600</xdr:colOff>
      <xdr:row>37</xdr:row>
      <xdr:rowOff>151905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9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143032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48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97015</xdr:rowOff>
    </xdr:from>
    <xdr:to>
      <xdr:col>76</xdr:col>
      <xdr:colOff>165100</xdr:colOff>
      <xdr:row>38</xdr:row>
      <xdr:rowOff>27166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406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18292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3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141631</xdr:rowOff>
    </xdr:from>
    <xdr:to>
      <xdr:col>72</xdr:col>
      <xdr:colOff>38100</xdr:colOff>
      <xdr:row>33</xdr:row>
      <xdr:rowOff>71781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562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88308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40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69888</xdr:rowOff>
    </xdr:from>
    <xdr:to>
      <xdr:col>67</xdr:col>
      <xdr:colOff>101600</xdr:colOff>
      <xdr:row>36</xdr:row>
      <xdr:rowOff>38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07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16565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84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150738</xdr:rowOff>
    </xdr:from>
    <xdr:to>
      <xdr:col>85</xdr:col>
      <xdr:colOff>126364</xdr:colOff>
      <xdr:row>58</xdr:row>
      <xdr:rowOff>155637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51788"/>
          <a:ext cx="1269"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159464</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155637</xdr:rowOff>
    </xdr:from>
    <xdr:to>
      <xdr:col>86</xdr:col>
      <xdr:colOff>25400</xdr:colOff>
      <xdr:row>58</xdr:row>
      <xdr:rowOff>155637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09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97415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2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150738</xdr:rowOff>
    </xdr:from>
    <xdr:to>
      <xdr:col>86</xdr:col>
      <xdr:colOff>25400</xdr:colOff>
      <xdr:row>49</xdr:row>
      <xdr:rowOff>150738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5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51313</xdr:rowOff>
    </xdr:from>
    <xdr:to>
      <xdr:col>85</xdr:col>
      <xdr:colOff>127000</xdr:colOff>
      <xdr:row>58</xdr:row>
      <xdr:rowOff>45386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823963"/>
          <a:ext cx="838200" cy="16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97571</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184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74694</xdr:rowOff>
    </xdr:from>
    <xdr:to>
      <xdr:col>85</xdr:col>
      <xdr:colOff>177800</xdr:colOff>
      <xdr:row>55</xdr:row>
      <xdr:rowOff>4844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45386</xdr:rowOff>
    </xdr:from>
    <xdr:to>
      <xdr:col>81</xdr:col>
      <xdr:colOff>50800</xdr:colOff>
      <xdr:row>58</xdr:row>
      <xdr:rowOff>105867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989486"/>
          <a:ext cx="889000" cy="6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61027</xdr:rowOff>
    </xdr:from>
    <xdr:to>
      <xdr:col>81</xdr:col>
      <xdr:colOff>101600</xdr:colOff>
      <xdr:row>54</xdr:row>
      <xdr:rowOff>162627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31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7704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09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105867</xdr:rowOff>
    </xdr:from>
    <xdr:to>
      <xdr:col>76</xdr:col>
      <xdr:colOff>114300</xdr:colOff>
      <xdr:row>58</xdr:row>
      <xdr:rowOff>142427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10049967"/>
          <a:ext cx="889000" cy="3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135175</xdr:rowOff>
    </xdr:from>
    <xdr:to>
      <xdr:col>76</xdr:col>
      <xdr:colOff>165100</xdr:colOff>
      <xdr:row>57</xdr:row>
      <xdr:rowOff>65325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3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81852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1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15929</xdr:rowOff>
    </xdr:from>
    <xdr:to>
      <xdr:col>71</xdr:col>
      <xdr:colOff>177800</xdr:colOff>
      <xdr:row>58</xdr:row>
      <xdr:rowOff>142427</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788579"/>
          <a:ext cx="889000" cy="29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8678</xdr:rowOff>
    </xdr:from>
    <xdr:to>
      <xdr:col>72</xdr:col>
      <xdr:colOff>38100</xdr:colOff>
      <xdr:row>57</xdr:row>
      <xdr:rowOff>110278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8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126805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5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24370</xdr:rowOff>
    </xdr:from>
    <xdr:to>
      <xdr:col>67</xdr:col>
      <xdr:colOff>101600</xdr:colOff>
      <xdr:row>56</xdr:row>
      <xdr:rowOff>125970</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62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142497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0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513</xdr:rowOff>
    </xdr:from>
    <xdr:to>
      <xdr:col>85</xdr:col>
      <xdr:colOff>177800</xdr:colOff>
      <xdr:row>57</xdr:row>
      <xdr:rowOff>102113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77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150390</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75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166036</xdr:rowOff>
    </xdr:from>
    <xdr:to>
      <xdr:col>81</xdr:col>
      <xdr:colOff>101600</xdr:colOff>
      <xdr:row>58</xdr:row>
      <xdr:rowOff>96186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93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87313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03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55067</xdr:rowOff>
    </xdr:from>
    <xdr:to>
      <xdr:col>76</xdr:col>
      <xdr:colOff>165100</xdr:colOff>
      <xdr:row>58</xdr:row>
      <xdr:rowOff>156667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99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147794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0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91627</xdr:rowOff>
    </xdr:from>
    <xdr:to>
      <xdr:col>72</xdr:col>
      <xdr:colOff>38100</xdr:colOff>
      <xdr:row>59</xdr:row>
      <xdr:rowOff>21777</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1003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12904</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12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136579</xdr:rowOff>
    </xdr:from>
    <xdr:to>
      <xdr:col>67</xdr:col>
      <xdr:colOff>101600</xdr:colOff>
      <xdr:row>57</xdr:row>
      <xdr:rowOff>66729</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73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57856</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83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53267</xdr:rowOff>
    </xdr:from>
    <xdr:to>
      <xdr:col>85</xdr:col>
      <xdr:colOff>126364</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26217"/>
          <a:ext cx="1269"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171394</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0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53267</xdr:rowOff>
    </xdr:from>
    <xdr:to>
      <xdr:col>86</xdr:col>
      <xdr:colOff>25400</xdr:colOff>
      <xdr:row>71</xdr:row>
      <xdr:rowOff>53267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2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53267</xdr:rowOff>
    </xdr:from>
    <xdr:to>
      <xdr:col>85</xdr:col>
      <xdr:colOff>127000</xdr:colOff>
      <xdr:row>75</xdr:row>
      <xdr:rowOff>22794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2226217"/>
          <a:ext cx="838200" cy="65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20646</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222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42219</xdr:rowOff>
    </xdr:from>
    <xdr:to>
      <xdr:col>85</xdr:col>
      <xdr:colOff>177800</xdr:colOff>
      <xdr:row>77</xdr:row>
      <xdr:rowOff>143819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24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22794</xdr:rowOff>
    </xdr:from>
    <xdr:to>
      <xdr:col>81</xdr:col>
      <xdr:colOff>50800</xdr:colOff>
      <xdr:row>78</xdr:row>
      <xdr:rowOff>134351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2881544"/>
          <a:ext cx="889000" cy="6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93357</xdr:rowOff>
    </xdr:from>
    <xdr:to>
      <xdr:col>81</xdr:col>
      <xdr:colOff>101600</xdr:colOff>
      <xdr:row>78</xdr:row>
      <xdr:rowOff>23507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29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14634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38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103124</xdr:rowOff>
    </xdr:from>
    <xdr:to>
      <xdr:col>76</xdr:col>
      <xdr:colOff>114300</xdr:colOff>
      <xdr:row>78</xdr:row>
      <xdr:rowOff>134351</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476224"/>
          <a:ext cx="889000" cy="3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89517</xdr:rowOff>
    </xdr:from>
    <xdr:to>
      <xdr:col>76</xdr:col>
      <xdr:colOff>165100</xdr:colOff>
      <xdr:row>78</xdr:row>
      <xdr:rowOff>19667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2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36194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06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164161</xdr:rowOff>
    </xdr:from>
    <xdr:to>
      <xdr:col>71</xdr:col>
      <xdr:colOff>177800</xdr:colOff>
      <xdr:row>78</xdr:row>
      <xdr:rowOff>103124</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365811"/>
          <a:ext cx="889000" cy="11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122551</xdr:rowOff>
    </xdr:from>
    <xdr:to>
      <xdr:col>72</xdr:col>
      <xdr:colOff>38100</xdr:colOff>
      <xdr:row>78</xdr:row>
      <xdr:rowOff>52701</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3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69228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09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93723</xdr:rowOff>
    </xdr:from>
    <xdr:to>
      <xdr:col>67</xdr:col>
      <xdr:colOff>101600</xdr:colOff>
      <xdr:row>78</xdr:row>
      <xdr:rowOff>23873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9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40400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7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2467</xdr:rowOff>
    </xdr:from>
    <xdr:to>
      <xdr:col>85</xdr:col>
      <xdr:colOff>177800</xdr:colOff>
      <xdr:row>71</xdr:row>
      <xdr:rowOff>104067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217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126944</xdr:rowOff>
    </xdr:from>
    <xdr:ext cx="534377"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212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143444</xdr:rowOff>
    </xdr:from>
    <xdr:to>
      <xdr:col>81</xdr:col>
      <xdr:colOff>101600</xdr:colOff>
      <xdr:row>75</xdr:row>
      <xdr:rowOff>73594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283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90121</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14111" y="1260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83551</xdr:rowOff>
    </xdr:from>
    <xdr:to>
      <xdr:col>76</xdr:col>
      <xdr:colOff>165100</xdr:colOff>
      <xdr:row>79</xdr:row>
      <xdr:rowOff>13701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45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4828</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549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52324</xdr:rowOff>
    </xdr:from>
    <xdr:to>
      <xdr:col>72</xdr:col>
      <xdr:colOff>38100</xdr:colOff>
      <xdr:row>78</xdr:row>
      <xdr:rowOff>153924</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42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145051</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68428" y="1351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113361</xdr:rowOff>
    </xdr:from>
    <xdr:to>
      <xdr:col>67</xdr:col>
      <xdr:colOff>101600</xdr:colOff>
      <xdr:row>78</xdr:row>
      <xdr:rowOff>43511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3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34638</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340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167360</xdr:rowOff>
    </xdr:from>
    <xdr:to>
      <xdr:col>85</xdr:col>
      <xdr:colOff>126364</xdr:colOff>
      <xdr:row>98</xdr:row>
      <xdr:rowOff>168520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426410"/>
          <a:ext cx="1269" cy="1544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897</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7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168520</xdr:rowOff>
    </xdr:from>
    <xdr:to>
      <xdr:col>86</xdr:col>
      <xdr:colOff>25400</xdr:colOff>
      <xdr:row>98</xdr:row>
      <xdr:rowOff>168520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7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114037</xdr:rowOff>
    </xdr:from>
    <xdr:ext cx="599010"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20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167360</xdr:rowOff>
    </xdr:from>
    <xdr:to>
      <xdr:col>86</xdr:col>
      <xdr:colOff>25400</xdr:colOff>
      <xdr:row>89</xdr:row>
      <xdr:rowOff>167360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4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18166</xdr:rowOff>
    </xdr:from>
    <xdr:to>
      <xdr:col>85</xdr:col>
      <xdr:colOff>127000</xdr:colOff>
      <xdr:row>94</xdr:row>
      <xdr:rowOff>36863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5481300" y="16134466"/>
          <a:ext cx="838200" cy="1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165575</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281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15698</xdr:rowOff>
    </xdr:from>
    <xdr:to>
      <xdr:col>85</xdr:col>
      <xdr:colOff>177800</xdr:colOff>
      <xdr:row>95</xdr:row>
      <xdr:rowOff>117298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30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18166</xdr:rowOff>
    </xdr:from>
    <xdr:to>
      <xdr:col>81</xdr:col>
      <xdr:colOff>50800</xdr:colOff>
      <xdr:row>94</xdr:row>
      <xdr:rowOff>50236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134466"/>
          <a:ext cx="889000" cy="3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46430</xdr:rowOff>
    </xdr:from>
    <xdr:to>
      <xdr:col>81</xdr:col>
      <xdr:colOff>101600</xdr:colOff>
      <xdr:row>95</xdr:row>
      <xdr:rowOff>148030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33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139157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42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50236</xdr:rowOff>
    </xdr:from>
    <xdr:to>
      <xdr:col>76</xdr:col>
      <xdr:colOff>114300</xdr:colOff>
      <xdr:row>94</xdr:row>
      <xdr:rowOff>82762</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166536"/>
          <a:ext cx="889000" cy="3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95938</xdr:rowOff>
    </xdr:from>
    <xdr:to>
      <xdr:col>76</xdr:col>
      <xdr:colOff>165100</xdr:colOff>
      <xdr:row>96</xdr:row>
      <xdr:rowOff>26088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3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17215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47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82762</xdr:rowOff>
    </xdr:from>
    <xdr:to>
      <xdr:col>71</xdr:col>
      <xdr:colOff>177800</xdr:colOff>
      <xdr:row>94</xdr:row>
      <xdr:rowOff>156877</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6199062"/>
          <a:ext cx="889000" cy="7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71298</xdr:rowOff>
    </xdr:from>
    <xdr:to>
      <xdr:col>72</xdr:col>
      <xdr:colOff>38100</xdr:colOff>
      <xdr:row>96</xdr:row>
      <xdr:rowOff>1448</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35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164025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45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119385</xdr:rowOff>
    </xdr:from>
    <xdr:to>
      <xdr:col>67</xdr:col>
      <xdr:colOff>101600</xdr:colOff>
      <xdr:row>96</xdr:row>
      <xdr:rowOff>49535</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4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40662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49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157513</xdr:rowOff>
    </xdr:from>
    <xdr:to>
      <xdr:col>85</xdr:col>
      <xdr:colOff>177800</xdr:colOff>
      <xdr:row>94</xdr:row>
      <xdr:rowOff>87663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10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8940</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595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138816</xdr:rowOff>
    </xdr:from>
    <xdr:to>
      <xdr:col>81</xdr:col>
      <xdr:colOff>101600</xdr:colOff>
      <xdr:row>94</xdr:row>
      <xdr:rowOff>68966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08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85493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585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170886</xdr:rowOff>
    </xdr:from>
    <xdr:to>
      <xdr:col>76</xdr:col>
      <xdr:colOff>165100</xdr:colOff>
      <xdr:row>94</xdr:row>
      <xdr:rowOff>101036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11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117563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589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31962</xdr:rowOff>
    </xdr:from>
    <xdr:to>
      <xdr:col>72</xdr:col>
      <xdr:colOff>38100</xdr:colOff>
      <xdr:row>94</xdr:row>
      <xdr:rowOff>133562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14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150089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592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106077</xdr:rowOff>
    </xdr:from>
    <xdr:to>
      <xdr:col>67</xdr:col>
      <xdr:colOff>101600</xdr:colOff>
      <xdr:row>95</xdr:row>
      <xdr:rowOff>36227</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22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52754</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599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114663</xdr:rowOff>
    </xdr:from>
    <xdr:to>
      <xdr:col>116</xdr:col>
      <xdr:colOff>62864</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258163"/>
          <a:ext cx="1269" cy="152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61340</xdr:rowOff>
    </xdr:from>
    <xdr:ext cx="469744"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503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114663</xdr:rowOff>
    </xdr:from>
    <xdr:to>
      <xdr:col>116</xdr:col>
      <xdr:colOff>152400</xdr:colOff>
      <xdr:row>30</xdr:row>
      <xdr:rowOff>114663</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258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88917</xdr:rowOff>
    </xdr:from>
    <xdr:ext cx="378565"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4325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35577</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4017" y="6379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115026</xdr:rowOff>
    </xdr:from>
    <xdr:to>
      <xdr:col>107</xdr:col>
      <xdr:colOff>101600</xdr:colOff>
      <xdr:row>39</xdr:row>
      <xdr:rowOff>45176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61703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77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74749</xdr:rowOff>
    </xdr:from>
    <xdr:to>
      <xdr:col>102</xdr:col>
      <xdr:colOff>165100</xdr:colOff>
      <xdr:row>39</xdr:row>
      <xdr:rowOff>4899</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589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21426</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6017" y="6365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116115</xdr:rowOff>
    </xdr:from>
    <xdr:to>
      <xdr:col>98</xdr:col>
      <xdr:colOff>38100</xdr:colOff>
      <xdr:row>39</xdr:row>
      <xdr:rowOff>46265</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63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62791</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99333" y="6406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議会費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　議会だより印刷費用や議員報酬が減少したことにより全体として減少している。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土木費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　妙寺駅前整備用地費は増加したが、妙寺団地第３期除却工事費やかつらぎ西部公園北側多目的広場整備工事費が減少したため、全体として減少している。</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総務費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　舞台吊物機構改修工事費は減少したが、地域優良賃貸住宅用地購入費や舞台照明設備改修工事費の増加により、全体として増加している。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消防費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　消防団員退職報償費は減少したが、消防ポンプ自動車購入費や防火水槽設置工事費の増加に伴い、全体として増加している。                             </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民生費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　定額減税補足給付金が増加したが、国城寮建替に係る負担金や物価高騰対応重点支援給付金の減少により、全体として減少している。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教育費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　小学校トイレ改修工事費は減少したが、文化財拠点施設整備工事費や渋田小学校空調機器更新工事費の増加に伴い、全体として増加している。　　　　　　　　　　　　　                　</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衛生費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　新型コロナウイルスワクチン接種対策費国庫負担金返還金やかつらぎ斎場改修工事費が減少したが、人口減少により一人当たりのコストは増加している。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災害費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月に発生した豪雨災害により、土木・農林業施設等の災害復旧事業費が増加している。</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農林費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　ため池廃止測量設計業務委託料や過疎地域等集落ネットワーク圏形成支援事業補助金の減少したが、人口減少により一人当たりのコストは増加している。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公債費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　合併特例債や辺地対策事業債に係る元利償還金が減少したことにより全体として減少している。</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商工費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　起業支援事業補助金は増加したが、企業誘致事業費の減少に伴い全体として減少している。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和歌山県かつらぎ町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財政調整基金について、現在高は</a:t>
          </a:r>
          <a:r>
            <a:rPr kumimoji="1" lang="en-US" altLang="ja-JP" sz="1400">
              <a:latin typeface="ＭＳ ゴシック" pitchFamily="49" charset="-128"/>
              <a:ea typeface="ＭＳ ゴシック" pitchFamily="49" charset="-128"/>
            </a:rPr>
            <a:t>1,697,310</a:t>
          </a:r>
          <a:r>
            <a:rPr kumimoji="1" lang="ja-JP" altLang="en-US" sz="1400">
              <a:latin typeface="ＭＳ ゴシック" pitchFamily="49" charset="-128"/>
              <a:ea typeface="ＭＳ ゴシック" pitchFamily="49" charset="-128"/>
            </a:rPr>
            <a:t>千円となっており、前年度末と比較して</a:t>
          </a:r>
          <a:r>
            <a:rPr kumimoji="1" lang="en-US" altLang="ja-JP" sz="1400">
              <a:latin typeface="ＭＳ ゴシック" pitchFamily="49" charset="-128"/>
              <a:ea typeface="ＭＳ ゴシック" pitchFamily="49" charset="-128"/>
            </a:rPr>
            <a:t>31,989</a:t>
          </a:r>
          <a:r>
            <a:rPr kumimoji="1" lang="ja-JP" altLang="en-US" sz="1400">
              <a:latin typeface="ＭＳ ゴシック" pitchFamily="49" charset="-128"/>
              <a:ea typeface="ＭＳ ゴシック" pitchFamily="49" charset="-128"/>
            </a:rPr>
            <a:t>千円増加した。　</a:t>
          </a: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R06</a:t>
          </a:r>
          <a:r>
            <a:rPr kumimoji="1" lang="ja-JP" altLang="en-US" sz="1400">
              <a:latin typeface="ＭＳ ゴシック" pitchFamily="49" charset="-128"/>
              <a:ea typeface="ＭＳ ゴシック" pitchFamily="49" charset="-128"/>
            </a:rPr>
            <a:t>実質収支については、歳入歳出ともに増加している中で、歳出の増加が大きかったものの</a:t>
          </a:r>
          <a:r>
            <a:rPr kumimoji="1" lang="en-US" altLang="ja-JP" sz="1400">
              <a:latin typeface="ＭＳ ゴシック" pitchFamily="49" charset="-128"/>
              <a:ea typeface="ＭＳ ゴシック" pitchFamily="49" charset="-128"/>
            </a:rPr>
            <a:t>323,632</a:t>
          </a:r>
          <a:r>
            <a:rPr kumimoji="1" lang="ja-JP" altLang="en-US" sz="1400">
              <a:latin typeface="ＭＳ ゴシック" pitchFamily="49" charset="-128"/>
              <a:ea typeface="ＭＳ ゴシック" pitchFamily="49" charset="-128"/>
            </a:rPr>
            <a:t>千円の黒字となった。</a:t>
          </a:r>
          <a:r>
            <a:rPr kumimoji="1" lang="en-US" altLang="ja-JP" sz="1400">
              <a:latin typeface="ＭＳ ゴシック" pitchFamily="49" charset="-128"/>
              <a:ea typeface="ＭＳ ゴシック" pitchFamily="49" charset="-128"/>
            </a:rPr>
            <a:t>R06</a:t>
          </a:r>
          <a:r>
            <a:rPr kumimoji="1" lang="ja-JP" altLang="en-US" sz="1400">
              <a:latin typeface="ＭＳ ゴシック" pitchFamily="49" charset="-128"/>
              <a:ea typeface="ＭＳ ゴシック" pitchFamily="49" charset="-128"/>
            </a:rPr>
            <a:t>実質単年度収支は、物価や燃料費の高騰に伴う物件費の増加や人事院勧告の反映による人件費の増加により、財政調整基金の取崩しを行い、</a:t>
          </a:r>
          <a:r>
            <a:rPr kumimoji="1" lang="en-US" altLang="ja-JP" sz="1400">
              <a:latin typeface="ＭＳ ゴシック" pitchFamily="49" charset="-128"/>
              <a:ea typeface="ＭＳ ゴシック" pitchFamily="49" charset="-128"/>
            </a:rPr>
            <a:t>-48,597</a:t>
          </a:r>
          <a:r>
            <a:rPr kumimoji="1" lang="ja-JP" altLang="en-US" sz="1400">
              <a:latin typeface="ＭＳ ゴシック" pitchFamily="49" charset="-128"/>
              <a:ea typeface="ＭＳ ゴシック" pitchFamily="49" charset="-128"/>
            </a:rPr>
            <a:t>千円の赤字決算となっている。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和歌山県かつらぎ町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については、公債費の償還額が減少してきていることから黒字決算を維持している。施設等の更新や未給水地域解消などの事業を着手しており、今後黒字額が減少する可能性があるが、引き続き黒字で推移する見込みとなっている。</a:t>
          </a:r>
        </a:p>
        <a:p>
          <a:r>
            <a:rPr kumimoji="1" lang="ja-JP" altLang="en-US" sz="1400">
              <a:latin typeface="ＭＳ ゴシック" pitchFamily="49" charset="-128"/>
              <a:ea typeface="ＭＳ ゴシック" pitchFamily="49" charset="-128"/>
            </a:rPr>
            <a:t>　一般会計については、歳入歳出差引額は減少したものの、翌年度に繰り越すべき財源が減少したことで実質収支が</a:t>
          </a:r>
          <a:r>
            <a:rPr kumimoji="1" lang="en-US" altLang="ja-JP" sz="1400">
              <a:latin typeface="ＭＳ ゴシック" pitchFamily="49" charset="-128"/>
              <a:ea typeface="ＭＳ ゴシック" pitchFamily="49" charset="-128"/>
            </a:rPr>
            <a:t>80,586</a:t>
          </a:r>
          <a:r>
            <a:rPr kumimoji="1" lang="ja-JP" altLang="en-US" sz="1400">
              <a:latin typeface="ＭＳ ゴシック" pitchFamily="49" charset="-128"/>
              <a:ea typeface="ＭＳ ゴシック" pitchFamily="49" charset="-128"/>
            </a:rPr>
            <a:t>千円減少している。</a:t>
          </a:r>
        </a:p>
        <a:p>
          <a:r>
            <a:rPr kumimoji="1" lang="ja-JP" altLang="en-US" sz="1400">
              <a:latin typeface="ＭＳ ゴシック" pitchFamily="49" charset="-128"/>
              <a:ea typeface="ＭＳ ゴシック" pitchFamily="49" charset="-128"/>
            </a:rPr>
            <a:t>　国民健康保険事業や後期高齢者医療事業、介護保険事業において、一般会計の負担が増加しつつあることから、健康増進対策を推進し、医療費抑制に努める必要がある。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12033088</v>
      </c>
      <c r="BO4" s="436"/>
      <c r="BP4" s="436"/>
      <c r="BQ4" s="436"/>
      <c r="BR4" s="436"/>
      <c r="BS4" s="436"/>
      <c r="BT4" s="436"/>
      <c r="BU4" s="437"/>
      <c r="BV4" s="435">
        <v>11799105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v>
      </c>
      <c r="CU4" s="576"/>
      <c r="CV4" s="576"/>
      <c r="CW4" s="576"/>
      <c r="CX4" s="576"/>
      <c r="CY4" s="576"/>
      <c r="CZ4" s="576"/>
      <c r="DA4" s="577"/>
      <c r="DB4" s="575">
        <v>6.3</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11650332</v>
      </c>
      <c r="BO5" s="407"/>
      <c r="BP5" s="407"/>
      <c r="BQ5" s="407"/>
      <c r="BR5" s="407"/>
      <c r="BS5" s="407"/>
      <c r="BT5" s="407"/>
      <c r="BU5" s="408"/>
      <c r="BV5" s="406">
        <v>11330104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99</v>
      </c>
      <c r="CU5" s="404"/>
      <c r="CV5" s="404"/>
      <c r="CW5" s="404"/>
      <c r="CX5" s="404"/>
      <c r="CY5" s="404"/>
      <c r="CZ5" s="404"/>
      <c r="DA5" s="405"/>
      <c r="DB5" s="403">
        <v>98.3</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382756</v>
      </c>
      <c r="BO6" s="407"/>
      <c r="BP6" s="407"/>
      <c r="BQ6" s="407"/>
      <c r="BR6" s="407"/>
      <c r="BS6" s="407"/>
      <c r="BT6" s="407"/>
      <c r="BU6" s="408"/>
      <c r="BV6" s="406">
        <v>469001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99.2</v>
      </c>
      <c r="CU6" s="550"/>
      <c r="CV6" s="550"/>
      <c r="CW6" s="550"/>
      <c r="CX6" s="550"/>
      <c r="CY6" s="550"/>
      <c r="CZ6" s="550"/>
      <c r="DA6" s="551"/>
      <c r="DB6" s="549">
        <v>98.8</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59124</v>
      </c>
      <c r="BO7" s="407"/>
      <c r="BP7" s="407"/>
      <c r="BQ7" s="407"/>
      <c r="BR7" s="407"/>
      <c r="BS7" s="407"/>
      <c r="BT7" s="407"/>
      <c r="BU7" s="408"/>
      <c r="BV7" s="406">
        <v>64783</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6482468</v>
      </c>
      <c r="CU7" s="407"/>
      <c r="CV7" s="407"/>
      <c r="CW7" s="407"/>
      <c r="CX7" s="407"/>
      <c r="CY7" s="407"/>
      <c r="CZ7" s="407"/>
      <c r="DA7" s="408"/>
      <c r="DB7" s="406">
        <v>6399152</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323632</v>
      </c>
      <c r="BO8" s="407"/>
      <c r="BP8" s="407"/>
      <c r="BQ8" s="407"/>
      <c r="BR8" s="407"/>
      <c r="BS8" s="407"/>
      <c r="BT8" s="407"/>
      <c r="BU8" s="408"/>
      <c r="BV8" s="406">
        <v>404218</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0.34</v>
      </c>
      <c r="CU8" s="510"/>
      <c r="CV8" s="510"/>
      <c r="CW8" s="510"/>
      <c r="CX8" s="510"/>
      <c r="CY8" s="510"/>
      <c r="CZ8" s="510"/>
      <c r="DA8" s="511"/>
      <c r="DB8" s="509">
        <v>0.34</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15967</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-80586</v>
      </c>
      <c r="BO9" s="407"/>
      <c r="BP9" s="407"/>
      <c r="BQ9" s="407"/>
      <c r="BR9" s="407"/>
      <c r="BS9" s="407"/>
      <c r="BT9" s="407"/>
      <c r="BU9" s="408"/>
      <c r="BV9" s="406">
        <v>72669</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16.3</v>
      </c>
      <c r="CU9" s="404"/>
      <c r="CV9" s="404"/>
      <c r="CW9" s="404"/>
      <c r="CX9" s="404"/>
      <c r="CY9" s="404"/>
      <c r="CZ9" s="404"/>
      <c r="DA9" s="405"/>
      <c r="DB9" s="403">
        <v>16.7</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16992</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104</v>
      </c>
      <c r="AV10" s="465"/>
      <c r="AW10" s="465"/>
      <c r="AX10" s="465"/>
      <c r="AY10" s="420" t="s">
        <v>115</v>
      </c>
      <c r="AZ10" s="421"/>
      <c r="BA10" s="421"/>
      <c r="BB10" s="421"/>
      <c r="BC10" s="421"/>
      <c r="BD10" s="421"/>
      <c r="BE10" s="421"/>
      <c r="BF10" s="421"/>
      <c r="BG10" s="421"/>
      <c r="BH10" s="421"/>
      <c r="BI10" s="421"/>
      <c r="BJ10" s="421"/>
      <c r="BK10" s="421"/>
      <c r="BL10" s="421"/>
      <c r="BM10" s="422"/>
      <c r="BN10" s="406">
        <v>204189</v>
      </c>
      <c r="BO10" s="407"/>
      <c r="BP10" s="407"/>
      <c r="BQ10" s="407"/>
      <c r="BR10" s="407"/>
      <c r="BS10" s="407"/>
      <c r="BT10" s="407"/>
      <c r="BU10" s="408"/>
      <c r="BV10" s="406">
        <v>205938</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104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15299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172200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15164</v>
      </c>
      <c r="S13" s="494"/>
      <c r="T13" s="494"/>
      <c r="U13" s="494"/>
      <c r="V13" s="495"/>
      <c r="W13" s="496" t="s">
        <v>131</v>
      </c>
      <c r="X13" s="392"/>
      <c r="Y13" s="392"/>
      <c r="Z13" s="392"/>
      <c r="AA13" s="392"/>
      <c r="AB13" s="393"/>
      <c r="AC13" s="359">
        <v>1734</v>
      </c>
      <c r="AD13" s="360"/>
      <c r="AE13" s="360"/>
      <c r="AF13" s="360"/>
      <c r="AG13" s="361"/>
      <c r="AH13" s="359">
        <v>2028</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-48597</v>
      </c>
      <c r="BO13" s="407"/>
      <c r="BP13" s="407"/>
      <c r="BQ13" s="407"/>
      <c r="BR13" s="407"/>
      <c r="BS13" s="407"/>
      <c r="BT13" s="407"/>
      <c r="BU13" s="408"/>
      <c r="BV13" s="406">
        <v>278607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9.1</v>
      </c>
      <c r="CU13" s="404"/>
      <c r="CV13" s="404"/>
      <c r="CW13" s="404"/>
      <c r="CX13" s="404"/>
      <c r="CY13" s="404"/>
      <c r="CZ13" s="404"/>
      <c r="DA13" s="405"/>
      <c r="DB13" s="403">
        <v>9.4</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15625</v>
      </c>
      <c r="S14" s="494"/>
      <c r="T14" s="494"/>
      <c r="U14" s="494"/>
      <c r="V14" s="495"/>
      <c r="W14" s="497"/>
      <c r="X14" s="395"/>
      <c r="Y14" s="395"/>
      <c r="Z14" s="395"/>
      <c r="AA14" s="395"/>
      <c r="AB14" s="396"/>
      <c r="AC14" s="486">
        <v>22.6</v>
      </c>
      <c r="AD14" s="487"/>
      <c r="AE14" s="487"/>
      <c r="AF14" s="487"/>
      <c r="AG14" s="488"/>
      <c r="AH14" s="486">
        <v>24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21</v>
      </c>
      <c r="CU14" s="504"/>
      <c r="CV14" s="504"/>
      <c r="CW14" s="504"/>
      <c r="CX14" s="504"/>
      <c r="CY14" s="504"/>
      <c r="CZ14" s="504"/>
      <c r="DA14" s="505"/>
      <c r="DB14" s="503">
        <v>24.1</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15495</v>
      </c>
      <c r="S15" s="494"/>
      <c r="T15" s="494"/>
      <c r="U15" s="494"/>
      <c r="V15" s="495"/>
      <c r="W15" s="496" t="s">
        <v>137</v>
      </c>
      <c r="X15" s="392"/>
      <c r="Y15" s="392"/>
      <c r="Z15" s="392"/>
      <c r="AA15" s="392"/>
      <c r="AB15" s="393"/>
      <c r="AC15" s="359">
        <v>1610</v>
      </c>
      <c r="AD15" s="360"/>
      <c r="AE15" s="360"/>
      <c r="AF15" s="360"/>
      <c r="AG15" s="361"/>
      <c r="AH15" s="359">
        <v>1800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2016569</v>
      </c>
      <c r="BO15" s="436"/>
      <c r="BP15" s="436"/>
      <c r="BQ15" s="436"/>
      <c r="BR15" s="436"/>
      <c r="BS15" s="436"/>
      <c r="BT15" s="436"/>
      <c r="BU15" s="437"/>
      <c r="BV15" s="435">
        <v>1997030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21</v>
      </c>
      <c r="AD16" s="487"/>
      <c r="AE16" s="487"/>
      <c r="AF16" s="487"/>
      <c r="AG16" s="488"/>
      <c r="AH16" s="486">
        <v>21.3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5960005</v>
      </c>
      <c r="BO16" s="407"/>
      <c r="BP16" s="407"/>
      <c r="BQ16" s="407"/>
      <c r="BR16" s="407"/>
      <c r="BS16" s="407"/>
      <c r="BT16" s="407"/>
      <c r="BU16" s="408"/>
      <c r="BV16" s="406">
        <v>5861252</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141</v>
      </c>
      <c r="S17" s="484"/>
      <c r="T17" s="484"/>
      <c r="U17" s="484"/>
      <c r="V17" s="485"/>
      <c r="W17" s="496" t="s">
        <v>144</v>
      </c>
      <c r="X17" s="392"/>
      <c r="Y17" s="392"/>
      <c r="Z17" s="392"/>
      <c r="AA17" s="392"/>
      <c r="AB17" s="393"/>
      <c r="AC17" s="359">
        <v>4322</v>
      </c>
      <c r="AD17" s="360"/>
      <c r="AE17" s="360"/>
      <c r="AF17" s="360"/>
      <c r="AG17" s="361"/>
      <c r="AH17" s="359">
        <v>4613</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2522728</v>
      </c>
      <c r="BO17" s="407"/>
      <c r="BP17" s="407"/>
      <c r="BQ17" s="407"/>
      <c r="BR17" s="407"/>
      <c r="BS17" s="407"/>
      <c r="BT17" s="407"/>
      <c r="BU17" s="408"/>
      <c r="BV17" s="406">
        <v>2500064</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146</v>
      </c>
      <c r="C18" s="457"/>
      <c r="D18" s="457"/>
      <c r="E18" s="458"/>
      <c r="F18" s="458"/>
      <c r="G18" s="458"/>
      <c r="H18" s="458"/>
      <c r="I18" s="458"/>
      <c r="J18" s="458"/>
      <c r="K18" s="458"/>
      <c r="L18" s="459">
        <v>151.69</v>
      </c>
      <c r="M18" s="459"/>
      <c r="N18" s="459"/>
      <c r="O18" s="459"/>
      <c r="P18" s="459"/>
      <c r="Q18" s="459"/>
      <c r="R18" s="460"/>
      <c r="S18" s="460"/>
      <c r="T18" s="460"/>
      <c r="U18" s="460"/>
      <c r="V18" s="461"/>
      <c r="W18" s="477"/>
      <c r="X18" s="478"/>
      <c r="Y18" s="478"/>
      <c r="Z18" s="478"/>
      <c r="AA18" s="478"/>
      <c r="AB18" s="502"/>
      <c r="AC18" s="376">
        <v>56.4</v>
      </c>
      <c r="AD18" s="377"/>
      <c r="AE18" s="377"/>
      <c r="AF18" s="377"/>
      <c r="AG18" s="462"/>
      <c r="AH18" s="376">
        <v>54.6</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6529297</v>
      </c>
      <c r="BO18" s="407"/>
      <c r="BP18" s="407"/>
      <c r="BQ18" s="407"/>
      <c r="BR18" s="407"/>
      <c r="BS18" s="407"/>
      <c r="BT18" s="407"/>
      <c r="BU18" s="408"/>
      <c r="BV18" s="406">
        <v>6337919</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148</v>
      </c>
      <c r="C19" s="457"/>
      <c r="D19" s="457"/>
      <c r="E19" s="458"/>
      <c r="F19" s="458"/>
      <c r="G19" s="458"/>
      <c r="H19" s="458"/>
      <c r="I19" s="458"/>
      <c r="J19" s="458"/>
      <c r="K19" s="458"/>
      <c r="L19" s="466">
        <v>105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8857508</v>
      </c>
      <c r="BO19" s="407"/>
      <c r="BP19" s="407"/>
      <c r="BQ19" s="407"/>
      <c r="BR19" s="407"/>
      <c r="BS19" s="407"/>
      <c r="BT19" s="407"/>
      <c r="BU19" s="408"/>
      <c r="BV19" s="406">
        <v>8875614</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150</v>
      </c>
      <c r="C20" s="457"/>
      <c r="D20" s="457"/>
      <c r="E20" s="458"/>
      <c r="F20" s="458"/>
      <c r="G20" s="458"/>
      <c r="H20" s="458"/>
      <c r="I20" s="458"/>
      <c r="J20" s="458"/>
      <c r="K20" s="458"/>
      <c r="L20" s="466">
        <v>6223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11912834</v>
      </c>
      <c r="BO22" s="436"/>
      <c r="BP22" s="436"/>
      <c r="BQ22" s="436"/>
      <c r="BR22" s="436"/>
      <c r="BS22" s="436"/>
      <c r="BT22" s="436"/>
      <c r="BU22" s="437"/>
      <c r="BV22" s="435">
        <v>12454450</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11430671</v>
      </c>
      <c r="BO23" s="407"/>
      <c r="BP23" s="407"/>
      <c r="BQ23" s="407"/>
      <c r="BR23" s="407"/>
      <c r="BS23" s="407"/>
      <c r="BT23" s="407"/>
      <c r="BU23" s="408"/>
      <c r="BV23" s="406">
        <v>11923211</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160</v>
      </c>
      <c r="F24" s="363"/>
      <c r="G24" s="363"/>
      <c r="H24" s="363"/>
      <c r="I24" s="363"/>
      <c r="J24" s="363"/>
      <c r="K24" s="364"/>
      <c r="L24" s="359">
        <v>1</v>
      </c>
      <c r="M24" s="360"/>
      <c r="N24" s="360"/>
      <c r="O24" s="360"/>
      <c r="P24" s="361"/>
      <c r="Q24" s="359">
        <v>7000</v>
      </c>
      <c r="R24" s="360"/>
      <c r="S24" s="360"/>
      <c r="T24" s="360"/>
      <c r="U24" s="360"/>
      <c r="V24" s="361"/>
      <c r="W24" s="449"/>
      <c r="X24" s="386"/>
      <c r="Y24" s="387"/>
      <c r="Z24" s="362" t="s">
        <v>161</v>
      </c>
      <c r="AA24" s="363"/>
      <c r="AB24" s="363"/>
      <c r="AC24" s="363"/>
      <c r="AD24" s="363"/>
      <c r="AE24" s="363"/>
      <c r="AF24" s="363"/>
      <c r="AG24" s="364"/>
      <c r="AH24" s="359">
        <v>189</v>
      </c>
      <c r="AI24" s="360"/>
      <c r="AJ24" s="360"/>
      <c r="AK24" s="360"/>
      <c r="AL24" s="361"/>
      <c r="AM24" s="359">
        <v>604800</v>
      </c>
      <c r="AN24" s="360"/>
      <c r="AO24" s="360"/>
      <c r="AP24" s="360"/>
      <c r="AQ24" s="360"/>
      <c r="AR24" s="361"/>
      <c r="AS24" s="359">
        <v>3200</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9042107</v>
      </c>
      <c r="BO24" s="407"/>
      <c r="BP24" s="407"/>
      <c r="BQ24" s="407"/>
      <c r="BR24" s="407"/>
      <c r="BS24" s="407"/>
      <c r="BT24" s="407"/>
      <c r="BU24" s="408"/>
      <c r="BV24" s="406">
        <v>9278099</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163</v>
      </c>
      <c r="F25" s="363"/>
      <c r="G25" s="363"/>
      <c r="H25" s="363"/>
      <c r="I25" s="363"/>
      <c r="J25" s="363"/>
      <c r="K25" s="364"/>
      <c r="L25" s="359">
        <v>1</v>
      </c>
      <c r="M25" s="360"/>
      <c r="N25" s="360"/>
      <c r="O25" s="360"/>
      <c r="P25" s="361"/>
      <c r="Q25" s="359">
        <v>6000</v>
      </c>
      <c r="R25" s="360"/>
      <c r="S25" s="360"/>
      <c r="T25" s="360"/>
      <c r="U25" s="360"/>
      <c r="V25" s="361"/>
      <c r="W25" s="449"/>
      <c r="X25" s="386"/>
      <c r="Y25" s="387"/>
      <c r="Z25" s="362" t="s">
        <v>164</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1386539</v>
      </c>
      <c r="BO25" s="436"/>
      <c r="BP25" s="436"/>
      <c r="BQ25" s="436"/>
      <c r="BR25" s="436"/>
      <c r="BS25" s="436"/>
      <c r="BT25" s="436"/>
      <c r="BU25" s="437"/>
      <c r="BV25" s="435">
        <v>1962532</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166</v>
      </c>
      <c r="F26" s="363"/>
      <c r="G26" s="363"/>
      <c r="H26" s="363"/>
      <c r="I26" s="363"/>
      <c r="J26" s="363"/>
      <c r="K26" s="364"/>
      <c r="L26" s="359">
        <v>1</v>
      </c>
      <c r="M26" s="360"/>
      <c r="N26" s="360"/>
      <c r="O26" s="360"/>
      <c r="P26" s="361"/>
      <c r="Q26" s="359">
        <v>5500</v>
      </c>
      <c r="R26" s="360"/>
      <c r="S26" s="360"/>
      <c r="T26" s="360"/>
      <c r="U26" s="360"/>
      <c r="V26" s="361"/>
      <c r="W26" s="449"/>
      <c r="X26" s="386"/>
      <c r="Y26" s="387"/>
      <c r="Z26" s="362" t="s">
        <v>167</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169</v>
      </c>
      <c r="F27" s="363"/>
      <c r="G27" s="363"/>
      <c r="H27" s="363"/>
      <c r="I27" s="363"/>
      <c r="J27" s="363"/>
      <c r="K27" s="364"/>
      <c r="L27" s="359">
        <v>1</v>
      </c>
      <c r="M27" s="360"/>
      <c r="N27" s="360"/>
      <c r="O27" s="360"/>
      <c r="P27" s="361"/>
      <c r="Q27" s="359">
        <v>3150</v>
      </c>
      <c r="R27" s="360"/>
      <c r="S27" s="360"/>
      <c r="T27" s="360"/>
      <c r="U27" s="360"/>
      <c r="V27" s="361"/>
      <c r="W27" s="449"/>
      <c r="X27" s="386"/>
      <c r="Y27" s="387"/>
      <c r="Z27" s="362" t="s">
        <v>170</v>
      </c>
      <c r="AA27" s="363"/>
      <c r="AB27" s="363"/>
      <c r="AC27" s="363"/>
      <c r="AD27" s="363"/>
      <c r="AE27" s="363"/>
      <c r="AF27" s="363"/>
      <c r="AG27" s="364"/>
      <c r="AH27" s="359">
        <v>1</v>
      </c>
      <c r="AI27" s="360"/>
      <c r="AJ27" s="360"/>
      <c r="AK27" s="360"/>
      <c r="AL27" s="361"/>
      <c r="AM27" s="359" t="s">
        <v>171</v>
      </c>
      <c r="AN27" s="360"/>
      <c r="AO27" s="360"/>
      <c r="AP27" s="360"/>
      <c r="AQ27" s="360"/>
      <c r="AR27" s="361"/>
      <c r="AS27" s="359" t="s">
        <v>171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2650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1697310</v>
      </c>
      <c r="BO28" s="436"/>
      <c r="BP28" s="436"/>
      <c r="BQ28" s="436"/>
      <c r="BR28" s="436"/>
      <c r="BS28" s="436"/>
      <c r="BT28" s="436"/>
      <c r="BU28" s="437"/>
      <c r="BV28" s="435">
        <v>1665321</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11</v>
      </c>
      <c r="M29" s="360"/>
      <c r="N29" s="360"/>
      <c r="O29" s="360"/>
      <c r="P29" s="361"/>
      <c r="Q29" s="359">
        <v>2450</v>
      </c>
      <c r="R29" s="360"/>
      <c r="S29" s="360"/>
      <c r="T29" s="360"/>
      <c r="U29" s="360"/>
      <c r="V29" s="361"/>
      <c r="W29" s="450"/>
      <c r="X29" s="451"/>
      <c r="Y29" s="452"/>
      <c r="Z29" s="362" t="s">
        <v>177</v>
      </c>
      <c r="AA29" s="363"/>
      <c r="AB29" s="363"/>
      <c r="AC29" s="363"/>
      <c r="AD29" s="363"/>
      <c r="AE29" s="363"/>
      <c r="AF29" s="363"/>
      <c r="AG29" s="364"/>
      <c r="AH29" s="359">
        <v>190</v>
      </c>
      <c r="AI29" s="360"/>
      <c r="AJ29" s="360"/>
      <c r="AK29" s="360"/>
      <c r="AL29" s="361"/>
      <c r="AM29" s="359">
        <v>608565</v>
      </c>
      <c r="AN29" s="360"/>
      <c r="AO29" s="360"/>
      <c r="AP29" s="360"/>
      <c r="AQ29" s="360"/>
      <c r="AR29" s="361"/>
      <c r="AS29" s="359">
        <v>3203</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78749</v>
      </c>
      <c r="BO29" s="407"/>
      <c r="BP29" s="407"/>
      <c r="BQ29" s="407"/>
      <c r="BR29" s="407"/>
      <c r="BS29" s="407"/>
      <c r="BT29" s="407"/>
      <c r="BU29" s="408"/>
      <c r="BV29" s="406">
        <v>77063</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96.2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1433967</v>
      </c>
      <c r="BO30" s="441"/>
      <c r="BP30" s="441"/>
      <c r="BQ30" s="441"/>
      <c r="BR30" s="441"/>
      <c r="BS30" s="441"/>
      <c r="BT30" s="441"/>
      <c r="BU30" s="442"/>
      <c r="BV30" s="440">
        <v>1330526</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和歌山県市町村総合事務組合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f>IF(E35="","",C34+1)</f>
        <v>2</v>
      </c>
      <c r="D35" s="354"/>
      <c r="E35" s="355" t="str">
        <f>IF('各会計、関係団体の財政状況及び健全化判断比率'!B8="","",'各会計、関係団体の財政状況及び健全化判断比率'!B8)</f>
        <v>シビックセンター特別会計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橋本伊都衛生施設組合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f>IF(E36="","",C35+1)</f>
        <v>3</v>
      </c>
      <c r="D36" s="354"/>
      <c r="E36" s="355" t="str">
        <f>IF('各会計、関係団体の財政状況及び健全化判断比率'!B9="","",'各会計、関係団体の財政状況及び健全化判断比率'!B9)</f>
        <v>花園地域交流推進施設運営事業特別会計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伊都郡町村及び橋本市老人福祉施設事務組合（普通会計）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7</v>
      </c>
      <c r="V37" s="354"/>
      <c r="W37" s="355" t="str">
        <f>IF('各会計、関係団体の財政状況及び健全化判断比率'!B31="","",'各会計、関係団体の財政状況及び健全化判断比率'!B31)</f>
        <v>国民健康保険天野診療所事業特別会計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伊都郡町村及び橋本市老人福祉施設事務組合（公営企業会計）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伊都郡町村及び橋本市児童福祉施設事務組合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伊都消防組合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16</v>
      </c>
      <c r="BX40" s="354"/>
      <c r="BY40" s="355" t="str">
        <f>IF('各会計、関係団体の財政状況及び健全化判断比率'!B74="","",'各会計、関係団体の財政状況及び健全化判断比率'!B74)</f>
        <v>橋本周辺広域市町村圏組合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17</v>
      </c>
      <c r="BX41" s="354"/>
      <c r="BY41" s="355" t="str">
        <f>IF('各会計、関係団体の財政状況及び健全化判断比率'!B75="","",'各会計、関係団体の財政状況及び健全化判断比率'!B75)</f>
        <v>和歌山地方税回収機構</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18</v>
      </c>
      <c r="BX42" s="354"/>
      <c r="BY42" s="355" t="str">
        <f>IF('各会計、関係団体の財政状況及び健全化判断比率'!B76="","",'各会計、関係団体の財政状況及び健全化判断比率'!B76)</f>
        <v>和歌山県後期高齢者医療広域連合（普通会計）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19</v>
      </c>
      <c r="BX43" s="354"/>
      <c r="BY43" s="355" t="str">
        <f>IF('各会計、関係団体の財政状況及び健全化判断比率'!B77="","",'各会計、関係団体の財政状況及び健全化判断比率'!B77)</f>
        <v>和歌山県後期高齢者医療広域連合（特別会計）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VoHM8+C9BbDXb4bSAc8MySY5yICtXFGXsyaX2IYJcuoVv2JLHAGV4xsIc0eD03omDDlfDk34+jasGtwkcNBqtQ==" saltValue="+RJUKLM6tcfGiDf12dAcn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533</v>
      </c>
      <c r="D34" s="1136"/>
      <c r="E34" s="1137"/>
      <c r="F34" s="32">
        <v>14.38</v>
      </c>
      <c r="G34" s="33">
        <v>14.11</v>
      </c>
      <c r="H34" s="33">
        <v>14.1</v>
      </c>
      <c r="I34" s="33">
        <v>14.48</v>
      </c>
      <c r="J34" s="34">
        <v>13.98</v>
      </c>
      <c r="K34" s="22"/>
      <c r="L34" s="22"/>
      <c r="M34" s="22"/>
      <c r="N34" s="22"/>
      <c r="O34" s="22"/>
      <c r="P34" s="22"/>
    </row>
    <row r="35" spans="1:16" ht="39" customHeight="1" x14ac:dyDescent="0.2">
      <c r="A35" s="22"/>
      <c r="B35" s="35"/>
      <c r="C35" s="1132" t="s">
        <v>534</v>
      </c>
      <c r="D35" s="1132"/>
      <c r="E35" s="1133"/>
      <c r="F35" s="36">
        <v>4.62</v>
      </c>
      <c r="G35" s="37">
        <v>5.74</v>
      </c>
      <c r="H35" s="37">
        <v>5.19</v>
      </c>
      <c r="I35" s="37">
        <v>6.31</v>
      </c>
      <c r="J35" s="38">
        <v>4.99</v>
      </c>
      <c r="K35" s="22"/>
      <c r="L35" s="22"/>
      <c r="M35" s="22"/>
      <c r="N35" s="22"/>
      <c r="O35" s="22"/>
      <c r="P35" s="22"/>
    </row>
    <row r="36" spans="1:16" ht="39" customHeight="1" x14ac:dyDescent="0.2">
      <c r="A36" s="22"/>
      <c r="B36" s="35"/>
      <c r="C36" s="1132" t="s">
        <v>535</v>
      </c>
      <c r="D36" s="1132"/>
      <c r="E36" s="1133"/>
      <c r="F36" s="36">
        <v>2.72</v>
      </c>
      <c r="G36" s="37">
        <v>2.17</v>
      </c>
      <c r="H36" s="37">
        <v>2.09</v>
      </c>
      <c r="I36" s="37">
        <v>1.77</v>
      </c>
      <c r="J36" s="38">
        <v>1.21</v>
      </c>
      <c r="K36" s="22"/>
      <c r="L36" s="22"/>
      <c r="M36" s="22"/>
      <c r="N36" s="22"/>
      <c r="O36" s="22"/>
      <c r="P36" s="22"/>
    </row>
    <row r="37" spans="1:16" ht="39" customHeight="1" x14ac:dyDescent="0.2">
      <c r="A37" s="22"/>
      <c r="B37" s="35"/>
      <c r="C37" s="1132" t="s">
        <v>536</v>
      </c>
      <c r="D37" s="1132"/>
      <c r="E37" s="1133"/>
      <c r="F37" s="36">
        <v>1.2</v>
      </c>
      <c r="G37" s="37">
        <v>1.25</v>
      </c>
      <c r="H37" s="37">
        <v>1.18</v>
      </c>
      <c r="I37" s="37">
        <v>1.17</v>
      </c>
      <c r="J37" s="38">
        <v>0.82</v>
      </c>
      <c r="K37" s="22"/>
      <c r="L37" s="22"/>
      <c r="M37" s="22"/>
      <c r="N37" s="22"/>
      <c r="O37" s="22"/>
      <c r="P37" s="22"/>
    </row>
    <row r="38" spans="1:16" ht="39" customHeight="1" x14ac:dyDescent="0.2">
      <c r="A38" s="22"/>
      <c r="B38" s="35"/>
      <c r="C38" s="1132" t="s">
        <v>537</v>
      </c>
      <c r="D38" s="1132"/>
      <c r="E38" s="1133"/>
      <c r="F38" s="36">
        <v>0.93</v>
      </c>
      <c r="G38" s="37">
        <v>0.61</v>
      </c>
      <c r="H38" s="37">
        <v>0.73</v>
      </c>
      <c r="I38" s="37">
        <v>0.4</v>
      </c>
      <c r="J38" s="38">
        <v>0.59</v>
      </c>
      <c r="K38" s="22"/>
      <c r="L38" s="22"/>
      <c r="M38" s="22"/>
      <c r="N38" s="22"/>
      <c r="O38" s="22"/>
      <c r="P38" s="22"/>
    </row>
    <row r="39" spans="1:16" ht="39" customHeight="1" x14ac:dyDescent="0.2">
      <c r="A39" s="22"/>
      <c r="B39" s="35"/>
      <c r="C39" s="1132" t="s">
        <v>538</v>
      </c>
      <c r="D39" s="1132"/>
      <c r="E39" s="1133"/>
      <c r="F39" s="36">
        <v>0.08</v>
      </c>
      <c r="G39" s="37">
        <v>0.08</v>
      </c>
      <c r="H39" s="37">
        <v>0.39</v>
      </c>
      <c r="I39" s="37">
        <v>0.12</v>
      </c>
      <c r="J39" s="38">
        <v>0.14000000000000001</v>
      </c>
      <c r="K39" s="22"/>
      <c r="L39" s="22"/>
      <c r="M39" s="22"/>
      <c r="N39" s="22"/>
      <c r="O39" s="22"/>
      <c r="P39" s="22"/>
    </row>
    <row r="40" spans="1:16" ht="39" customHeight="1" x14ac:dyDescent="0.2">
      <c r="A40" s="22"/>
      <c r="B40" s="35"/>
      <c r="C40" s="1132" t="s">
        <v>539</v>
      </c>
      <c r="D40" s="1132"/>
      <c r="E40" s="1133"/>
      <c r="F40" s="36">
        <v>0</v>
      </c>
      <c r="G40" s="37">
        <v>0</v>
      </c>
      <c r="H40" s="37">
        <v>0</v>
      </c>
      <c r="I40" s="37">
        <v>0</v>
      </c>
      <c r="J40" s="38">
        <v>0</v>
      </c>
      <c r="K40" s="22"/>
      <c r="L40" s="22"/>
      <c r="M40" s="22"/>
      <c r="N40" s="22"/>
      <c r="O40" s="22"/>
      <c r="P40" s="22"/>
    </row>
    <row r="41" spans="1:16" ht="39" customHeight="1" x14ac:dyDescent="0.2">
      <c r="A41" s="22"/>
      <c r="B41" s="35"/>
      <c r="C41" s="1132" t="s">
        <v>540</v>
      </c>
      <c r="D41" s="1132"/>
      <c r="E41" s="1133"/>
      <c r="F41" s="36">
        <v>0</v>
      </c>
      <c r="G41" s="37">
        <v>0</v>
      </c>
      <c r="H41" s="37">
        <v>0</v>
      </c>
      <c r="I41" s="37">
        <v>0</v>
      </c>
      <c r="J41" s="38">
        <v>0</v>
      </c>
      <c r="K41" s="22"/>
      <c r="L41" s="22"/>
      <c r="M41" s="22"/>
      <c r="N41" s="22"/>
      <c r="O41" s="22"/>
      <c r="P41" s="22"/>
    </row>
    <row r="42" spans="1:16" ht="39" customHeight="1" x14ac:dyDescent="0.2">
      <c r="A42" s="22"/>
      <c r="B42" s="39"/>
      <c r="C42" s="1132" t="s">
        <v>541</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542</v>
      </c>
      <c r="D43" s="1134"/>
      <c r="E43" s="1135"/>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t4RmSf4xsr9tWHUJKUzMjin1yQ+c7cwSxu704lhx7745BzBkop2jMHs+ndASyKs7+ZtJIYI/myvU3pAAvSpudg==" saltValue="qZENmEEndiYFcigvhWUW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1459</v>
      </c>
      <c r="L45" s="58">
        <v>1509</v>
      </c>
      <c r="M45" s="58">
        <v>1520</v>
      </c>
      <c r="N45" s="58">
        <v>1523</v>
      </c>
      <c r="O45" s="59">
        <v>1473</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2">
      <c r="A48" s="46"/>
      <c r="B48" s="1163"/>
      <c r="C48" s="1164"/>
      <c r="D48" s="60"/>
      <c r="E48" s="1140" t="s">
        <v>13</v>
      </c>
      <c r="F48" s="1140"/>
      <c r="G48" s="1140"/>
      <c r="H48" s="1140"/>
      <c r="I48" s="1140"/>
      <c r="J48" s="1141"/>
      <c r="K48" s="61">
        <v>216</v>
      </c>
      <c r="L48" s="62">
        <v>214</v>
      </c>
      <c r="M48" s="62">
        <v>221</v>
      </c>
      <c r="N48" s="62">
        <v>223</v>
      </c>
      <c r="O48" s="63">
        <v>200</v>
      </c>
      <c r="P48" s="46"/>
      <c r="Q48" s="46"/>
      <c r="R48" s="46"/>
      <c r="S48" s="46"/>
      <c r="T48" s="46"/>
      <c r="U48" s="46"/>
    </row>
    <row r="49" spans="1:21" ht="30.75" customHeight="1" x14ac:dyDescent="0.2">
      <c r="A49" s="46"/>
      <c r="B49" s="1163"/>
      <c r="C49" s="1164"/>
      <c r="D49" s="60"/>
      <c r="E49" s="1140" t="s">
        <v>14</v>
      </c>
      <c r="F49" s="1140"/>
      <c r="G49" s="1140"/>
      <c r="H49" s="1140"/>
      <c r="I49" s="1140"/>
      <c r="J49" s="1141"/>
      <c r="K49" s="61">
        <v>67</v>
      </c>
      <c r="L49" s="62">
        <v>74</v>
      </c>
      <c r="M49" s="62">
        <v>73</v>
      </c>
      <c r="N49" s="62">
        <v>68</v>
      </c>
      <c r="O49" s="63">
        <v>29</v>
      </c>
      <c r="P49" s="46"/>
      <c r="Q49" s="46"/>
      <c r="R49" s="46"/>
      <c r="S49" s="46"/>
      <c r="T49" s="46"/>
      <c r="U49" s="46"/>
    </row>
    <row r="50" spans="1:21" ht="30.75" customHeight="1" x14ac:dyDescent="0.2">
      <c r="A50" s="46"/>
      <c r="B50" s="1163"/>
      <c r="C50" s="1164"/>
      <c r="D50" s="60"/>
      <c r="E50" s="1140" t="s">
        <v>15</v>
      </c>
      <c r="F50" s="1140"/>
      <c r="G50" s="1140"/>
      <c r="H50" s="1140"/>
      <c r="I50" s="1140"/>
      <c r="J50" s="1141"/>
      <c r="K50" s="61">
        <v>0</v>
      </c>
      <c r="L50" s="62">
        <v>0</v>
      </c>
      <c r="M50" s="62">
        <v>0</v>
      </c>
      <c r="N50" s="62">
        <v>0</v>
      </c>
      <c r="O50" s="63">
        <v>0</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1285</v>
      </c>
      <c r="L52" s="62">
        <v>1307</v>
      </c>
      <c r="M52" s="62">
        <v>1328</v>
      </c>
      <c r="N52" s="62">
        <v>1301</v>
      </c>
      <c r="O52" s="63">
        <v>1263</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457</v>
      </c>
      <c r="L53" s="67">
        <v>490</v>
      </c>
      <c r="M53" s="67">
        <v>486</v>
      </c>
      <c r="N53" s="67">
        <v>513</v>
      </c>
      <c r="O53" s="68">
        <v>439</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8uor86Wb8L32bwBGgj6Sr4n7oLm4yZChLv9k6ZSr++0IpBU0DzIcvkCI5tF+2W5VuYNYbWqT7KoJhOLHh3dxmg==" saltValue="JGeLNyPKK51hA5zhWcWcV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30</v>
      </c>
      <c r="C41" s="1182"/>
      <c r="D41" s="103"/>
      <c r="E41" s="1183" t="s">
        <v>31</v>
      </c>
      <c r="F41" s="1183"/>
      <c r="G41" s="1183"/>
      <c r="H41" s="1184"/>
      <c r="I41" s="330">
        <v>14249</v>
      </c>
      <c r="J41" s="331">
        <v>14089</v>
      </c>
      <c r="K41" s="331">
        <v>13190</v>
      </c>
      <c r="L41" s="331">
        <v>12686</v>
      </c>
      <c r="M41" s="332">
        <v>12118</v>
      </c>
    </row>
    <row r="42" spans="2:13" ht="27.75" customHeight="1" x14ac:dyDescent="0.2">
      <c r="B42" s="1171"/>
      <c r="C42" s="1172"/>
      <c r="D42" s="104"/>
      <c r="E42" s="1175" t="s">
        <v>32</v>
      </c>
      <c r="F42" s="1175"/>
      <c r="G42" s="1175"/>
      <c r="H42" s="1176"/>
      <c r="I42" s="333" t="s">
        <v>489</v>
      </c>
      <c r="J42" s="334" t="s">
        <v>489</v>
      </c>
      <c r="K42" s="334" t="s">
        <v>489</v>
      </c>
      <c r="L42" s="334" t="s">
        <v>489</v>
      </c>
      <c r="M42" s="335" t="s">
        <v>489</v>
      </c>
    </row>
    <row r="43" spans="2:13" ht="27.75" customHeight="1" x14ac:dyDescent="0.2">
      <c r="B43" s="1171"/>
      <c r="C43" s="1172"/>
      <c r="D43" s="104"/>
      <c r="E43" s="1175" t="s">
        <v>33</v>
      </c>
      <c r="F43" s="1175"/>
      <c r="G43" s="1175"/>
      <c r="H43" s="1176"/>
      <c r="I43" s="333">
        <v>2911</v>
      </c>
      <c r="J43" s="334">
        <v>2378</v>
      </c>
      <c r="K43" s="334">
        <v>2174</v>
      </c>
      <c r="L43" s="334">
        <v>2037</v>
      </c>
      <c r="M43" s="335">
        <v>1911</v>
      </c>
    </row>
    <row r="44" spans="2:13" ht="27.75" customHeight="1" x14ac:dyDescent="0.2">
      <c r="B44" s="1171"/>
      <c r="C44" s="1172"/>
      <c r="D44" s="104"/>
      <c r="E44" s="1175" t="s">
        <v>34</v>
      </c>
      <c r="F44" s="1175"/>
      <c r="G44" s="1175"/>
      <c r="H44" s="1176"/>
      <c r="I44" s="333">
        <v>237</v>
      </c>
      <c r="J44" s="334">
        <v>170</v>
      </c>
      <c r="K44" s="334">
        <v>108</v>
      </c>
      <c r="L44" s="334">
        <v>75</v>
      </c>
      <c r="M44" s="335">
        <v>87</v>
      </c>
    </row>
    <row r="45" spans="2:13" ht="27.75" customHeight="1" x14ac:dyDescent="0.2">
      <c r="B45" s="1171"/>
      <c r="C45" s="1172"/>
      <c r="D45" s="104"/>
      <c r="E45" s="1175" t="s">
        <v>35</v>
      </c>
      <c r="F45" s="1175"/>
      <c r="G45" s="1175"/>
      <c r="H45" s="1176"/>
      <c r="I45" s="333">
        <v>1618</v>
      </c>
      <c r="J45" s="334">
        <v>1588</v>
      </c>
      <c r="K45" s="334">
        <v>1591</v>
      </c>
      <c r="L45" s="334">
        <v>1634</v>
      </c>
      <c r="M45" s="335">
        <v>1672</v>
      </c>
    </row>
    <row r="46" spans="2:13" ht="27.75" customHeight="1" x14ac:dyDescent="0.2">
      <c r="B46" s="1171"/>
      <c r="C46" s="1172"/>
      <c r="D46" s="105"/>
      <c r="E46" s="1175" t="s">
        <v>36</v>
      </c>
      <c r="F46" s="1175"/>
      <c r="G46" s="1175"/>
      <c r="H46" s="1176"/>
      <c r="I46" s="333" t="s">
        <v>489</v>
      </c>
      <c r="J46" s="334" t="s">
        <v>489</v>
      </c>
      <c r="K46" s="334" t="s">
        <v>489</v>
      </c>
      <c r="L46" s="334" t="s">
        <v>489</v>
      </c>
      <c r="M46" s="335" t="s">
        <v>489</v>
      </c>
    </row>
    <row r="47" spans="2:13" ht="27.75" customHeight="1" x14ac:dyDescent="0.2">
      <c r="B47" s="1171"/>
      <c r="C47" s="1172"/>
      <c r="D47" s="106"/>
      <c r="E47" s="1185" t="s">
        <v>37</v>
      </c>
      <c r="F47" s="1186"/>
      <c r="G47" s="1186"/>
      <c r="H47" s="1187"/>
      <c r="I47" s="333" t="s">
        <v>489</v>
      </c>
      <c r="J47" s="334" t="s">
        <v>489</v>
      </c>
      <c r="K47" s="334" t="s">
        <v>489</v>
      </c>
      <c r="L47" s="334" t="s">
        <v>489</v>
      </c>
      <c r="M47" s="335" t="s">
        <v>489</v>
      </c>
    </row>
    <row r="48" spans="2:13" ht="27.75" customHeight="1" x14ac:dyDescent="0.2">
      <c r="B48" s="1171"/>
      <c r="C48" s="1172"/>
      <c r="D48" s="104"/>
      <c r="E48" s="1175" t="s">
        <v>38</v>
      </c>
      <c r="F48" s="1175"/>
      <c r="G48" s="1175"/>
      <c r="H48" s="1176"/>
      <c r="I48" s="333" t="s">
        <v>489</v>
      </c>
      <c r="J48" s="334" t="s">
        <v>489</v>
      </c>
      <c r="K48" s="334" t="s">
        <v>489</v>
      </c>
      <c r="L48" s="334" t="s">
        <v>489</v>
      </c>
      <c r="M48" s="335" t="s">
        <v>489</v>
      </c>
    </row>
    <row r="49" spans="2:13" ht="27.75" customHeight="1" x14ac:dyDescent="0.2">
      <c r="B49" s="1173"/>
      <c r="C49" s="1174"/>
      <c r="D49" s="104"/>
      <c r="E49" s="1175" t="s">
        <v>39</v>
      </c>
      <c r="F49" s="1175"/>
      <c r="G49" s="1175"/>
      <c r="H49" s="1176"/>
      <c r="I49" s="333" t="s">
        <v>489</v>
      </c>
      <c r="J49" s="334" t="s">
        <v>489</v>
      </c>
      <c r="K49" s="334" t="s">
        <v>489</v>
      </c>
      <c r="L49" s="334" t="s">
        <v>489</v>
      </c>
      <c r="M49" s="335" t="s">
        <v>489</v>
      </c>
    </row>
    <row r="50" spans="2:13" ht="27.75" customHeight="1" x14ac:dyDescent="0.2">
      <c r="B50" s="1169" t="s">
        <v>40</v>
      </c>
      <c r="C50" s="1170"/>
      <c r="D50" s="107"/>
      <c r="E50" s="1175" t="s">
        <v>41</v>
      </c>
      <c r="F50" s="1175"/>
      <c r="G50" s="1175"/>
      <c r="H50" s="1176"/>
      <c r="I50" s="333">
        <v>2255</v>
      </c>
      <c r="J50" s="334">
        <v>3062</v>
      </c>
      <c r="K50" s="334">
        <v>3111</v>
      </c>
      <c r="L50" s="334">
        <v>3272</v>
      </c>
      <c r="M50" s="335">
        <v>3400</v>
      </c>
    </row>
    <row r="51" spans="2:13" ht="27.75" customHeight="1" x14ac:dyDescent="0.2">
      <c r="B51" s="1171"/>
      <c r="C51" s="1172"/>
      <c r="D51" s="104"/>
      <c r="E51" s="1175" t="s">
        <v>42</v>
      </c>
      <c r="F51" s="1175"/>
      <c r="G51" s="1175"/>
      <c r="H51" s="1176"/>
      <c r="I51" s="333">
        <v>1219</v>
      </c>
      <c r="J51" s="334">
        <v>1290</v>
      </c>
      <c r="K51" s="334">
        <v>1396</v>
      </c>
      <c r="L51" s="334">
        <v>1346</v>
      </c>
      <c r="M51" s="335">
        <v>1383</v>
      </c>
    </row>
    <row r="52" spans="2:13" ht="27.75" customHeight="1" x14ac:dyDescent="0.2">
      <c r="B52" s="1173"/>
      <c r="C52" s="1174"/>
      <c r="D52" s="104"/>
      <c r="E52" s="1175" t="s">
        <v>43</v>
      </c>
      <c r="F52" s="1175"/>
      <c r="G52" s="1175"/>
      <c r="H52" s="1176"/>
      <c r="I52" s="333">
        <v>12441</v>
      </c>
      <c r="J52" s="334">
        <v>11864</v>
      </c>
      <c r="K52" s="334">
        <v>11065</v>
      </c>
      <c r="L52" s="334">
        <v>10555</v>
      </c>
      <c r="M52" s="335">
        <v>9886</v>
      </c>
    </row>
    <row r="53" spans="2:13" ht="27.75" customHeight="1" thickBot="1" x14ac:dyDescent="0.25">
      <c r="B53" s="1177" t="s">
        <v>19</v>
      </c>
      <c r="C53" s="1178"/>
      <c r="D53" s="108"/>
      <c r="E53" s="1179" t="s">
        <v>44</v>
      </c>
      <c r="F53" s="1179"/>
      <c r="G53" s="1179"/>
      <c r="H53" s="1180"/>
      <c r="I53" s="336">
        <v>3099</v>
      </c>
      <c r="J53" s="337">
        <v>2010</v>
      </c>
      <c r="K53" s="337">
        <v>1491</v>
      </c>
      <c r="L53" s="337">
        <v>1258</v>
      </c>
      <c r="M53" s="338">
        <v>1119</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0ysm27cxWerQjoPIX+AWeIDEm8fQZ6YAUm9IRp3SBMgJjWtQpeONy/mZSinp57Ff0lT/SAbmIonV289EFWgE3g==" saltValue="5McyHSYx6tCNnRF71d3Q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1459</v>
      </c>
      <c r="G55" s="339">
        <v>1665</v>
      </c>
      <c r="H55" s="340">
        <v>1697</v>
      </c>
    </row>
    <row r="56" spans="2:8" ht="52.5" customHeight="1" x14ac:dyDescent="0.2">
      <c r="B56" s="120"/>
      <c r="C56" s="1198" t="s">
        <v>47</v>
      </c>
      <c r="D56" s="1198"/>
      <c r="E56" s="1199"/>
      <c r="F56" s="341">
        <v>74</v>
      </c>
      <c r="G56" s="341">
        <v>77</v>
      </c>
      <c r="H56" s="342">
        <v>79</v>
      </c>
    </row>
    <row r="57" spans="2:8" ht="53.25" customHeight="1" x14ac:dyDescent="0.2">
      <c r="B57" s="120"/>
      <c r="C57" s="1200" t="s">
        <v>48</v>
      </c>
      <c r="D57" s="1200"/>
      <c r="E57" s="1201"/>
      <c r="F57" s="343">
        <v>1370</v>
      </c>
      <c r="G57" s="343">
        <v>1331</v>
      </c>
      <c r="H57" s="344">
        <v>1434</v>
      </c>
    </row>
    <row r="58" spans="2:8" ht="45.75" customHeight="1" x14ac:dyDescent="0.2">
      <c r="B58" s="121"/>
      <c r="C58" s="1188" t="s">
        <v>559</v>
      </c>
      <c r="D58" s="1189"/>
      <c r="E58" s="1190"/>
      <c r="F58" s="345">
        <v>493</v>
      </c>
      <c r="G58" s="345">
        <v>458</v>
      </c>
      <c r="H58" s="346">
        <v>545</v>
      </c>
    </row>
    <row r="59" spans="2:8" ht="45.75" customHeight="1" x14ac:dyDescent="0.2">
      <c r="B59" s="121"/>
      <c r="C59" s="1188" t="s">
        <v>560</v>
      </c>
      <c r="D59" s="1189"/>
      <c r="E59" s="1190"/>
      <c r="F59" s="345">
        <v>425</v>
      </c>
      <c r="G59" s="345">
        <v>425</v>
      </c>
      <c r="H59" s="346">
        <v>426</v>
      </c>
    </row>
    <row r="60" spans="2:8" ht="45.75" customHeight="1" x14ac:dyDescent="0.2">
      <c r="B60" s="121"/>
      <c r="C60" s="1188" t="s">
        <v>561</v>
      </c>
      <c r="D60" s="1189"/>
      <c r="E60" s="1190"/>
      <c r="F60" s="345">
        <v>150</v>
      </c>
      <c r="G60" s="345">
        <v>151</v>
      </c>
      <c r="H60" s="346">
        <v>153</v>
      </c>
    </row>
    <row r="61" spans="2:8" ht="45.75" customHeight="1" x14ac:dyDescent="0.2">
      <c r="B61" s="121"/>
      <c r="C61" s="1188" t="s">
        <v>562</v>
      </c>
      <c r="D61" s="1189"/>
      <c r="E61" s="1190"/>
      <c r="F61" s="345">
        <v>108</v>
      </c>
      <c r="G61" s="345">
        <v>96</v>
      </c>
      <c r="H61" s="346">
        <v>84</v>
      </c>
    </row>
    <row r="62" spans="2:8" ht="45.75" customHeight="1" thickBot="1" x14ac:dyDescent="0.25">
      <c r="B62" s="122"/>
      <c r="C62" s="1191" t="s">
        <v>563</v>
      </c>
      <c r="D62" s="1192"/>
      <c r="E62" s="1193"/>
      <c r="F62" s="347">
        <v>80</v>
      </c>
      <c r="G62" s="347">
        <v>80</v>
      </c>
      <c r="H62" s="348">
        <v>80</v>
      </c>
    </row>
    <row r="63" spans="2:8" ht="52.5" customHeight="1" thickBot="1" x14ac:dyDescent="0.25">
      <c r="B63" s="123"/>
      <c r="C63" s="1194" t="s">
        <v>49</v>
      </c>
      <c r="D63" s="1194"/>
      <c r="E63" s="1195"/>
      <c r="F63" s="349">
        <v>2903</v>
      </c>
      <c r="G63" s="349">
        <v>3073</v>
      </c>
      <c r="H63" s="350">
        <v>3210</v>
      </c>
    </row>
    <row r="64" spans="2:8" ht="13" x14ac:dyDescent="0.2"/>
  </sheetData>
  <sheetProtection algorithmName="SHA-512" hashValue="RuCz3YQJ4J1+xT/KBkXWijSREkjlUuqrHKdXP2EicpdhVqrwZyD4PHdxbr9Z58h/Ojyr7SNaWo80ZGX/LDUQSA==" saltValue="1wYvrAu3I6XmPdxUtmwp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63961</v>
      </c>
      <c r="E3" s="142"/>
      <c r="F3" s="143">
        <v>125418</v>
      </c>
      <c r="G3" s="144"/>
      <c r="H3" s="145"/>
    </row>
    <row r="4" spans="1:8" x14ac:dyDescent="0.2">
      <c r="A4" s="146"/>
      <c r="B4" s="147"/>
      <c r="C4" s="148"/>
      <c r="D4" s="149">
        <v>28664</v>
      </c>
      <c r="E4" s="150"/>
      <c r="F4" s="151">
        <v>60445</v>
      </c>
      <c r="G4" s="152"/>
      <c r="H4" s="153"/>
    </row>
    <row r="5" spans="1:8" x14ac:dyDescent="0.2">
      <c r="A5" s="134" t="s">
        <v>521</v>
      </c>
      <c r="B5" s="139"/>
      <c r="C5" s="140"/>
      <c r="D5" s="141">
        <v>103250</v>
      </c>
      <c r="E5" s="142"/>
      <c r="F5" s="143">
        <v>108384</v>
      </c>
      <c r="G5" s="144"/>
      <c r="H5" s="145"/>
    </row>
    <row r="6" spans="1:8" x14ac:dyDescent="0.2">
      <c r="A6" s="146"/>
      <c r="B6" s="147"/>
      <c r="C6" s="148"/>
      <c r="D6" s="149">
        <v>62569</v>
      </c>
      <c r="E6" s="150"/>
      <c r="F6" s="151">
        <v>51153</v>
      </c>
      <c r="G6" s="152"/>
      <c r="H6" s="153"/>
    </row>
    <row r="7" spans="1:8" x14ac:dyDescent="0.2">
      <c r="A7" s="134" t="s">
        <v>522</v>
      </c>
      <c r="B7" s="139"/>
      <c r="C7" s="140"/>
      <c r="D7" s="141">
        <v>45245</v>
      </c>
      <c r="E7" s="142"/>
      <c r="F7" s="143">
        <v>80959</v>
      </c>
      <c r="G7" s="144"/>
      <c r="H7" s="145"/>
    </row>
    <row r="8" spans="1:8" x14ac:dyDescent="0.2">
      <c r="A8" s="146"/>
      <c r="B8" s="147"/>
      <c r="C8" s="148"/>
      <c r="D8" s="149">
        <v>18112</v>
      </c>
      <c r="E8" s="150"/>
      <c r="F8" s="151">
        <v>43928</v>
      </c>
      <c r="G8" s="152"/>
      <c r="H8" s="153"/>
    </row>
    <row r="9" spans="1:8" x14ac:dyDescent="0.2">
      <c r="A9" s="134" t="s">
        <v>523</v>
      </c>
      <c r="B9" s="139"/>
      <c r="C9" s="140"/>
      <c r="D9" s="141">
        <v>71552</v>
      </c>
      <c r="E9" s="142"/>
      <c r="F9" s="143">
        <v>117242</v>
      </c>
      <c r="G9" s="144"/>
      <c r="H9" s="145"/>
    </row>
    <row r="10" spans="1:8" x14ac:dyDescent="0.2">
      <c r="A10" s="146"/>
      <c r="B10" s="147"/>
      <c r="C10" s="148"/>
      <c r="D10" s="149">
        <v>38931</v>
      </c>
      <c r="E10" s="150"/>
      <c r="F10" s="151">
        <v>59234</v>
      </c>
      <c r="G10" s="152"/>
      <c r="H10" s="153"/>
    </row>
    <row r="11" spans="1:8" x14ac:dyDescent="0.2">
      <c r="A11" s="134" t="s">
        <v>524</v>
      </c>
      <c r="B11" s="139"/>
      <c r="C11" s="140"/>
      <c r="D11" s="141">
        <v>68100</v>
      </c>
      <c r="E11" s="142"/>
      <c r="F11" s="143">
        <v>113894</v>
      </c>
      <c r="G11" s="144"/>
      <c r="H11" s="145"/>
    </row>
    <row r="12" spans="1:8" x14ac:dyDescent="0.2">
      <c r="A12" s="146"/>
      <c r="B12" s="147"/>
      <c r="C12" s="154"/>
      <c r="D12" s="149">
        <v>45171</v>
      </c>
      <c r="E12" s="150"/>
      <c r="F12" s="151">
        <v>65544</v>
      </c>
      <c r="G12" s="152"/>
      <c r="H12" s="153"/>
    </row>
    <row r="13" spans="1:8" x14ac:dyDescent="0.2">
      <c r="A13" s="134"/>
      <c r="B13" s="139"/>
      <c r="C13" s="140"/>
      <c r="D13" s="141">
        <v>70422</v>
      </c>
      <c r="E13" s="142"/>
      <c r="F13" s="143">
        <v>109179</v>
      </c>
      <c r="G13" s="155"/>
      <c r="H13" s="145"/>
    </row>
    <row r="14" spans="1:8" x14ac:dyDescent="0.2">
      <c r="A14" s="146"/>
      <c r="B14" s="147"/>
      <c r="C14" s="148"/>
      <c r="D14" s="149">
        <v>38689</v>
      </c>
      <c r="E14" s="150"/>
      <c r="F14" s="151">
        <v>56061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4.63</v>
      </c>
      <c r="C19" s="156">
        <f>ROUND(VALUE(SUBSTITUTE(実質収支比率等に係る経年分析!G$48,"▲","-")),2)</f>
        <v>5.74</v>
      </c>
      <c r="D19" s="156">
        <f>ROUND(VALUE(SUBSTITUTE(実質収支比率等に係る経年分析!H$48,"▲","-")),2)</f>
        <v>5.2</v>
      </c>
      <c r="E19" s="156">
        <f>ROUND(VALUE(SUBSTITUTE(実質収支比率等に係る経年分析!I$48,"▲","-")),2)</f>
        <v>6.32</v>
      </c>
      <c r="F19" s="156">
        <f>ROUND(VALUE(SUBSTITUTE(実質収支比率等に係る経年分析!J$48,"▲","-")),2)</f>
        <v>4.99</v>
      </c>
    </row>
    <row r="20" spans="1:11" x14ac:dyDescent="0.2">
      <c r="A20" s="156" t="s">
        <v>53</v>
      </c>
      <c r="B20" s="156">
        <f>ROUND(VALUE(SUBSTITUTE(実質収支比率等に係る経年分析!F$47,"▲","-")),2)</f>
        <v>13.59</v>
      </c>
      <c r="C20" s="156">
        <f>ROUND(VALUE(SUBSTITUTE(実質収支比率等に係る経年分析!G$47,"▲","-")),2)</f>
        <v>21.21</v>
      </c>
      <c r="D20" s="156">
        <f>ROUND(VALUE(SUBSTITUTE(実質収支比率等に係る経年分析!H$47,"▲","-")),2)</f>
        <v>22.89</v>
      </c>
      <c r="E20" s="156">
        <f>ROUND(VALUE(SUBSTITUTE(実質収支比率等に係る経年分析!I$47,"▲","-")),2)</f>
        <v>26.02</v>
      </c>
      <c r="F20" s="156">
        <f>ROUND(VALUE(SUBSTITUTE(実質収支比率等に係る経年分析!J$47,"▲","-")),2)</f>
        <v>26.18</v>
      </c>
    </row>
    <row r="21" spans="1:11" x14ac:dyDescent="0.2">
      <c r="A21" s="156" t="s">
        <v>54</v>
      </c>
      <c r="B21" s="156">
        <f>IF(ISNUMBER(VALUE(SUBSTITUTE(実質収支比率等に係る経年分析!F$49,"▲","-"))),ROUND(VALUE(SUBSTITUTE(実質収支比率等に係る経年分析!F$49,"▲","-")),2),NA())</f>
        <v>1.53</v>
      </c>
      <c r="C21" s="156">
        <f>IF(ISNUMBER(VALUE(SUBSTITUTE(実質収支比率等に係る経年分析!G$49,"▲","-"))),ROUND(VALUE(SUBSTITUTE(実質収支比率等に係る経年分析!G$49,"▲","-")),2),NA())</f>
        <v>9.8699999999999992</v>
      </c>
      <c r="D21" s="156">
        <f>IF(ISNUMBER(VALUE(SUBSTITUTE(実質収支比率等に係る経年分析!H$49,"▲","-"))),ROUND(VALUE(SUBSTITUTE(実質収支比率等に係る経年分析!H$49,"▲","-")),2),NA())</f>
        <v>0.41</v>
      </c>
      <c r="E21" s="156">
        <f>IF(ISNUMBER(VALUE(SUBSTITUTE(実質収支比率等に係る経年分析!I$49,"▲","-"))),ROUND(VALUE(SUBSTITUTE(実質収支比率等に係る経年分析!I$49,"▲","-")),2),NA())</f>
        <v>4.3499999999999996</v>
      </c>
      <c r="F21" s="156">
        <f>IF(ISNUMBER(VALUE(SUBSTITUTE(実質収支比率等に係る経年分析!J$49,"▲","-"))),ROUND(VALUE(SUBSTITUTE(実質収支比率等に係る経年分析!J$49,"▲","-")),2),NA())</f>
        <v>-0.75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シビックセンター特別会計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国民健康保険天野診療所事業特別会計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0.14000000000000001</v>
      </c>
    </row>
    <row r="32" spans="1:11" x14ac:dyDescent="0.2">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0.93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0.73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0.59</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1.25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1.18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1.17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0.82</v>
      </c>
    </row>
    <row r="34" spans="1:16" x14ac:dyDescent="0.2">
      <c r="A34" s="157" t="str">
        <f>IF(連結実質赤字比率に係る赤字・黒字の構成分析!C$36="",NA(),連結実質赤字比率に係る赤字・黒字の構成分析!C$36)</f>
        <v>介護保険事業特別会計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2.72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2.17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2.09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1.77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1.21</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4.62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5.74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5.19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6.31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4.99</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14.38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14.11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14.48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13.98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1285</v>
      </c>
      <c r="E42" s="158"/>
      <c r="F42" s="158"/>
      <c r="G42" s="158">
        <f>'実質公債費比率（分子）の構造'!L$52</f>
        <v>1307</v>
      </c>
      <c r="H42" s="158"/>
      <c r="I42" s="158"/>
      <c r="J42" s="158">
        <f>'実質公債費比率（分子）の構造'!M$52</f>
        <v>1328</v>
      </c>
      <c r="K42" s="158"/>
      <c r="L42" s="158"/>
      <c r="M42" s="158">
        <f>'実質公債費比率（分子）の構造'!N$52</f>
        <v>1301</v>
      </c>
      <c r="N42" s="158"/>
      <c r="O42" s="158"/>
      <c r="P42" s="158">
        <f>'実質公債費比率（分子）の構造'!O$52</f>
        <v>1263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2">
      <c r="A45" s="158" t="s">
        <v>63</v>
      </c>
      <c r="B45" s="158">
        <f>'実質公債費比率（分子）の構造'!K$49</f>
        <v>67</v>
      </c>
      <c r="C45" s="158"/>
      <c r="D45" s="158"/>
      <c r="E45" s="158">
        <f>'実質公債費比率（分子）の構造'!L$49</f>
        <v>74</v>
      </c>
      <c r="F45" s="158"/>
      <c r="G45" s="158"/>
      <c r="H45" s="158">
        <f>'実質公債費比率（分子）の構造'!M$49</f>
        <v>73</v>
      </c>
      <c r="I45" s="158"/>
      <c r="J45" s="158"/>
      <c r="K45" s="158">
        <f>'実質公債費比率（分子）の構造'!N$49</f>
        <v>68</v>
      </c>
      <c r="L45" s="158"/>
      <c r="M45" s="158"/>
      <c r="N45" s="158">
        <f>'実質公債費比率（分子）の構造'!O$49</f>
        <v>29</v>
      </c>
      <c r="O45" s="158"/>
      <c r="P45" s="158"/>
    </row>
    <row r="46" spans="1:16" x14ac:dyDescent="0.2">
      <c r="A46" s="158" t="s">
        <v>64</v>
      </c>
      <c r="B46" s="158">
        <f>'実質公債費比率（分子）の構造'!K$48</f>
        <v>216</v>
      </c>
      <c r="C46" s="158"/>
      <c r="D46" s="158"/>
      <c r="E46" s="158">
        <f>'実質公債費比率（分子）の構造'!L$48</f>
        <v>214</v>
      </c>
      <c r="F46" s="158"/>
      <c r="G46" s="158"/>
      <c r="H46" s="158">
        <f>'実質公債費比率（分子）の構造'!M$48</f>
        <v>221</v>
      </c>
      <c r="I46" s="158"/>
      <c r="J46" s="158"/>
      <c r="K46" s="158">
        <f>'実質公債費比率（分子）の構造'!N$48</f>
        <v>223</v>
      </c>
      <c r="L46" s="158"/>
      <c r="M46" s="158"/>
      <c r="N46" s="158">
        <f>'実質公債費比率（分子）の構造'!O$48</f>
        <v>200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1459</v>
      </c>
      <c r="C49" s="158"/>
      <c r="D49" s="158"/>
      <c r="E49" s="158">
        <f>'実質公債費比率（分子）の構造'!L$45</f>
        <v>1509</v>
      </c>
      <c r="F49" s="158"/>
      <c r="G49" s="158"/>
      <c r="H49" s="158">
        <f>'実質公債費比率（分子）の構造'!M$45</f>
        <v>1520</v>
      </c>
      <c r="I49" s="158"/>
      <c r="J49" s="158"/>
      <c r="K49" s="158">
        <f>'実質公債費比率（分子）の構造'!N$45</f>
        <v>1523</v>
      </c>
      <c r="L49" s="158"/>
      <c r="M49" s="158"/>
      <c r="N49" s="158">
        <f>'実質公債費比率（分子）の構造'!O$45</f>
        <v>1473</v>
      </c>
      <c r="O49" s="158"/>
      <c r="P49" s="158"/>
    </row>
    <row r="50" spans="1:16" x14ac:dyDescent="0.2">
      <c r="A50" s="158" t="s">
        <v>67</v>
      </c>
      <c r="B50" s="158" t="e">
        <f>NA()</f>
        <v>#N/A</v>
      </c>
      <c r="C50" s="158">
        <f>IF(ISNUMBER('実質公債費比率（分子）の構造'!K$53),'実質公債費比率（分子）の構造'!K$53,NA())</f>
        <v>457</v>
      </c>
      <c r="D50" s="158" t="e">
        <f>NA()</f>
        <v>#N/A</v>
      </c>
      <c r="E50" s="158" t="e">
        <f>NA()</f>
        <v>#N/A</v>
      </c>
      <c r="F50" s="158">
        <f>IF(ISNUMBER('実質公債費比率（分子）の構造'!L$53),'実質公債費比率（分子）の構造'!L$53,NA())</f>
        <v>490</v>
      </c>
      <c r="G50" s="158" t="e">
        <f>NA()</f>
        <v>#N/A</v>
      </c>
      <c r="H50" s="158" t="e">
        <f>NA()</f>
        <v>#N/A</v>
      </c>
      <c r="I50" s="158">
        <f>IF(ISNUMBER('実質公債費比率（分子）の構造'!M$53),'実質公債費比率（分子）の構造'!M$53,NA())</f>
        <v>486</v>
      </c>
      <c r="J50" s="158" t="e">
        <f>NA()</f>
        <v>#N/A</v>
      </c>
      <c r="K50" s="158" t="e">
        <f>NA()</f>
        <v>#N/A</v>
      </c>
      <c r="L50" s="158">
        <f>IF(ISNUMBER('実質公債費比率（分子）の構造'!N$53),'実質公債費比率（分子）の構造'!N$53,NA())</f>
        <v>513</v>
      </c>
      <c r="M50" s="158" t="e">
        <f>NA()</f>
        <v>#N/A</v>
      </c>
      <c r="N50" s="158" t="e">
        <f>NA()</f>
        <v>#N/A</v>
      </c>
      <c r="O50" s="158">
        <f>IF(ISNUMBER('実質公債費比率（分子）の構造'!O$53),'実質公債費比率（分子）の構造'!O$53,NA())</f>
        <v>439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12441</v>
      </c>
      <c r="E56" s="157"/>
      <c r="F56" s="157"/>
      <c r="G56" s="157">
        <f>'将来負担比率（分子）の構造'!J$52</f>
        <v>11864</v>
      </c>
      <c r="H56" s="157"/>
      <c r="I56" s="157"/>
      <c r="J56" s="157">
        <f>'将来負担比率（分子）の構造'!K$52</f>
        <v>11065</v>
      </c>
      <c r="K56" s="157"/>
      <c r="L56" s="157"/>
      <c r="M56" s="157">
        <f>'将来負担比率（分子）の構造'!L$52</f>
        <v>10555</v>
      </c>
      <c r="N56" s="157"/>
      <c r="O56" s="157"/>
      <c r="P56" s="157">
        <f>'将来負担比率（分子）の構造'!M$52</f>
        <v>9886</v>
      </c>
    </row>
    <row r="57" spans="1:16" x14ac:dyDescent="0.2">
      <c r="A57" s="157" t="s">
        <v>42</v>
      </c>
      <c r="B57" s="157"/>
      <c r="C57" s="157"/>
      <c r="D57" s="157">
        <f>'将来負担比率（分子）の構造'!I$51</f>
        <v>1219</v>
      </c>
      <c r="E57" s="157"/>
      <c r="F57" s="157"/>
      <c r="G57" s="157">
        <f>'将来負担比率（分子）の構造'!J$51</f>
        <v>1290</v>
      </c>
      <c r="H57" s="157"/>
      <c r="I57" s="157"/>
      <c r="J57" s="157">
        <f>'将来負担比率（分子）の構造'!K$51</f>
        <v>1396</v>
      </c>
      <c r="K57" s="157"/>
      <c r="L57" s="157"/>
      <c r="M57" s="157">
        <f>'将来負担比率（分子）の構造'!L$51</f>
        <v>1346</v>
      </c>
      <c r="N57" s="157"/>
      <c r="O57" s="157"/>
      <c r="P57" s="157">
        <f>'将来負担比率（分子）の構造'!M$51</f>
        <v>1383</v>
      </c>
    </row>
    <row r="58" spans="1:16" x14ac:dyDescent="0.2">
      <c r="A58" s="157" t="s">
        <v>41</v>
      </c>
      <c r="B58" s="157"/>
      <c r="C58" s="157"/>
      <c r="D58" s="157">
        <f>'将来負担比率（分子）の構造'!I$50</f>
        <v>2255</v>
      </c>
      <c r="E58" s="157"/>
      <c r="F58" s="157"/>
      <c r="G58" s="157">
        <f>'将来負担比率（分子）の構造'!J$50</f>
        <v>3062</v>
      </c>
      <c r="H58" s="157"/>
      <c r="I58" s="157"/>
      <c r="J58" s="157">
        <f>'将来負担比率（分子）の構造'!K$50</f>
        <v>3111</v>
      </c>
      <c r="K58" s="157"/>
      <c r="L58" s="157"/>
      <c r="M58" s="157">
        <f>'将来負担比率（分子）の構造'!L$50</f>
        <v>3272</v>
      </c>
      <c r="N58" s="157"/>
      <c r="O58" s="157"/>
      <c r="P58" s="157">
        <f>'将来負担比率（分子）の構造'!M$50</f>
        <v>3400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1618</v>
      </c>
      <c r="C62" s="157"/>
      <c r="D62" s="157"/>
      <c r="E62" s="157">
        <f>'将来負担比率（分子）の構造'!J$45</f>
        <v>1588</v>
      </c>
      <c r="F62" s="157"/>
      <c r="G62" s="157"/>
      <c r="H62" s="157">
        <f>'将来負担比率（分子）の構造'!K$45</f>
        <v>1591</v>
      </c>
      <c r="I62" s="157"/>
      <c r="J62" s="157"/>
      <c r="K62" s="157">
        <f>'将来負担比率（分子）の構造'!L$45</f>
        <v>1634</v>
      </c>
      <c r="L62" s="157"/>
      <c r="M62" s="157"/>
      <c r="N62" s="157">
        <f>'将来負担比率（分子）の構造'!M$45</f>
        <v>1672</v>
      </c>
      <c r="O62" s="157"/>
      <c r="P62" s="157"/>
    </row>
    <row r="63" spans="1:16" x14ac:dyDescent="0.2">
      <c r="A63" s="157" t="s">
        <v>34</v>
      </c>
      <c r="B63" s="157">
        <f>'将来負担比率（分子）の構造'!I$44</f>
        <v>237</v>
      </c>
      <c r="C63" s="157"/>
      <c r="D63" s="157"/>
      <c r="E63" s="157">
        <f>'将来負担比率（分子）の構造'!J$44</f>
        <v>170</v>
      </c>
      <c r="F63" s="157"/>
      <c r="G63" s="157"/>
      <c r="H63" s="157">
        <f>'将来負担比率（分子）の構造'!K$44</f>
        <v>108</v>
      </c>
      <c r="I63" s="157"/>
      <c r="J63" s="157"/>
      <c r="K63" s="157">
        <f>'将来負担比率（分子）の構造'!L$44</f>
        <v>75</v>
      </c>
      <c r="L63" s="157"/>
      <c r="M63" s="157"/>
      <c r="N63" s="157">
        <f>'将来負担比率（分子）の構造'!M$44</f>
        <v>87</v>
      </c>
      <c r="O63" s="157"/>
      <c r="P63" s="157"/>
    </row>
    <row r="64" spans="1:16" x14ac:dyDescent="0.2">
      <c r="A64" s="157" t="s">
        <v>33</v>
      </c>
      <c r="B64" s="157">
        <f>'将来負担比率（分子）の構造'!I$43</f>
        <v>2911</v>
      </c>
      <c r="C64" s="157"/>
      <c r="D64" s="157"/>
      <c r="E64" s="157">
        <f>'将来負担比率（分子）の構造'!J$43</f>
        <v>2378</v>
      </c>
      <c r="F64" s="157"/>
      <c r="G64" s="157"/>
      <c r="H64" s="157">
        <f>'将来負担比率（分子）の構造'!K$43</f>
        <v>2174</v>
      </c>
      <c r="I64" s="157"/>
      <c r="J64" s="157"/>
      <c r="K64" s="157">
        <f>'将来負担比率（分子）の構造'!L$43</f>
        <v>2037</v>
      </c>
      <c r="L64" s="157"/>
      <c r="M64" s="157"/>
      <c r="N64" s="157">
        <f>'将来負担比率（分子）の構造'!M$43</f>
        <v>1911</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14249</v>
      </c>
      <c r="C66" s="157"/>
      <c r="D66" s="157"/>
      <c r="E66" s="157">
        <f>'将来負担比率（分子）の構造'!J$41</f>
        <v>14089</v>
      </c>
      <c r="F66" s="157"/>
      <c r="G66" s="157"/>
      <c r="H66" s="157">
        <f>'将来負担比率（分子）の構造'!K$41</f>
        <v>13190</v>
      </c>
      <c r="I66" s="157"/>
      <c r="J66" s="157"/>
      <c r="K66" s="157">
        <f>'将来負担比率（分子）の構造'!L$41</f>
        <v>12686</v>
      </c>
      <c r="L66" s="157"/>
      <c r="M66" s="157"/>
      <c r="N66" s="157">
        <f>'将来負担比率（分子）の構造'!M$41</f>
        <v>12118</v>
      </c>
      <c r="O66" s="157"/>
      <c r="P66" s="157"/>
    </row>
    <row r="67" spans="1:16" x14ac:dyDescent="0.2">
      <c r="A67" s="157" t="s">
        <v>71</v>
      </c>
      <c r="B67" s="157" t="e">
        <f>NA()</f>
        <v>#N/A</v>
      </c>
      <c r="C67" s="157">
        <f>IF(ISNUMBER('将来負担比率（分子）の構造'!I$53), IF('将来負担比率（分子）の構造'!I$53 &lt; 0, 0, '将来負担比率（分子）の構造'!I$53), NA())</f>
        <v>3099</v>
      </c>
      <c r="D67" s="157" t="e">
        <f>NA()</f>
        <v>#N/A</v>
      </c>
      <c r="E67" s="157" t="e">
        <f>NA()</f>
        <v>#N/A</v>
      </c>
      <c r="F67" s="157">
        <f>IF(ISNUMBER('将来負担比率（分子）の構造'!J$53), IF('将来負担比率（分子）の構造'!J$53 &lt; 0, 0, '将来負担比率（分子）の構造'!J$53), NA())</f>
        <v>2010</v>
      </c>
      <c r="G67" s="157" t="e">
        <f>NA()</f>
        <v>#N/A</v>
      </c>
      <c r="H67" s="157" t="e">
        <f>NA()</f>
        <v>#N/A</v>
      </c>
      <c r="I67" s="157">
        <f>IF(ISNUMBER('将来負担比率（分子）の構造'!K$53), IF('将来負担比率（分子）の構造'!K$53 &lt; 0, 0, '将来負担比率（分子）の構造'!K$53), NA())</f>
        <v>1491</v>
      </c>
      <c r="J67" s="157" t="e">
        <f>NA()</f>
        <v>#N/A</v>
      </c>
      <c r="K67" s="157" t="e">
        <f>NA()</f>
        <v>#N/A</v>
      </c>
      <c r="L67" s="157">
        <f>IF(ISNUMBER('将来負担比率（分子）の構造'!L$53), IF('将来負担比率（分子）の構造'!L$53 &lt; 0, 0, '将来負担比率（分子）の構造'!L$53), NA())</f>
        <v>1258</v>
      </c>
      <c r="M67" s="157" t="e">
        <f>NA()</f>
        <v>#N/A</v>
      </c>
      <c r="N67" s="157" t="e">
        <f>NA()</f>
        <v>#N/A</v>
      </c>
      <c r="O67" s="157">
        <f>IF(ISNUMBER('将来負担比率（分子）の構造'!M$53), IF('将来負担比率（分子）の構造'!M$53 &lt; 0, 0, '将来負担比率（分子）の構造'!M$53), NA())</f>
        <v>1119</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1459</v>
      </c>
      <c r="C72" s="161">
        <f>基金残高に係る経年分析!G55</f>
        <v>1665</v>
      </c>
      <c r="D72" s="161">
        <f>基金残高に係る経年分析!H55</f>
        <v>1697</v>
      </c>
    </row>
    <row r="73" spans="1:16" x14ac:dyDescent="0.2">
      <c r="A73" s="160" t="s">
        <v>74</v>
      </c>
      <c r="B73" s="161">
        <f>基金残高に係る経年分析!F56</f>
        <v>74</v>
      </c>
      <c r="C73" s="161">
        <f>基金残高に係る経年分析!G56</f>
        <v>77</v>
      </c>
      <c r="D73" s="161">
        <f>基金残高に係る経年分析!H56</f>
        <v>79</v>
      </c>
    </row>
    <row r="74" spans="1:16" x14ac:dyDescent="0.2">
      <c r="A74" s="160" t="s">
        <v>75</v>
      </c>
      <c r="B74" s="161">
        <f>基金残高に係る経年分析!F57</f>
        <v>1370</v>
      </c>
      <c r="C74" s="161">
        <f>基金残高に係る経年分析!G57</f>
        <v>1331</v>
      </c>
      <c r="D74" s="161">
        <f>基金残高に係る経年分析!H57</f>
        <v>1434</v>
      </c>
    </row>
  </sheetData>
  <sheetProtection algorithmName="SHA-512" hashValue="aDLIx+LEdSWcpKzkFjX4KHlqa4QvVTiMnzjVm1Jpfw0NYzxBMSI7AoCA1+DJuU1iDhKv1uLX1ky6vbuqeU+jZg==" saltValue="h//GTn0P/nsI+oV3QVU/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2005054</v>
      </c>
      <c r="S5" s="664"/>
      <c r="T5" s="664"/>
      <c r="U5" s="664"/>
      <c r="V5" s="664"/>
      <c r="W5" s="664"/>
      <c r="X5" s="664"/>
      <c r="Y5" s="689"/>
      <c r="Z5" s="702">
        <v>16.7</v>
      </c>
      <c r="AA5" s="702"/>
      <c r="AB5" s="702"/>
      <c r="AC5" s="702"/>
      <c r="AD5" s="703">
        <v>1904369</v>
      </c>
      <c r="AE5" s="703"/>
      <c r="AF5" s="703"/>
      <c r="AG5" s="703"/>
      <c r="AH5" s="703"/>
      <c r="AI5" s="703"/>
      <c r="AJ5" s="703"/>
      <c r="AK5" s="703"/>
      <c r="AL5" s="690">
        <v>28.9</v>
      </c>
      <c r="AM5" s="672"/>
      <c r="AN5" s="672"/>
      <c r="AO5" s="691"/>
      <c r="AP5" s="666" t="s">
        <v>216</v>
      </c>
      <c r="AQ5" s="667"/>
      <c r="AR5" s="667"/>
      <c r="AS5" s="667"/>
      <c r="AT5" s="667"/>
      <c r="AU5" s="667"/>
      <c r="AV5" s="667"/>
      <c r="AW5" s="667"/>
      <c r="AX5" s="667"/>
      <c r="AY5" s="667"/>
      <c r="AZ5" s="667"/>
      <c r="BA5" s="667"/>
      <c r="BB5" s="667"/>
      <c r="BC5" s="667"/>
      <c r="BD5" s="667"/>
      <c r="BE5" s="667"/>
      <c r="BF5" s="668"/>
      <c r="BG5" s="608">
        <v>1895604</v>
      </c>
      <c r="BH5" s="609"/>
      <c r="BI5" s="609"/>
      <c r="BJ5" s="609"/>
      <c r="BK5" s="609"/>
      <c r="BL5" s="609"/>
      <c r="BM5" s="609"/>
      <c r="BN5" s="610"/>
      <c r="BO5" s="646">
        <v>94.5</v>
      </c>
      <c r="BP5" s="646"/>
      <c r="BQ5" s="646"/>
      <c r="BR5" s="646"/>
      <c r="BS5" s="647" t="s">
        <v>122</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143254</v>
      </c>
      <c r="S6" s="609"/>
      <c r="T6" s="609"/>
      <c r="U6" s="609"/>
      <c r="V6" s="609"/>
      <c r="W6" s="609"/>
      <c r="X6" s="609"/>
      <c r="Y6" s="610"/>
      <c r="Z6" s="646">
        <v>1.2</v>
      </c>
      <c r="AA6" s="646"/>
      <c r="AB6" s="646"/>
      <c r="AC6" s="646"/>
      <c r="AD6" s="647">
        <v>143254</v>
      </c>
      <c r="AE6" s="647"/>
      <c r="AF6" s="647"/>
      <c r="AG6" s="647"/>
      <c r="AH6" s="647"/>
      <c r="AI6" s="647"/>
      <c r="AJ6" s="647"/>
      <c r="AK6" s="647"/>
      <c r="AL6" s="611">
        <v>2.2000000000000002</v>
      </c>
      <c r="AM6" s="612"/>
      <c r="AN6" s="612"/>
      <c r="AO6" s="648"/>
      <c r="AP6" s="605" t="s">
        <v>221</v>
      </c>
      <c r="AQ6" s="606"/>
      <c r="AR6" s="606"/>
      <c r="AS6" s="606"/>
      <c r="AT6" s="606"/>
      <c r="AU6" s="606"/>
      <c r="AV6" s="606"/>
      <c r="AW6" s="606"/>
      <c r="AX6" s="606"/>
      <c r="AY6" s="606"/>
      <c r="AZ6" s="606"/>
      <c r="BA6" s="606"/>
      <c r="BB6" s="606"/>
      <c r="BC6" s="606"/>
      <c r="BD6" s="606"/>
      <c r="BE6" s="606"/>
      <c r="BF6" s="607"/>
      <c r="BG6" s="608">
        <v>1895604</v>
      </c>
      <c r="BH6" s="609"/>
      <c r="BI6" s="609"/>
      <c r="BJ6" s="609"/>
      <c r="BK6" s="609"/>
      <c r="BL6" s="609"/>
      <c r="BM6" s="609"/>
      <c r="BN6" s="610"/>
      <c r="BO6" s="646">
        <v>94.5</v>
      </c>
      <c r="BP6" s="646"/>
      <c r="BQ6" s="646"/>
      <c r="BR6" s="646"/>
      <c r="BS6" s="647" t="s">
        <v>122</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95267</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95267</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950</v>
      </c>
      <c r="S7" s="609"/>
      <c r="T7" s="609"/>
      <c r="U7" s="609"/>
      <c r="V7" s="609"/>
      <c r="W7" s="609"/>
      <c r="X7" s="609"/>
      <c r="Y7" s="610"/>
      <c r="Z7" s="646">
        <v>0</v>
      </c>
      <c r="AA7" s="646"/>
      <c r="AB7" s="646"/>
      <c r="AC7" s="646"/>
      <c r="AD7" s="647">
        <v>950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691932</v>
      </c>
      <c r="BH7" s="609"/>
      <c r="BI7" s="609"/>
      <c r="BJ7" s="609"/>
      <c r="BK7" s="609"/>
      <c r="BL7" s="609"/>
      <c r="BM7" s="609"/>
      <c r="BN7" s="610"/>
      <c r="BO7" s="646">
        <v>34.5</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2179151</v>
      </c>
      <c r="CS7" s="609"/>
      <c r="CT7" s="609"/>
      <c r="CU7" s="609"/>
      <c r="CV7" s="609"/>
      <c r="CW7" s="609"/>
      <c r="CX7" s="609"/>
      <c r="CY7" s="610"/>
      <c r="CZ7" s="646">
        <v>18.7</v>
      </c>
      <c r="DA7" s="646"/>
      <c r="DB7" s="646"/>
      <c r="DC7" s="646"/>
      <c r="DD7" s="614">
        <v>280058</v>
      </c>
      <c r="DE7" s="609"/>
      <c r="DF7" s="609"/>
      <c r="DG7" s="609"/>
      <c r="DH7" s="609"/>
      <c r="DI7" s="609"/>
      <c r="DJ7" s="609"/>
      <c r="DK7" s="609"/>
      <c r="DL7" s="609"/>
      <c r="DM7" s="609"/>
      <c r="DN7" s="609"/>
      <c r="DO7" s="609"/>
      <c r="DP7" s="610"/>
      <c r="DQ7" s="614">
        <v>1817201</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22331</v>
      </c>
      <c r="S8" s="609"/>
      <c r="T8" s="609"/>
      <c r="U8" s="609"/>
      <c r="V8" s="609"/>
      <c r="W8" s="609"/>
      <c r="X8" s="609"/>
      <c r="Y8" s="610"/>
      <c r="Z8" s="646">
        <v>0.2</v>
      </c>
      <c r="AA8" s="646"/>
      <c r="AB8" s="646"/>
      <c r="AC8" s="646"/>
      <c r="AD8" s="647">
        <v>22331</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19969</v>
      </c>
      <c r="BH8" s="609"/>
      <c r="BI8" s="609"/>
      <c r="BJ8" s="609"/>
      <c r="BK8" s="609"/>
      <c r="BL8" s="609"/>
      <c r="BM8" s="609"/>
      <c r="BN8" s="610"/>
      <c r="BO8" s="646">
        <v>1</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3257377</v>
      </c>
      <c r="CS8" s="609"/>
      <c r="CT8" s="609"/>
      <c r="CU8" s="609"/>
      <c r="CV8" s="609"/>
      <c r="CW8" s="609"/>
      <c r="CX8" s="609"/>
      <c r="CY8" s="610"/>
      <c r="CZ8" s="646">
        <v>28</v>
      </c>
      <c r="DA8" s="646"/>
      <c r="DB8" s="646"/>
      <c r="DC8" s="646"/>
      <c r="DD8" s="614">
        <v>9160</v>
      </c>
      <c r="DE8" s="609"/>
      <c r="DF8" s="609"/>
      <c r="DG8" s="609"/>
      <c r="DH8" s="609"/>
      <c r="DI8" s="609"/>
      <c r="DJ8" s="609"/>
      <c r="DK8" s="609"/>
      <c r="DL8" s="609"/>
      <c r="DM8" s="609"/>
      <c r="DN8" s="609"/>
      <c r="DO8" s="609"/>
      <c r="DP8" s="610"/>
      <c r="DQ8" s="614">
        <v>2267162</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26251</v>
      </c>
      <c r="S9" s="609"/>
      <c r="T9" s="609"/>
      <c r="U9" s="609"/>
      <c r="V9" s="609"/>
      <c r="W9" s="609"/>
      <c r="X9" s="609"/>
      <c r="Y9" s="610"/>
      <c r="Z9" s="646">
        <v>0.2</v>
      </c>
      <c r="AA9" s="646"/>
      <c r="AB9" s="646"/>
      <c r="AC9" s="646"/>
      <c r="AD9" s="647">
        <v>26251</v>
      </c>
      <c r="AE9" s="647"/>
      <c r="AF9" s="647"/>
      <c r="AG9" s="647"/>
      <c r="AH9" s="647"/>
      <c r="AI9" s="647"/>
      <c r="AJ9" s="647"/>
      <c r="AK9" s="647"/>
      <c r="AL9" s="611">
        <v>0.4</v>
      </c>
      <c r="AM9" s="612"/>
      <c r="AN9" s="612"/>
      <c r="AO9" s="648"/>
      <c r="AP9" s="605" t="s">
        <v>230</v>
      </c>
      <c r="AQ9" s="606"/>
      <c r="AR9" s="606"/>
      <c r="AS9" s="606"/>
      <c r="AT9" s="606"/>
      <c r="AU9" s="606"/>
      <c r="AV9" s="606"/>
      <c r="AW9" s="606"/>
      <c r="AX9" s="606"/>
      <c r="AY9" s="606"/>
      <c r="AZ9" s="606"/>
      <c r="BA9" s="606"/>
      <c r="BB9" s="606"/>
      <c r="BC9" s="606"/>
      <c r="BD9" s="606"/>
      <c r="BE9" s="606"/>
      <c r="BF9" s="607"/>
      <c r="BG9" s="608">
        <v>554909</v>
      </c>
      <c r="BH9" s="609"/>
      <c r="BI9" s="609"/>
      <c r="BJ9" s="609"/>
      <c r="BK9" s="609"/>
      <c r="BL9" s="609"/>
      <c r="BM9" s="609"/>
      <c r="BN9" s="610"/>
      <c r="BO9" s="646">
        <v>27.7</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965162</v>
      </c>
      <c r="CS9" s="609"/>
      <c r="CT9" s="609"/>
      <c r="CU9" s="609"/>
      <c r="CV9" s="609"/>
      <c r="CW9" s="609"/>
      <c r="CX9" s="609"/>
      <c r="CY9" s="610"/>
      <c r="CZ9" s="646">
        <v>8.3000000000000007</v>
      </c>
      <c r="DA9" s="646"/>
      <c r="DB9" s="646"/>
      <c r="DC9" s="646"/>
      <c r="DD9" s="614">
        <v>198618</v>
      </c>
      <c r="DE9" s="609"/>
      <c r="DF9" s="609"/>
      <c r="DG9" s="609"/>
      <c r="DH9" s="609"/>
      <c r="DI9" s="609"/>
      <c r="DJ9" s="609"/>
      <c r="DK9" s="609"/>
      <c r="DL9" s="609"/>
      <c r="DM9" s="609"/>
      <c r="DN9" s="609"/>
      <c r="DO9" s="609"/>
      <c r="DP9" s="610"/>
      <c r="DQ9" s="614">
        <v>615620</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39637</v>
      </c>
      <c r="BH10" s="609"/>
      <c r="BI10" s="609"/>
      <c r="BJ10" s="609"/>
      <c r="BK10" s="609"/>
      <c r="BL10" s="609"/>
      <c r="BM10" s="609"/>
      <c r="BN10" s="610"/>
      <c r="BO10" s="646">
        <v>2</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406045</v>
      </c>
      <c r="S11" s="609"/>
      <c r="T11" s="609"/>
      <c r="U11" s="609"/>
      <c r="V11" s="609"/>
      <c r="W11" s="609"/>
      <c r="X11" s="609"/>
      <c r="Y11" s="610"/>
      <c r="Z11" s="611">
        <v>3.4</v>
      </c>
      <c r="AA11" s="612"/>
      <c r="AB11" s="612"/>
      <c r="AC11" s="613"/>
      <c r="AD11" s="614">
        <v>406045</v>
      </c>
      <c r="AE11" s="609"/>
      <c r="AF11" s="609"/>
      <c r="AG11" s="609"/>
      <c r="AH11" s="609"/>
      <c r="AI11" s="609"/>
      <c r="AJ11" s="609"/>
      <c r="AK11" s="610"/>
      <c r="AL11" s="611">
        <v>6.2</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77417</v>
      </c>
      <c r="BH11" s="609"/>
      <c r="BI11" s="609"/>
      <c r="BJ11" s="609"/>
      <c r="BK11" s="609"/>
      <c r="BL11" s="609"/>
      <c r="BM11" s="609"/>
      <c r="BN11" s="610"/>
      <c r="BO11" s="646">
        <v>3.9</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365833</v>
      </c>
      <c r="CS11" s="609"/>
      <c r="CT11" s="609"/>
      <c r="CU11" s="609"/>
      <c r="CV11" s="609"/>
      <c r="CW11" s="609"/>
      <c r="CX11" s="609"/>
      <c r="CY11" s="610"/>
      <c r="CZ11" s="646">
        <v>3.1</v>
      </c>
      <c r="DA11" s="646"/>
      <c r="DB11" s="646"/>
      <c r="DC11" s="646"/>
      <c r="DD11" s="614">
        <v>55575</v>
      </c>
      <c r="DE11" s="609"/>
      <c r="DF11" s="609"/>
      <c r="DG11" s="609"/>
      <c r="DH11" s="609"/>
      <c r="DI11" s="609"/>
      <c r="DJ11" s="609"/>
      <c r="DK11" s="609"/>
      <c r="DL11" s="609"/>
      <c r="DM11" s="609"/>
      <c r="DN11" s="609"/>
      <c r="DO11" s="609"/>
      <c r="DP11" s="610"/>
      <c r="DQ11" s="614">
        <v>252971</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9504</v>
      </c>
      <c r="S12" s="609"/>
      <c r="T12" s="609"/>
      <c r="U12" s="609"/>
      <c r="V12" s="609"/>
      <c r="W12" s="609"/>
      <c r="X12" s="609"/>
      <c r="Y12" s="610"/>
      <c r="Z12" s="646">
        <v>0.1</v>
      </c>
      <c r="AA12" s="646"/>
      <c r="AB12" s="646"/>
      <c r="AC12" s="646"/>
      <c r="AD12" s="647">
        <v>9504</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999286</v>
      </c>
      <c r="BH12" s="609"/>
      <c r="BI12" s="609"/>
      <c r="BJ12" s="609"/>
      <c r="BK12" s="609"/>
      <c r="BL12" s="609"/>
      <c r="BM12" s="609"/>
      <c r="BN12" s="610"/>
      <c r="BO12" s="646">
        <v>49.8</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191790</v>
      </c>
      <c r="CS12" s="609"/>
      <c r="CT12" s="609"/>
      <c r="CU12" s="609"/>
      <c r="CV12" s="609"/>
      <c r="CW12" s="609"/>
      <c r="CX12" s="609"/>
      <c r="CY12" s="610"/>
      <c r="CZ12" s="646">
        <v>1.6</v>
      </c>
      <c r="DA12" s="646"/>
      <c r="DB12" s="646"/>
      <c r="DC12" s="646"/>
      <c r="DD12" s="614">
        <v>36341</v>
      </c>
      <c r="DE12" s="609"/>
      <c r="DF12" s="609"/>
      <c r="DG12" s="609"/>
      <c r="DH12" s="609"/>
      <c r="DI12" s="609"/>
      <c r="DJ12" s="609"/>
      <c r="DK12" s="609"/>
      <c r="DL12" s="609"/>
      <c r="DM12" s="609"/>
      <c r="DN12" s="609"/>
      <c r="DO12" s="609"/>
      <c r="DP12" s="610"/>
      <c r="DQ12" s="614">
        <v>176155</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998527</v>
      </c>
      <c r="BH13" s="609"/>
      <c r="BI13" s="609"/>
      <c r="BJ13" s="609"/>
      <c r="BK13" s="609"/>
      <c r="BL13" s="609"/>
      <c r="BM13" s="609"/>
      <c r="BN13" s="610"/>
      <c r="BO13" s="646">
        <v>49.8</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827863</v>
      </c>
      <c r="CS13" s="609"/>
      <c r="CT13" s="609"/>
      <c r="CU13" s="609"/>
      <c r="CV13" s="609"/>
      <c r="CW13" s="609"/>
      <c r="CX13" s="609"/>
      <c r="CY13" s="610"/>
      <c r="CZ13" s="646">
        <v>7.1</v>
      </c>
      <c r="DA13" s="646"/>
      <c r="DB13" s="646"/>
      <c r="DC13" s="646"/>
      <c r="DD13" s="614">
        <v>289377</v>
      </c>
      <c r="DE13" s="609"/>
      <c r="DF13" s="609"/>
      <c r="DG13" s="609"/>
      <c r="DH13" s="609"/>
      <c r="DI13" s="609"/>
      <c r="DJ13" s="609"/>
      <c r="DK13" s="609"/>
      <c r="DL13" s="609"/>
      <c r="DM13" s="609"/>
      <c r="DN13" s="609"/>
      <c r="DO13" s="609"/>
      <c r="DP13" s="610"/>
      <c r="DQ13" s="614">
        <v>560037</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85742</v>
      </c>
      <c r="BH14" s="609"/>
      <c r="BI14" s="609"/>
      <c r="BJ14" s="609"/>
      <c r="BK14" s="609"/>
      <c r="BL14" s="609"/>
      <c r="BM14" s="609"/>
      <c r="BN14" s="610"/>
      <c r="BO14" s="646">
        <v>4.3</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455789</v>
      </c>
      <c r="CS14" s="609"/>
      <c r="CT14" s="609"/>
      <c r="CU14" s="609"/>
      <c r="CV14" s="609"/>
      <c r="CW14" s="609"/>
      <c r="CX14" s="609"/>
      <c r="CY14" s="610"/>
      <c r="CZ14" s="646">
        <v>3.9</v>
      </c>
      <c r="DA14" s="646"/>
      <c r="DB14" s="646"/>
      <c r="DC14" s="646"/>
      <c r="DD14" s="614">
        <v>54868</v>
      </c>
      <c r="DE14" s="609"/>
      <c r="DF14" s="609"/>
      <c r="DG14" s="609"/>
      <c r="DH14" s="609"/>
      <c r="DI14" s="609"/>
      <c r="DJ14" s="609"/>
      <c r="DK14" s="609"/>
      <c r="DL14" s="609"/>
      <c r="DM14" s="609"/>
      <c r="DN14" s="609"/>
      <c r="DO14" s="609"/>
      <c r="DP14" s="610"/>
      <c r="DQ14" s="614">
        <v>389680</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14148</v>
      </c>
      <c r="S15" s="609"/>
      <c r="T15" s="609"/>
      <c r="U15" s="609"/>
      <c r="V15" s="609"/>
      <c r="W15" s="609"/>
      <c r="X15" s="609"/>
      <c r="Y15" s="610"/>
      <c r="Z15" s="646">
        <v>0.1</v>
      </c>
      <c r="AA15" s="646"/>
      <c r="AB15" s="646"/>
      <c r="AC15" s="646"/>
      <c r="AD15" s="647">
        <v>14148</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118644</v>
      </c>
      <c r="BH15" s="609"/>
      <c r="BI15" s="609"/>
      <c r="BJ15" s="609"/>
      <c r="BK15" s="609"/>
      <c r="BL15" s="609"/>
      <c r="BM15" s="609"/>
      <c r="BN15" s="610"/>
      <c r="BO15" s="646">
        <v>5.9</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977802</v>
      </c>
      <c r="CS15" s="609"/>
      <c r="CT15" s="609"/>
      <c r="CU15" s="609"/>
      <c r="CV15" s="609"/>
      <c r="CW15" s="609"/>
      <c r="CX15" s="609"/>
      <c r="CY15" s="610"/>
      <c r="CZ15" s="646">
        <v>8.4</v>
      </c>
      <c r="DA15" s="646"/>
      <c r="DB15" s="646"/>
      <c r="DC15" s="646"/>
      <c r="DD15" s="614">
        <v>117862</v>
      </c>
      <c r="DE15" s="609"/>
      <c r="DF15" s="609"/>
      <c r="DG15" s="609"/>
      <c r="DH15" s="609"/>
      <c r="DI15" s="609"/>
      <c r="DJ15" s="609"/>
      <c r="DK15" s="609"/>
      <c r="DL15" s="609"/>
      <c r="DM15" s="609"/>
      <c r="DN15" s="609"/>
      <c r="DO15" s="609"/>
      <c r="DP15" s="610"/>
      <c r="DQ15" s="614">
        <v>781366</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26943</v>
      </c>
      <c r="S16" s="609"/>
      <c r="T16" s="609"/>
      <c r="U16" s="609"/>
      <c r="V16" s="609"/>
      <c r="W16" s="609"/>
      <c r="X16" s="609"/>
      <c r="Y16" s="610"/>
      <c r="Z16" s="646">
        <v>0.2</v>
      </c>
      <c r="AA16" s="646"/>
      <c r="AB16" s="646"/>
      <c r="AC16" s="646"/>
      <c r="AD16" s="647">
        <v>26943</v>
      </c>
      <c r="AE16" s="647"/>
      <c r="AF16" s="647"/>
      <c r="AG16" s="647"/>
      <c r="AH16" s="647"/>
      <c r="AI16" s="647"/>
      <c r="AJ16" s="647"/>
      <c r="AK16" s="647"/>
      <c r="AL16" s="611">
        <v>0.4</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861037</v>
      </c>
      <c r="CS16" s="609"/>
      <c r="CT16" s="609"/>
      <c r="CU16" s="609"/>
      <c r="CV16" s="609"/>
      <c r="CW16" s="609"/>
      <c r="CX16" s="609"/>
      <c r="CY16" s="610"/>
      <c r="CZ16" s="646">
        <v>7.4</v>
      </c>
      <c r="DA16" s="646"/>
      <c r="DB16" s="646"/>
      <c r="DC16" s="646"/>
      <c r="DD16" s="614" t="s">
        <v>122</v>
      </c>
      <c r="DE16" s="609"/>
      <c r="DF16" s="609"/>
      <c r="DG16" s="609"/>
      <c r="DH16" s="609"/>
      <c r="DI16" s="609"/>
      <c r="DJ16" s="609"/>
      <c r="DK16" s="609"/>
      <c r="DL16" s="609"/>
      <c r="DM16" s="609"/>
      <c r="DN16" s="609"/>
      <c r="DO16" s="609"/>
      <c r="DP16" s="610"/>
      <c r="DQ16" s="614">
        <v>75058</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70052</v>
      </c>
      <c r="S17" s="609"/>
      <c r="T17" s="609"/>
      <c r="U17" s="609"/>
      <c r="V17" s="609"/>
      <c r="W17" s="609"/>
      <c r="X17" s="609"/>
      <c r="Y17" s="610"/>
      <c r="Z17" s="646">
        <v>0.6</v>
      </c>
      <c r="AA17" s="646"/>
      <c r="AB17" s="646"/>
      <c r="AC17" s="646"/>
      <c r="AD17" s="647">
        <v>70052</v>
      </c>
      <c r="AE17" s="647"/>
      <c r="AF17" s="647"/>
      <c r="AG17" s="647"/>
      <c r="AH17" s="647"/>
      <c r="AI17" s="647"/>
      <c r="AJ17" s="647"/>
      <c r="AK17" s="647"/>
      <c r="AL17" s="611">
        <v>1.1000000000000001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1473261</v>
      </c>
      <c r="CS17" s="609"/>
      <c r="CT17" s="609"/>
      <c r="CU17" s="609"/>
      <c r="CV17" s="609"/>
      <c r="CW17" s="609"/>
      <c r="CX17" s="609"/>
      <c r="CY17" s="610"/>
      <c r="CZ17" s="646">
        <v>12.6</v>
      </c>
      <c r="DA17" s="646"/>
      <c r="DB17" s="646"/>
      <c r="DC17" s="646"/>
      <c r="DD17" s="614" t="s">
        <v>122</v>
      </c>
      <c r="DE17" s="609"/>
      <c r="DF17" s="609"/>
      <c r="DG17" s="609"/>
      <c r="DH17" s="609"/>
      <c r="DI17" s="609"/>
      <c r="DJ17" s="609"/>
      <c r="DK17" s="609"/>
      <c r="DL17" s="609"/>
      <c r="DM17" s="609"/>
      <c r="DN17" s="609"/>
      <c r="DO17" s="609"/>
      <c r="DP17" s="610"/>
      <c r="DQ17" s="614">
        <v>1444235</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10518</v>
      </c>
      <c r="S18" s="609"/>
      <c r="T18" s="609"/>
      <c r="U18" s="609"/>
      <c r="V18" s="609"/>
      <c r="W18" s="609"/>
      <c r="X18" s="609"/>
      <c r="Y18" s="610"/>
      <c r="Z18" s="646">
        <v>0.1</v>
      </c>
      <c r="AA18" s="646"/>
      <c r="AB18" s="646"/>
      <c r="AC18" s="646"/>
      <c r="AD18" s="647">
        <v>10518</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58070</v>
      </c>
      <c r="S19" s="609"/>
      <c r="T19" s="609"/>
      <c r="U19" s="609"/>
      <c r="V19" s="609"/>
      <c r="W19" s="609"/>
      <c r="X19" s="609"/>
      <c r="Y19" s="610"/>
      <c r="Z19" s="646">
        <v>0.5</v>
      </c>
      <c r="AA19" s="646"/>
      <c r="AB19" s="646"/>
      <c r="AC19" s="646"/>
      <c r="AD19" s="647">
        <v>58070</v>
      </c>
      <c r="AE19" s="647"/>
      <c r="AF19" s="647"/>
      <c r="AG19" s="647"/>
      <c r="AH19" s="647"/>
      <c r="AI19" s="647"/>
      <c r="AJ19" s="647"/>
      <c r="AK19" s="647"/>
      <c r="AL19" s="611">
        <v>0.9</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109450</v>
      </c>
      <c r="BH19" s="609"/>
      <c r="BI19" s="609"/>
      <c r="BJ19" s="609"/>
      <c r="BK19" s="609"/>
      <c r="BL19" s="609"/>
      <c r="BM19" s="609"/>
      <c r="BN19" s="610"/>
      <c r="BO19" s="646">
        <v>5.5</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1464</v>
      </c>
      <c r="S20" s="609"/>
      <c r="T20" s="609"/>
      <c r="U20" s="609"/>
      <c r="V20" s="609"/>
      <c r="W20" s="609"/>
      <c r="X20" s="609"/>
      <c r="Y20" s="610"/>
      <c r="Z20" s="646">
        <v>0</v>
      </c>
      <c r="AA20" s="646"/>
      <c r="AB20" s="646"/>
      <c r="AC20" s="646"/>
      <c r="AD20" s="647">
        <v>1464</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109450</v>
      </c>
      <c r="BH20" s="609"/>
      <c r="BI20" s="609"/>
      <c r="BJ20" s="609"/>
      <c r="BK20" s="609"/>
      <c r="BL20" s="609"/>
      <c r="BM20" s="609"/>
      <c r="BN20" s="610"/>
      <c r="BO20" s="646">
        <v>5.5</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11650332</v>
      </c>
      <c r="CS20" s="609"/>
      <c r="CT20" s="609"/>
      <c r="CU20" s="609"/>
      <c r="CV20" s="609"/>
      <c r="CW20" s="609"/>
      <c r="CX20" s="609"/>
      <c r="CY20" s="610"/>
      <c r="CZ20" s="646">
        <v>100</v>
      </c>
      <c r="DA20" s="646"/>
      <c r="DB20" s="646"/>
      <c r="DC20" s="646"/>
      <c r="DD20" s="614">
        <v>1041859</v>
      </c>
      <c r="DE20" s="609"/>
      <c r="DF20" s="609"/>
      <c r="DG20" s="609"/>
      <c r="DH20" s="609"/>
      <c r="DI20" s="609"/>
      <c r="DJ20" s="609"/>
      <c r="DK20" s="609"/>
      <c r="DL20" s="609"/>
      <c r="DM20" s="609"/>
      <c r="DN20" s="609"/>
      <c r="DO20" s="609"/>
      <c r="DP20" s="610"/>
      <c r="DQ20" s="614">
        <v>8474752</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4366417</v>
      </c>
      <c r="S21" s="609"/>
      <c r="T21" s="609"/>
      <c r="U21" s="609"/>
      <c r="V21" s="609"/>
      <c r="W21" s="609"/>
      <c r="X21" s="609"/>
      <c r="Y21" s="610"/>
      <c r="Z21" s="646">
        <v>36.299999999999997</v>
      </c>
      <c r="AA21" s="646"/>
      <c r="AB21" s="646"/>
      <c r="AC21" s="646"/>
      <c r="AD21" s="647">
        <v>3943436</v>
      </c>
      <c r="AE21" s="647"/>
      <c r="AF21" s="647"/>
      <c r="AG21" s="647"/>
      <c r="AH21" s="647"/>
      <c r="AI21" s="647"/>
      <c r="AJ21" s="647"/>
      <c r="AK21" s="647"/>
      <c r="AL21" s="611">
        <v>59.9</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8765</v>
      </c>
      <c r="BH21" s="609"/>
      <c r="BI21" s="609"/>
      <c r="BJ21" s="609"/>
      <c r="BK21" s="609"/>
      <c r="BL21" s="609"/>
      <c r="BM21" s="609"/>
      <c r="BN21" s="610"/>
      <c r="BO21" s="646">
        <v>0.4</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3943436</v>
      </c>
      <c r="S22" s="609"/>
      <c r="T22" s="609"/>
      <c r="U22" s="609"/>
      <c r="V22" s="609"/>
      <c r="W22" s="609"/>
      <c r="X22" s="609"/>
      <c r="Y22" s="610"/>
      <c r="Z22" s="646">
        <v>32.799999999999997</v>
      </c>
      <c r="AA22" s="646"/>
      <c r="AB22" s="646"/>
      <c r="AC22" s="646"/>
      <c r="AD22" s="647">
        <v>3943436</v>
      </c>
      <c r="AE22" s="647"/>
      <c r="AF22" s="647"/>
      <c r="AG22" s="647"/>
      <c r="AH22" s="647"/>
      <c r="AI22" s="647"/>
      <c r="AJ22" s="647"/>
      <c r="AK22" s="647"/>
      <c r="AL22" s="611">
        <v>59.9</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422981</v>
      </c>
      <c r="S23" s="609"/>
      <c r="T23" s="609"/>
      <c r="U23" s="609"/>
      <c r="V23" s="609"/>
      <c r="W23" s="609"/>
      <c r="X23" s="609"/>
      <c r="Y23" s="610"/>
      <c r="Z23" s="646">
        <v>3.5</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100685</v>
      </c>
      <c r="BH23" s="609"/>
      <c r="BI23" s="609"/>
      <c r="BJ23" s="609"/>
      <c r="BK23" s="609"/>
      <c r="BL23" s="609"/>
      <c r="BM23" s="609"/>
      <c r="BN23" s="610"/>
      <c r="BO23" s="646">
        <v>5</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4423671</v>
      </c>
      <c r="CS24" s="664"/>
      <c r="CT24" s="664"/>
      <c r="CU24" s="664"/>
      <c r="CV24" s="664"/>
      <c r="CW24" s="664"/>
      <c r="CX24" s="664"/>
      <c r="CY24" s="689"/>
      <c r="CZ24" s="690">
        <v>38</v>
      </c>
      <c r="DA24" s="672"/>
      <c r="DB24" s="672"/>
      <c r="DC24" s="692"/>
      <c r="DD24" s="688">
        <v>3564015</v>
      </c>
      <c r="DE24" s="664"/>
      <c r="DF24" s="664"/>
      <c r="DG24" s="664"/>
      <c r="DH24" s="664"/>
      <c r="DI24" s="664"/>
      <c r="DJ24" s="664"/>
      <c r="DK24" s="689"/>
      <c r="DL24" s="688">
        <v>3306998</v>
      </c>
      <c r="DM24" s="664"/>
      <c r="DN24" s="664"/>
      <c r="DO24" s="664"/>
      <c r="DP24" s="664"/>
      <c r="DQ24" s="664"/>
      <c r="DR24" s="664"/>
      <c r="DS24" s="664"/>
      <c r="DT24" s="664"/>
      <c r="DU24" s="664"/>
      <c r="DV24" s="689"/>
      <c r="DW24" s="690">
        <v>50.1</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7090949</v>
      </c>
      <c r="S25" s="609"/>
      <c r="T25" s="609"/>
      <c r="U25" s="609"/>
      <c r="V25" s="609"/>
      <c r="W25" s="609"/>
      <c r="X25" s="609"/>
      <c r="Y25" s="610"/>
      <c r="Z25" s="646">
        <v>58.9</v>
      </c>
      <c r="AA25" s="646"/>
      <c r="AB25" s="646"/>
      <c r="AC25" s="646"/>
      <c r="AD25" s="647">
        <v>6567283</v>
      </c>
      <c r="AE25" s="647"/>
      <c r="AF25" s="647"/>
      <c r="AG25" s="647"/>
      <c r="AH25" s="647"/>
      <c r="AI25" s="647"/>
      <c r="AJ25" s="647"/>
      <c r="AK25" s="647"/>
      <c r="AL25" s="611">
        <v>99.8</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1763291</v>
      </c>
      <c r="CS25" s="621"/>
      <c r="CT25" s="621"/>
      <c r="CU25" s="621"/>
      <c r="CV25" s="621"/>
      <c r="CW25" s="621"/>
      <c r="CX25" s="621"/>
      <c r="CY25" s="622"/>
      <c r="CZ25" s="611">
        <v>15.1</v>
      </c>
      <c r="DA25" s="623"/>
      <c r="DB25" s="623"/>
      <c r="DC25" s="624"/>
      <c r="DD25" s="614">
        <v>1655427</v>
      </c>
      <c r="DE25" s="621"/>
      <c r="DF25" s="621"/>
      <c r="DG25" s="621"/>
      <c r="DH25" s="621"/>
      <c r="DI25" s="621"/>
      <c r="DJ25" s="621"/>
      <c r="DK25" s="622"/>
      <c r="DL25" s="614">
        <v>1623126</v>
      </c>
      <c r="DM25" s="621"/>
      <c r="DN25" s="621"/>
      <c r="DO25" s="621"/>
      <c r="DP25" s="621"/>
      <c r="DQ25" s="621"/>
      <c r="DR25" s="621"/>
      <c r="DS25" s="621"/>
      <c r="DT25" s="621"/>
      <c r="DU25" s="621"/>
      <c r="DV25" s="622"/>
      <c r="DW25" s="611">
        <v>24.6</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1977</v>
      </c>
      <c r="S26" s="609"/>
      <c r="T26" s="609"/>
      <c r="U26" s="609"/>
      <c r="V26" s="609"/>
      <c r="W26" s="609"/>
      <c r="X26" s="609"/>
      <c r="Y26" s="610"/>
      <c r="Z26" s="646">
        <v>0</v>
      </c>
      <c r="AA26" s="646"/>
      <c r="AB26" s="646"/>
      <c r="AC26" s="646"/>
      <c r="AD26" s="647">
        <v>1977</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1076667</v>
      </c>
      <c r="CS26" s="609"/>
      <c r="CT26" s="609"/>
      <c r="CU26" s="609"/>
      <c r="CV26" s="609"/>
      <c r="CW26" s="609"/>
      <c r="CX26" s="609"/>
      <c r="CY26" s="610"/>
      <c r="CZ26" s="611">
        <v>9.1999999999999993</v>
      </c>
      <c r="DA26" s="623"/>
      <c r="DB26" s="623"/>
      <c r="DC26" s="624"/>
      <c r="DD26" s="614">
        <v>1000463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39238</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2005054</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1187119</v>
      </c>
      <c r="CS27" s="621"/>
      <c r="CT27" s="621"/>
      <c r="CU27" s="621"/>
      <c r="CV27" s="621"/>
      <c r="CW27" s="621"/>
      <c r="CX27" s="621"/>
      <c r="CY27" s="622"/>
      <c r="CZ27" s="611">
        <v>10.199999999999999</v>
      </c>
      <c r="DA27" s="623"/>
      <c r="DB27" s="623"/>
      <c r="DC27" s="624"/>
      <c r="DD27" s="614">
        <v>464353</v>
      </c>
      <c r="DE27" s="621"/>
      <c r="DF27" s="621"/>
      <c r="DG27" s="621"/>
      <c r="DH27" s="621"/>
      <c r="DI27" s="621"/>
      <c r="DJ27" s="621"/>
      <c r="DK27" s="622"/>
      <c r="DL27" s="614">
        <v>239637</v>
      </c>
      <c r="DM27" s="621"/>
      <c r="DN27" s="621"/>
      <c r="DO27" s="621"/>
      <c r="DP27" s="621"/>
      <c r="DQ27" s="621"/>
      <c r="DR27" s="621"/>
      <c r="DS27" s="621"/>
      <c r="DT27" s="621"/>
      <c r="DU27" s="621"/>
      <c r="DV27" s="622"/>
      <c r="DW27" s="611">
        <v>3.6</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104110</v>
      </c>
      <c r="S28" s="609"/>
      <c r="T28" s="609"/>
      <c r="U28" s="609"/>
      <c r="V28" s="609"/>
      <c r="W28" s="609"/>
      <c r="X28" s="609"/>
      <c r="Y28" s="610"/>
      <c r="Z28" s="646">
        <v>0.9</v>
      </c>
      <c r="AA28" s="646"/>
      <c r="AB28" s="646"/>
      <c r="AC28" s="646"/>
      <c r="AD28" s="647">
        <v>10589</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1473261</v>
      </c>
      <c r="CS28" s="609"/>
      <c r="CT28" s="609"/>
      <c r="CU28" s="609"/>
      <c r="CV28" s="609"/>
      <c r="CW28" s="609"/>
      <c r="CX28" s="609"/>
      <c r="CY28" s="610"/>
      <c r="CZ28" s="611">
        <v>12.6</v>
      </c>
      <c r="DA28" s="623"/>
      <c r="DB28" s="623"/>
      <c r="DC28" s="624"/>
      <c r="DD28" s="614">
        <v>1444235</v>
      </c>
      <c r="DE28" s="609"/>
      <c r="DF28" s="609"/>
      <c r="DG28" s="609"/>
      <c r="DH28" s="609"/>
      <c r="DI28" s="609"/>
      <c r="DJ28" s="609"/>
      <c r="DK28" s="610"/>
      <c r="DL28" s="614">
        <v>1444235</v>
      </c>
      <c r="DM28" s="609"/>
      <c r="DN28" s="609"/>
      <c r="DO28" s="609"/>
      <c r="DP28" s="609"/>
      <c r="DQ28" s="609"/>
      <c r="DR28" s="609"/>
      <c r="DS28" s="609"/>
      <c r="DT28" s="609"/>
      <c r="DU28" s="609"/>
      <c r="DV28" s="610"/>
      <c r="DW28" s="611">
        <v>21.9</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28581</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1473261</v>
      </c>
      <c r="CS29" s="621"/>
      <c r="CT29" s="621"/>
      <c r="CU29" s="621"/>
      <c r="CV29" s="621"/>
      <c r="CW29" s="621"/>
      <c r="CX29" s="621"/>
      <c r="CY29" s="622"/>
      <c r="CZ29" s="611">
        <v>12.6</v>
      </c>
      <c r="DA29" s="623"/>
      <c r="DB29" s="623"/>
      <c r="DC29" s="624"/>
      <c r="DD29" s="614">
        <v>1444235</v>
      </c>
      <c r="DE29" s="621"/>
      <c r="DF29" s="621"/>
      <c r="DG29" s="621"/>
      <c r="DH29" s="621"/>
      <c r="DI29" s="621"/>
      <c r="DJ29" s="621"/>
      <c r="DK29" s="622"/>
      <c r="DL29" s="614">
        <v>1444235</v>
      </c>
      <c r="DM29" s="621"/>
      <c r="DN29" s="621"/>
      <c r="DO29" s="621"/>
      <c r="DP29" s="621"/>
      <c r="DQ29" s="621"/>
      <c r="DR29" s="621"/>
      <c r="DS29" s="621"/>
      <c r="DT29" s="621"/>
      <c r="DU29" s="621"/>
      <c r="DV29" s="622"/>
      <c r="DW29" s="611">
        <v>21.9</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1551807</v>
      </c>
      <c r="S30" s="609"/>
      <c r="T30" s="609"/>
      <c r="U30" s="609"/>
      <c r="V30" s="609"/>
      <c r="W30" s="609"/>
      <c r="X30" s="609"/>
      <c r="Y30" s="610"/>
      <c r="Z30" s="646">
        <v>12.9</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1417516</v>
      </c>
      <c r="CS30" s="609"/>
      <c r="CT30" s="609"/>
      <c r="CU30" s="609"/>
      <c r="CV30" s="609"/>
      <c r="CW30" s="609"/>
      <c r="CX30" s="609"/>
      <c r="CY30" s="610"/>
      <c r="CZ30" s="611">
        <v>12.2</v>
      </c>
      <c r="DA30" s="623"/>
      <c r="DB30" s="623"/>
      <c r="DC30" s="624"/>
      <c r="DD30" s="614">
        <v>1388490</v>
      </c>
      <c r="DE30" s="609"/>
      <c r="DF30" s="609"/>
      <c r="DG30" s="609"/>
      <c r="DH30" s="609"/>
      <c r="DI30" s="609"/>
      <c r="DJ30" s="609"/>
      <c r="DK30" s="610"/>
      <c r="DL30" s="614">
        <v>1388490</v>
      </c>
      <c r="DM30" s="609"/>
      <c r="DN30" s="609"/>
      <c r="DO30" s="609"/>
      <c r="DP30" s="609"/>
      <c r="DQ30" s="609"/>
      <c r="DR30" s="609"/>
      <c r="DS30" s="609"/>
      <c r="DT30" s="609"/>
      <c r="DU30" s="609"/>
      <c r="DV30" s="610"/>
      <c r="DW30" s="611">
        <v>21</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99.5</v>
      </c>
      <c r="BH31" s="671"/>
      <c r="BI31" s="671"/>
      <c r="BJ31" s="671"/>
      <c r="BK31" s="671"/>
      <c r="BL31" s="671"/>
      <c r="BM31" s="672">
        <v>96.2</v>
      </c>
      <c r="BN31" s="671"/>
      <c r="BO31" s="671"/>
      <c r="BP31" s="671"/>
      <c r="BQ31" s="673"/>
      <c r="BR31" s="670">
        <v>99.3</v>
      </c>
      <c r="BS31" s="671"/>
      <c r="BT31" s="671"/>
      <c r="BU31" s="671"/>
      <c r="BV31" s="671"/>
      <c r="BW31" s="671"/>
      <c r="BX31" s="672">
        <v>94.6</v>
      </c>
      <c r="BY31" s="671"/>
      <c r="BZ31" s="671"/>
      <c r="CA31" s="671"/>
      <c r="CB31" s="673"/>
      <c r="CD31" s="629"/>
      <c r="CE31" s="630"/>
      <c r="CF31" s="605" t="s">
        <v>300</v>
      </c>
      <c r="CG31" s="606"/>
      <c r="CH31" s="606"/>
      <c r="CI31" s="606"/>
      <c r="CJ31" s="606"/>
      <c r="CK31" s="606"/>
      <c r="CL31" s="606"/>
      <c r="CM31" s="606"/>
      <c r="CN31" s="606"/>
      <c r="CO31" s="606"/>
      <c r="CP31" s="606"/>
      <c r="CQ31" s="607"/>
      <c r="CR31" s="608">
        <v>55745</v>
      </c>
      <c r="CS31" s="621"/>
      <c r="CT31" s="621"/>
      <c r="CU31" s="621"/>
      <c r="CV31" s="621"/>
      <c r="CW31" s="621"/>
      <c r="CX31" s="621"/>
      <c r="CY31" s="622"/>
      <c r="CZ31" s="611">
        <v>0.5</v>
      </c>
      <c r="DA31" s="623"/>
      <c r="DB31" s="623"/>
      <c r="DC31" s="624"/>
      <c r="DD31" s="614">
        <v>55745</v>
      </c>
      <c r="DE31" s="621"/>
      <c r="DF31" s="621"/>
      <c r="DG31" s="621"/>
      <c r="DH31" s="621"/>
      <c r="DI31" s="621"/>
      <c r="DJ31" s="621"/>
      <c r="DK31" s="622"/>
      <c r="DL31" s="614">
        <v>55745</v>
      </c>
      <c r="DM31" s="621"/>
      <c r="DN31" s="621"/>
      <c r="DO31" s="621"/>
      <c r="DP31" s="621"/>
      <c r="DQ31" s="621"/>
      <c r="DR31" s="621"/>
      <c r="DS31" s="621"/>
      <c r="DT31" s="621"/>
      <c r="DU31" s="621"/>
      <c r="DV31" s="622"/>
      <c r="DW31" s="611">
        <v>0.8</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790810</v>
      </c>
      <c r="S32" s="609"/>
      <c r="T32" s="609"/>
      <c r="U32" s="609"/>
      <c r="V32" s="609"/>
      <c r="W32" s="609"/>
      <c r="X32" s="609"/>
      <c r="Y32" s="610"/>
      <c r="Z32" s="646">
        <v>6.6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99.6</v>
      </c>
      <c r="BH32" s="621"/>
      <c r="BI32" s="621"/>
      <c r="BJ32" s="621"/>
      <c r="BK32" s="621"/>
      <c r="BL32" s="621"/>
      <c r="BM32" s="612">
        <v>98.1</v>
      </c>
      <c r="BN32" s="621"/>
      <c r="BO32" s="621"/>
      <c r="BP32" s="621"/>
      <c r="BQ32" s="644"/>
      <c r="BR32" s="679">
        <v>99.2</v>
      </c>
      <c r="BS32" s="621"/>
      <c r="BT32" s="621"/>
      <c r="BU32" s="621"/>
      <c r="BV32" s="621"/>
      <c r="BW32" s="621"/>
      <c r="BX32" s="612">
        <v>97.3</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44067</v>
      </c>
      <c r="S33" s="609"/>
      <c r="T33" s="609"/>
      <c r="U33" s="609"/>
      <c r="V33" s="609"/>
      <c r="W33" s="609"/>
      <c r="X33" s="609"/>
      <c r="Y33" s="610"/>
      <c r="Z33" s="646">
        <v>0.4</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99.4</v>
      </c>
      <c r="BH33" s="593"/>
      <c r="BI33" s="593"/>
      <c r="BJ33" s="593"/>
      <c r="BK33" s="593"/>
      <c r="BL33" s="593"/>
      <c r="BM33" s="639">
        <v>95.7</v>
      </c>
      <c r="BN33" s="593"/>
      <c r="BO33" s="593"/>
      <c r="BP33" s="593"/>
      <c r="BQ33" s="656"/>
      <c r="BR33" s="669">
        <v>99.3</v>
      </c>
      <c r="BS33" s="593"/>
      <c r="BT33" s="593"/>
      <c r="BU33" s="593"/>
      <c r="BV33" s="593"/>
      <c r="BW33" s="593"/>
      <c r="BX33" s="639">
        <v>93.4</v>
      </c>
      <c r="BY33" s="593"/>
      <c r="BZ33" s="593"/>
      <c r="CA33" s="593"/>
      <c r="CB33" s="656"/>
      <c r="CD33" s="605" t="s">
        <v>307</v>
      </c>
      <c r="CE33" s="606"/>
      <c r="CF33" s="606"/>
      <c r="CG33" s="606"/>
      <c r="CH33" s="606"/>
      <c r="CI33" s="606"/>
      <c r="CJ33" s="606"/>
      <c r="CK33" s="606"/>
      <c r="CL33" s="606"/>
      <c r="CM33" s="606"/>
      <c r="CN33" s="606"/>
      <c r="CO33" s="606"/>
      <c r="CP33" s="606"/>
      <c r="CQ33" s="607"/>
      <c r="CR33" s="608">
        <v>5323765</v>
      </c>
      <c r="CS33" s="621"/>
      <c r="CT33" s="621"/>
      <c r="CU33" s="621"/>
      <c r="CV33" s="621"/>
      <c r="CW33" s="621"/>
      <c r="CX33" s="621"/>
      <c r="CY33" s="622"/>
      <c r="CZ33" s="611">
        <v>45.7</v>
      </c>
      <c r="DA33" s="623"/>
      <c r="DB33" s="623"/>
      <c r="DC33" s="624"/>
      <c r="DD33" s="614">
        <v>4529827</v>
      </c>
      <c r="DE33" s="621"/>
      <c r="DF33" s="621"/>
      <c r="DG33" s="621"/>
      <c r="DH33" s="621"/>
      <c r="DI33" s="621"/>
      <c r="DJ33" s="621"/>
      <c r="DK33" s="622"/>
      <c r="DL33" s="614">
        <v>3222299</v>
      </c>
      <c r="DM33" s="621"/>
      <c r="DN33" s="621"/>
      <c r="DO33" s="621"/>
      <c r="DP33" s="621"/>
      <c r="DQ33" s="621"/>
      <c r="DR33" s="621"/>
      <c r="DS33" s="621"/>
      <c r="DT33" s="621"/>
      <c r="DU33" s="621"/>
      <c r="DV33" s="622"/>
      <c r="DW33" s="611">
        <v>48.8</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365187</v>
      </c>
      <c r="S34" s="609"/>
      <c r="T34" s="609"/>
      <c r="U34" s="609"/>
      <c r="V34" s="609"/>
      <c r="W34" s="609"/>
      <c r="X34" s="609"/>
      <c r="Y34" s="610"/>
      <c r="Z34" s="646">
        <v>3</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2298969</v>
      </c>
      <c r="CS34" s="609"/>
      <c r="CT34" s="609"/>
      <c r="CU34" s="609"/>
      <c r="CV34" s="609"/>
      <c r="CW34" s="609"/>
      <c r="CX34" s="609"/>
      <c r="CY34" s="610"/>
      <c r="CZ34" s="611">
        <v>19.7</v>
      </c>
      <c r="DA34" s="623"/>
      <c r="DB34" s="623"/>
      <c r="DC34" s="624"/>
      <c r="DD34" s="614">
        <v>1900528</v>
      </c>
      <c r="DE34" s="609"/>
      <c r="DF34" s="609"/>
      <c r="DG34" s="609"/>
      <c r="DH34" s="609"/>
      <c r="DI34" s="609"/>
      <c r="DJ34" s="609"/>
      <c r="DK34" s="610"/>
      <c r="DL34" s="614">
        <v>1442755</v>
      </c>
      <c r="DM34" s="609"/>
      <c r="DN34" s="609"/>
      <c r="DO34" s="609"/>
      <c r="DP34" s="609"/>
      <c r="DQ34" s="609"/>
      <c r="DR34" s="609"/>
      <c r="DS34" s="609"/>
      <c r="DT34" s="609"/>
      <c r="DU34" s="609"/>
      <c r="DV34" s="610"/>
      <c r="DW34" s="611">
        <v>21.9</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515126</v>
      </c>
      <c r="S35" s="609"/>
      <c r="T35" s="609"/>
      <c r="U35" s="609"/>
      <c r="V35" s="609"/>
      <c r="W35" s="609"/>
      <c r="X35" s="609"/>
      <c r="Y35" s="610"/>
      <c r="Z35" s="646">
        <v>4.3</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28725</v>
      </c>
      <c r="CS35" s="621"/>
      <c r="CT35" s="621"/>
      <c r="CU35" s="621"/>
      <c r="CV35" s="621"/>
      <c r="CW35" s="621"/>
      <c r="CX35" s="621"/>
      <c r="CY35" s="622"/>
      <c r="CZ35" s="611">
        <v>0.2</v>
      </c>
      <c r="DA35" s="623"/>
      <c r="DB35" s="623"/>
      <c r="DC35" s="624"/>
      <c r="DD35" s="614">
        <v>21297</v>
      </c>
      <c r="DE35" s="621"/>
      <c r="DF35" s="621"/>
      <c r="DG35" s="621"/>
      <c r="DH35" s="621"/>
      <c r="DI35" s="621"/>
      <c r="DJ35" s="621"/>
      <c r="DK35" s="622"/>
      <c r="DL35" s="614">
        <v>21297</v>
      </c>
      <c r="DM35" s="621"/>
      <c r="DN35" s="621"/>
      <c r="DO35" s="621"/>
      <c r="DP35" s="621"/>
      <c r="DQ35" s="621"/>
      <c r="DR35" s="621"/>
      <c r="DS35" s="621"/>
      <c r="DT35" s="621"/>
      <c r="DU35" s="621"/>
      <c r="DV35" s="622"/>
      <c r="DW35" s="611">
        <v>0.3</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469001</v>
      </c>
      <c r="S36" s="609"/>
      <c r="T36" s="609"/>
      <c r="U36" s="609"/>
      <c r="V36" s="609"/>
      <c r="W36" s="609"/>
      <c r="X36" s="609"/>
      <c r="Y36" s="610"/>
      <c r="Z36" s="646">
        <v>3.9</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1361414</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38754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1297031</v>
      </c>
      <c r="CS36" s="609"/>
      <c r="CT36" s="609"/>
      <c r="CU36" s="609"/>
      <c r="CV36" s="609"/>
      <c r="CW36" s="609"/>
      <c r="CX36" s="609"/>
      <c r="CY36" s="610"/>
      <c r="CZ36" s="611">
        <v>11.1</v>
      </c>
      <c r="DA36" s="623"/>
      <c r="DB36" s="623"/>
      <c r="DC36" s="624"/>
      <c r="DD36" s="614">
        <v>1155986</v>
      </c>
      <c r="DE36" s="609"/>
      <c r="DF36" s="609"/>
      <c r="DG36" s="609"/>
      <c r="DH36" s="609"/>
      <c r="DI36" s="609"/>
      <c r="DJ36" s="609"/>
      <c r="DK36" s="610"/>
      <c r="DL36" s="614">
        <v>905574</v>
      </c>
      <c r="DM36" s="609"/>
      <c r="DN36" s="609"/>
      <c r="DO36" s="609"/>
      <c r="DP36" s="609"/>
      <c r="DQ36" s="609"/>
      <c r="DR36" s="609"/>
      <c r="DS36" s="609"/>
      <c r="DT36" s="609"/>
      <c r="DU36" s="609"/>
      <c r="DV36" s="610"/>
      <c r="DW36" s="611">
        <v>13.7</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156335</v>
      </c>
      <c r="S37" s="609"/>
      <c r="T37" s="609"/>
      <c r="U37" s="609"/>
      <c r="V37" s="609"/>
      <c r="W37" s="609"/>
      <c r="X37" s="609"/>
      <c r="Y37" s="610"/>
      <c r="Z37" s="646">
        <v>1.3</v>
      </c>
      <c r="AA37" s="646"/>
      <c r="AB37" s="646"/>
      <c r="AC37" s="646"/>
      <c r="AD37" s="647">
        <v>1575</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249007</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18800</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515982</v>
      </c>
      <c r="CS37" s="621"/>
      <c r="CT37" s="621"/>
      <c r="CU37" s="621"/>
      <c r="CV37" s="621"/>
      <c r="CW37" s="621"/>
      <c r="CX37" s="621"/>
      <c r="CY37" s="622"/>
      <c r="CZ37" s="611">
        <v>4.4000000000000004</v>
      </c>
      <c r="DA37" s="623"/>
      <c r="DB37" s="623"/>
      <c r="DC37" s="624"/>
      <c r="DD37" s="614">
        <v>481164</v>
      </c>
      <c r="DE37" s="621"/>
      <c r="DF37" s="621"/>
      <c r="DG37" s="621"/>
      <c r="DH37" s="621"/>
      <c r="DI37" s="621"/>
      <c r="DJ37" s="621"/>
      <c r="DK37" s="622"/>
      <c r="DL37" s="614">
        <v>481042</v>
      </c>
      <c r="DM37" s="621"/>
      <c r="DN37" s="621"/>
      <c r="DO37" s="621"/>
      <c r="DP37" s="621"/>
      <c r="DQ37" s="621"/>
      <c r="DR37" s="621"/>
      <c r="DS37" s="621"/>
      <c r="DT37" s="621"/>
      <c r="DU37" s="621"/>
      <c r="DV37" s="622"/>
      <c r="DW37" s="611">
        <v>7.3</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875900</v>
      </c>
      <c r="S38" s="609"/>
      <c r="T38" s="609"/>
      <c r="U38" s="609"/>
      <c r="V38" s="609"/>
      <c r="W38" s="609"/>
      <c r="X38" s="609"/>
      <c r="Y38" s="610"/>
      <c r="Z38" s="646">
        <v>7.3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81659</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2425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1030748</v>
      </c>
      <c r="CS38" s="609"/>
      <c r="CT38" s="609"/>
      <c r="CU38" s="609"/>
      <c r="CV38" s="609"/>
      <c r="CW38" s="609"/>
      <c r="CX38" s="609"/>
      <c r="CY38" s="610"/>
      <c r="CZ38" s="611">
        <v>8.8000000000000007</v>
      </c>
      <c r="DA38" s="623"/>
      <c r="DB38" s="623"/>
      <c r="DC38" s="624"/>
      <c r="DD38" s="614">
        <v>849781</v>
      </c>
      <c r="DE38" s="609"/>
      <c r="DF38" s="609"/>
      <c r="DG38" s="609"/>
      <c r="DH38" s="609"/>
      <c r="DI38" s="609"/>
      <c r="DJ38" s="609"/>
      <c r="DK38" s="610"/>
      <c r="DL38" s="614">
        <v>816794</v>
      </c>
      <c r="DM38" s="609"/>
      <c r="DN38" s="609"/>
      <c r="DO38" s="609"/>
      <c r="DP38" s="609"/>
      <c r="DQ38" s="609"/>
      <c r="DR38" s="609"/>
      <c r="DS38" s="609"/>
      <c r="DT38" s="609"/>
      <c r="DU38" s="609"/>
      <c r="DV38" s="610"/>
      <c r="DW38" s="611">
        <v>12.4</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3862</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584713</v>
      </c>
      <c r="CS39" s="621"/>
      <c r="CT39" s="621"/>
      <c r="CU39" s="621"/>
      <c r="CV39" s="621"/>
      <c r="CW39" s="621"/>
      <c r="CX39" s="621"/>
      <c r="CY39" s="622"/>
      <c r="CZ39" s="611">
        <v>5</v>
      </c>
      <c r="DA39" s="623"/>
      <c r="DB39" s="623"/>
      <c r="DC39" s="624"/>
      <c r="DD39" s="614">
        <v>566356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16300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108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83579</v>
      </c>
      <c r="CS40" s="609"/>
      <c r="CT40" s="609"/>
      <c r="CU40" s="609"/>
      <c r="CV40" s="609"/>
      <c r="CW40" s="609"/>
      <c r="CX40" s="609"/>
      <c r="CY40" s="610"/>
      <c r="CZ40" s="611">
        <v>0.7</v>
      </c>
      <c r="DA40" s="623"/>
      <c r="DB40" s="623"/>
      <c r="DC40" s="624"/>
      <c r="DD40" s="614">
        <v>35879</v>
      </c>
      <c r="DE40" s="609"/>
      <c r="DF40" s="609"/>
      <c r="DG40" s="609"/>
      <c r="DH40" s="609"/>
      <c r="DI40" s="609"/>
      <c r="DJ40" s="609"/>
      <c r="DK40" s="610"/>
      <c r="DL40" s="614">
        <v>35879</v>
      </c>
      <c r="DM40" s="609"/>
      <c r="DN40" s="609"/>
      <c r="DO40" s="609"/>
      <c r="DP40" s="609"/>
      <c r="DQ40" s="609"/>
      <c r="DR40" s="609"/>
      <c r="DS40" s="609"/>
      <c r="DT40" s="609"/>
      <c r="DU40" s="609"/>
      <c r="DV40" s="610"/>
      <c r="DW40" s="611">
        <v>0.5</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12033088</v>
      </c>
      <c r="S41" s="633"/>
      <c r="T41" s="633"/>
      <c r="U41" s="633"/>
      <c r="V41" s="633"/>
      <c r="W41" s="633"/>
      <c r="X41" s="633"/>
      <c r="Y41" s="636"/>
      <c r="Z41" s="637">
        <v>100</v>
      </c>
      <c r="AA41" s="637"/>
      <c r="AB41" s="637"/>
      <c r="AC41" s="637"/>
      <c r="AD41" s="638">
        <v>6581424</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189340</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841408</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406</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1902896</v>
      </c>
      <c r="CS42" s="621"/>
      <c r="CT42" s="621"/>
      <c r="CU42" s="621"/>
      <c r="CV42" s="621"/>
      <c r="CW42" s="621"/>
      <c r="CX42" s="621"/>
      <c r="CY42" s="622"/>
      <c r="CZ42" s="611">
        <v>16.3</v>
      </c>
      <c r="DA42" s="623"/>
      <c r="DB42" s="623"/>
      <c r="DC42" s="624"/>
      <c r="DD42" s="614">
        <v>380910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54177</v>
      </c>
      <c r="CS43" s="621"/>
      <c r="CT43" s="621"/>
      <c r="CU43" s="621"/>
      <c r="CV43" s="621"/>
      <c r="CW43" s="621"/>
      <c r="CX43" s="621"/>
      <c r="CY43" s="622"/>
      <c r="CZ43" s="611">
        <v>0.5</v>
      </c>
      <c r="DA43" s="623"/>
      <c r="DB43" s="623"/>
      <c r="DC43" s="624"/>
      <c r="DD43" s="614">
        <v>54177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1041859</v>
      </c>
      <c r="CS44" s="609"/>
      <c r="CT44" s="609"/>
      <c r="CU44" s="609"/>
      <c r="CV44" s="609"/>
      <c r="CW44" s="609"/>
      <c r="CX44" s="609"/>
      <c r="CY44" s="610"/>
      <c r="CZ44" s="611">
        <v>8.9</v>
      </c>
      <c r="DA44" s="612"/>
      <c r="DB44" s="612"/>
      <c r="DC44" s="613"/>
      <c r="DD44" s="614">
        <v>305852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346653</v>
      </c>
      <c r="CS45" s="621"/>
      <c r="CT45" s="621"/>
      <c r="CU45" s="621"/>
      <c r="CV45" s="621"/>
      <c r="CW45" s="621"/>
      <c r="CX45" s="621"/>
      <c r="CY45" s="622"/>
      <c r="CZ45" s="611">
        <v>3</v>
      </c>
      <c r="DA45" s="623"/>
      <c r="DB45" s="623"/>
      <c r="DC45" s="624"/>
      <c r="DD45" s="614">
        <v>9114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691069</v>
      </c>
      <c r="CS46" s="609"/>
      <c r="CT46" s="609"/>
      <c r="CU46" s="609"/>
      <c r="CV46" s="609"/>
      <c r="CW46" s="609"/>
      <c r="CX46" s="609"/>
      <c r="CY46" s="610"/>
      <c r="CZ46" s="611">
        <v>5.9</v>
      </c>
      <c r="DA46" s="612"/>
      <c r="DB46" s="612"/>
      <c r="DC46" s="613"/>
      <c r="DD46" s="614">
        <v>296376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861037</v>
      </c>
      <c r="CS47" s="621"/>
      <c r="CT47" s="621"/>
      <c r="CU47" s="621"/>
      <c r="CV47" s="621"/>
      <c r="CW47" s="621"/>
      <c r="CX47" s="621"/>
      <c r="CY47" s="622"/>
      <c r="CZ47" s="611">
        <v>7.4</v>
      </c>
      <c r="DA47" s="623"/>
      <c r="DB47" s="623"/>
      <c r="DC47" s="624"/>
      <c r="DD47" s="614">
        <v>75058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11650332</v>
      </c>
      <c r="CS49" s="593"/>
      <c r="CT49" s="593"/>
      <c r="CU49" s="593"/>
      <c r="CV49" s="593"/>
      <c r="CW49" s="593"/>
      <c r="CX49" s="593"/>
      <c r="CY49" s="594"/>
      <c r="CZ49" s="595">
        <v>100</v>
      </c>
      <c r="DA49" s="596"/>
      <c r="DB49" s="596"/>
      <c r="DC49" s="597"/>
      <c r="DD49" s="598">
        <v>8474752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Wr8pevMyusuiKpQokEDmV6Q93NjDDdTXPz+KDGU8XJSJtoBRcJ6FS6W+2RBOac3C69KRoXzLFP6kcXCSoePl8A==" saltValue="DNgrgYZnAHPrT1RtIo7wW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11927</v>
      </c>
      <c r="R7" s="1090"/>
      <c r="S7" s="1090"/>
      <c r="T7" s="1090"/>
      <c r="U7" s="1090"/>
      <c r="V7" s="1090">
        <v>11544</v>
      </c>
      <c r="W7" s="1090"/>
      <c r="X7" s="1090"/>
      <c r="Y7" s="1090"/>
      <c r="Z7" s="1090"/>
      <c r="AA7" s="1090">
        <v>383</v>
      </c>
      <c r="AB7" s="1090"/>
      <c r="AC7" s="1090"/>
      <c r="AD7" s="1090"/>
      <c r="AE7" s="1091"/>
      <c r="AF7" s="1092">
        <v>324</v>
      </c>
      <c r="AG7" s="1093"/>
      <c r="AH7" s="1093"/>
      <c r="AI7" s="1093"/>
      <c r="AJ7" s="1094"/>
      <c r="AK7" s="1095" t="s">
        <v>548</v>
      </c>
      <c r="AL7" s="1096"/>
      <c r="AM7" s="1096"/>
      <c r="AN7" s="1096"/>
      <c r="AO7" s="1096"/>
      <c r="AP7" s="1096">
        <v>11799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2">
      <c r="A8" s="220">
        <v>2</v>
      </c>
      <c r="B8" s="1017" t="s">
        <v>375</v>
      </c>
      <c r="C8" s="1018"/>
      <c r="D8" s="1018"/>
      <c r="E8" s="1018"/>
      <c r="F8" s="1018"/>
      <c r="G8" s="1018"/>
      <c r="H8" s="1018"/>
      <c r="I8" s="1018"/>
      <c r="J8" s="1018"/>
      <c r="K8" s="1018"/>
      <c r="L8" s="1018"/>
      <c r="M8" s="1018"/>
      <c r="N8" s="1018"/>
      <c r="O8" s="1018"/>
      <c r="P8" s="1019"/>
      <c r="Q8" s="1025">
        <v>153</v>
      </c>
      <c r="R8" s="1026"/>
      <c r="S8" s="1026"/>
      <c r="T8" s="1026"/>
      <c r="U8" s="1026"/>
      <c r="V8" s="1026">
        <v>153</v>
      </c>
      <c r="W8" s="1026"/>
      <c r="X8" s="1026"/>
      <c r="Y8" s="1026"/>
      <c r="Z8" s="1026"/>
      <c r="AA8" s="1026">
        <v>0</v>
      </c>
      <c r="AB8" s="1026"/>
      <c r="AC8" s="1026"/>
      <c r="AD8" s="1026"/>
      <c r="AE8" s="1027"/>
      <c r="AF8" s="1022">
        <v>0</v>
      </c>
      <c r="AG8" s="1023"/>
      <c r="AH8" s="1023"/>
      <c r="AI8" s="1023"/>
      <c r="AJ8" s="1024"/>
      <c r="AK8" s="1067">
        <v>41</v>
      </c>
      <c r="AL8" s="1068"/>
      <c r="AM8" s="1068"/>
      <c r="AN8" s="1068"/>
      <c r="AO8" s="1068"/>
      <c r="AP8" s="1068">
        <v>192</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t="s">
        <v>376</v>
      </c>
      <c r="C9" s="1018"/>
      <c r="D9" s="1018"/>
      <c r="E9" s="1018"/>
      <c r="F9" s="1018"/>
      <c r="G9" s="1018"/>
      <c r="H9" s="1018"/>
      <c r="I9" s="1018"/>
      <c r="J9" s="1018"/>
      <c r="K9" s="1018"/>
      <c r="L9" s="1018"/>
      <c r="M9" s="1018"/>
      <c r="N9" s="1018"/>
      <c r="O9" s="1018"/>
      <c r="P9" s="1019"/>
      <c r="Q9" s="1025">
        <v>91</v>
      </c>
      <c r="R9" s="1026"/>
      <c r="S9" s="1026"/>
      <c r="T9" s="1026"/>
      <c r="U9" s="1026"/>
      <c r="V9" s="1026">
        <v>91</v>
      </c>
      <c r="W9" s="1026"/>
      <c r="X9" s="1026"/>
      <c r="Y9" s="1026"/>
      <c r="Z9" s="1026"/>
      <c r="AA9" s="1026">
        <v>0</v>
      </c>
      <c r="AB9" s="1026"/>
      <c r="AC9" s="1026"/>
      <c r="AD9" s="1026"/>
      <c r="AE9" s="1027"/>
      <c r="AF9" s="1022" t="s">
        <v>122</v>
      </c>
      <c r="AG9" s="1023"/>
      <c r="AH9" s="1023"/>
      <c r="AI9" s="1023"/>
      <c r="AJ9" s="1024"/>
      <c r="AK9" s="1067">
        <v>90</v>
      </c>
      <c r="AL9" s="1068"/>
      <c r="AM9" s="1068"/>
      <c r="AN9" s="1068"/>
      <c r="AO9" s="1068"/>
      <c r="AP9" s="1068">
        <v>127</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378</v>
      </c>
      <c r="B23" s="924" t="s">
        <v>379</v>
      </c>
      <c r="C23" s="925"/>
      <c r="D23" s="925"/>
      <c r="E23" s="925"/>
      <c r="F23" s="925"/>
      <c r="G23" s="925"/>
      <c r="H23" s="925"/>
      <c r="I23" s="925"/>
      <c r="J23" s="925"/>
      <c r="K23" s="925"/>
      <c r="L23" s="925"/>
      <c r="M23" s="925"/>
      <c r="N23" s="925"/>
      <c r="O23" s="925"/>
      <c r="P23" s="935"/>
      <c r="Q23" s="1054">
        <v>12040</v>
      </c>
      <c r="R23" s="1048"/>
      <c r="S23" s="1048"/>
      <c r="T23" s="1048"/>
      <c r="U23" s="1048"/>
      <c r="V23" s="1048">
        <v>11657</v>
      </c>
      <c r="W23" s="1048"/>
      <c r="X23" s="1048"/>
      <c r="Y23" s="1048"/>
      <c r="Z23" s="1048"/>
      <c r="AA23" s="1048">
        <v>383</v>
      </c>
      <c r="AB23" s="1048"/>
      <c r="AC23" s="1048"/>
      <c r="AD23" s="1048"/>
      <c r="AE23" s="1055"/>
      <c r="AF23" s="1056">
        <v>324</v>
      </c>
      <c r="AG23" s="1048"/>
      <c r="AH23" s="1048"/>
      <c r="AI23" s="1048"/>
      <c r="AJ23" s="1057"/>
      <c r="AK23" s="1058"/>
      <c r="AL23" s="1059"/>
      <c r="AM23" s="1059"/>
      <c r="AN23" s="1059"/>
      <c r="AO23" s="1059"/>
      <c r="AP23" s="1048">
        <v>12118</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390</v>
      </c>
      <c r="C28" s="1035"/>
      <c r="D28" s="1035"/>
      <c r="E28" s="1035"/>
      <c r="F28" s="1035"/>
      <c r="G28" s="1035"/>
      <c r="H28" s="1035"/>
      <c r="I28" s="1035"/>
      <c r="J28" s="1035"/>
      <c r="K28" s="1035"/>
      <c r="L28" s="1035"/>
      <c r="M28" s="1035"/>
      <c r="N28" s="1035"/>
      <c r="O28" s="1035"/>
      <c r="P28" s="1036"/>
      <c r="Q28" s="1037">
        <v>2263</v>
      </c>
      <c r="R28" s="1038"/>
      <c r="S28" s="1038"/>
      <c r="T28" s="1038"/>
      <c r="U28" s="1038"/>
      <c r="V28" s="1038">
        <v>2224</v>
      </c>
      <c r="W28" s="1038"/>
      <c r="X28" s="1038"/>
      <c r="Y28" s="1038"/>
      <c r="Z28" s="1038"/>
      <c r="AA28" s="1038">
        <v>39</v>
      </c>
      <c r="AB28" s="1038"/>
      <c r="AC28" s="1038"/>
      <c r="AD28" s="1038"/>
      <c r="AE28" s="1039"/>
      <c r="AF28" s="1040">
        <v>39</v>
      </c>
      <c r="AG28" s="1038"/>
      <c r="AH28" s="1038"/>
      <c r="AI28" s="1038"/>
      <c r="AJ28" s="1041"/>
      <c r="AK28" s="1029">
        <v>214</v>
      </c>
      <c r="AL28" s="1030"/>
      <c r="AM28" s="1030"/>
      <c r="AN28" s="1030"/>
      <c r="AO28" s="1030"/>
      <c r="AP28" s="1030" t="s">
        <v>548</v>
      </c>
      <c r="AQ28" s="1030"/>
      <c r="AR28" s="1030"/>
      <c r="AS28" s="1030"/>
      <c r="AT28" s="1030"/>
      <c r="AU28" s="1030" t="s">
        <v>548</v>
      </c>
      <c r="AV28" s="1030"/>
      <c r="AW28" s="1030"/>
      <c r="AX28" s="1030"/>
      <c r="AY28" s="1030"/>
      <c r="AZ28" s="1031" t="s">
        <v>548</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391</v>
      </c>
      <c r="C29" s="1018"/>
      <c r="D29" s="1018"/>
      <c r="E29" s="1018"/>
      <c r="F29" s="1018"/>
      <c r="G29" s="1018"/>
      <c r="H29" s="1018"/>
      <c r="I29" s="1018"/>
      <c r="J29" s="1018"/>
      <c r="K29" s="1018"/>
      <c r="L29" s="1018"/>
      <c r="M29" s="1018"/>
      <c r="N29" s="1018"/>
      <c r="O29" s="1018"/>
      <c r="P29" s="1019"/>
      <c r="Q29" s="1025">
        <v>2810</v>
      </c>
      <c r="R29" s="1026"/>
      <c r="S29" s="1026"/>
      <c r="T29" s="1026"/>
      <c r="U29" s="1026"/>
      <c r="V29" s="1026">
        <v>2731</v>
      </c>
      <c r="W29" s="1026"/>
      <c r="X29" s="1026"/>
      <c r="Y29" s="1026"/>
      <c r="Z29" s="1026"/>
      <c r="AA29" s="1026">
        <v>79</v>
      </c>
      <c r="AB29" s="1026"/>
      <c r="AC29" s="1026"/>
      <c r="AD29" s="1026"/>
      <c r="AE29" s="1027"/>
      <c r="AF29" s="1022">
        <v>79</v>
      </c>
      <c r="AG29" s="1023"/>
      <c r="AH29" s="1023"/>
      <c r="AI29" s="1023"/>
      <c r="AJ29" s="1024"/>
      <c r="AK29" s="967">
        <v>528</v>
      </c>
      <c r="AL29" s="958"/>
      <c r="AM29" s="958"/>
      <c r="AN29" s="958"/>
      <c r="AO29" s="958"/>
      <c r="AP29" s="958" t="s">
        <v>548</v>
      </c>
      <c r="AQ29" s="958"/>
      <c r="AR29" s="958"/>
      <c r="AS29" s="958"/>
      <c r="AT29" s="958"/>
      <c r="AU29" s="958" t="s">
        <v>548</v>
      </c>
      <c r="AV29" s="958"/>
      <c r="AW29" s="958"/>
      <c r="AX29" s="958"/>
      <c r="AY29" s="958"/>
      <c r="AZ29" s="1028" t="s">
        <v>548</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392</v>
      </c>
      <c r="C30" s="1018"/>
      <c r="D30" s="1018"/>
      <c r="E30" s="1018"/>
      <c r="F30" s="1018"/>
      <c r="G30" s="1018"/>
      <c r="H30" s="1018"/>
      <c r="I30" s="1018"/>
      <c r="J30" s="1018"/>
      <c r="K30" s="1018"/>
      <c r="L30" s="1018"/>
      <c r="M30" s="1018"/>
      <c r="N30" s="1018"/>
      <c r="O30" s="1018"/>
      <c r="P30" s="1019"/>
      <c r="Q30" s="1025">
        <v>656</v>
      </c>
      <c r="R30" s="1026"/>
      <c r="S30" s="1026"/>
      <c r="T30" s="1026"/>
      <c r="U30" s="1026"/>
      <c r="V30" s="1026">
        <v>647</v>
      </c>
      <c r="W30" s="1026"/>
      <c r="X30" s="1026"/>
      <c r="Y30" s="1026"/>
      <c r="Z30" s="1026"/>
      <c r="AA30" s="1026">
        <v>9</v>
      </c>
      <c r="AB30" s="1026"/>
      <c r="AC30" s="1026"/>
      <c r="AD30" s="1026"/>
      <c r="AE30" s="1027"/>
      <c r="AF30" s="1022">
        <v>9</v>
      </c>
      <c r="AG30" s="1023"/>
      <c r="AH30" s="1023"/>
      <c r="AI30" s="1023"/>
      <c r="AJ30" s="1024"/>
      <c r="AK30" s="967">
        <v>383</v>
      </c>
      <c r="AL30" s="958"/>
      <c r="AM30" s="958"/>
      <c r="AN30" s="958"/>
      <c r="AO30" s="958"/>
      <c r="AP30" s="958" t="s">
        <v>548</v>
      </c>
      <c r="AQ30" s="958"/>
      <c r="AR30" s="958"/>
      <c r="AS30" s="958"/>
      <c r="AT30" s="958"/>
      <c r="AU30" s="958" t="s">
        <v>548</v>
      </c>
      <c r="AV30" s="958"/>
      <c r="AW30" s="958"/>
      <c r="AX30" s="958"/>
      <c r="AY30" s="958"/>
      <c r="AZ30" s="1028" t="s">
        <v>548</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393</v>
      </c>
      <c r="C31" s="1018"/>
      <c r="D31" s="1018"/>
      <c r="E31" s="1018"/>
      <c r="F31" s="1018"/>
      <c r="G31" s="1018"/>
      <c r="H31" s="1018"/>
      <c r="I31" s="1018"/>
      <c r="J31" s="1018"/>
      <c r="K31" s="1018"/>
      <c r="L31" s="1018"/>
      <c r="M31" s="1018"/>
      <c r="N31" s="1018"/>
      <c r="O31" s="1018"/>
      <c r="P31" s="1019"/>
      <c r="Q31" s="1025">
        <v>9</v>
      </c>
      <c r="R31" s="1026"/>
      <c r="S31" s="1026"/>
      <c r="T31" s="1026"/>
      <c r="U31" s="1026"/>
      <c r="V31" s="1026">
        <v>9</v>
      </c>
      <c r="W31" s="1026"/>
      <c r="X31" s="1026"/>
      <c r="Y31" s="1026"/>
      <c r="Z31" s="1026"/>
      <c r="AA31" s="1026">
        <v>0</v>
      </c>
      <c r="AB31" s="1026"/>
      <c r="AC31" s="1026"/>
      <c r="AD31" s="1026"/>
      <c r="AE31" s="1027"/>
      <c r="AF31" s="1022">
        <v>0</v>
      </c>
      <c r="AG31" s="1023"/>
      <c r="AH31" s="1023"/>
      <c r="AI31" s="1023"/>
      <c r="AJ31" s="1024"/>
      <c r="AK31" s="967">
        <v>9</v>
      </c>
      <c r="AL31" s="958"/>
      <c r="AM31" s="958"/>
      <c r="AN31" s="958"/>
      <c r="AO31" s="958"/>
      <c r="AP31" s="958" t="s">
        <v>548</v>
      </c>
      <c r="AQ31" s="958"/>
      <c r="AR31" s="958"/>
      <c r="AS31" s="958"/>
      <c r="AT31" s="958"/>
      <c r="AU31" s="958" t="s">
        <v>548</v>
      </c>
      <c r="AV31" s="958"/>
      <c r="AW31" s="958"/>
      <c r="AX31" s="958"/>
      <c r="AY31" s="958"/>
      <c r="AZ31" s="1028" t="s">
        <v>548</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394</v>
      </c>
      <c r="C32" s="1018"/>
      <c r="D32" s="1018"/>
      <c r="E32" s="1018"/>
      <c r="F32" s="1018"/>
      <c r="G32" s="1018"/>
      <c r="H32" s="1018"/>
      <c r="I32" s="1018"/>
      <c r="J32" s="1018"/>
      <c r="K32" s="1018"/>
      <c r="L32" s="1018"/>
      <c r="M32" s="1018"/>
      <c r="N32" s="1018"/>
      <c r="O32" s="1018"/>
      <c r="P32" s="1019"/>
      <c r="Q32" s="1025">
        <v>383</v>
      </c>
      <c r="R32" s="1026"/>
      <c r="S32" s="1026"/>
      <c r="T32" s="1026"/>
      <c r="U32" s="1026"/>
      <c r="V32" s="1026">
        <v>368</v>
      </c>
      <c r="W32" s="1026"/>
      <c r="X32" s="1026"/>
      <c r="Y32" s="1026"/>
      <c r="Z32" s="1026"/>
      <c r="AA32" s="1026">
        <v>15</v>
      </c>
      <c r="AB32" s="1026"/>
      <c r="AC32" s="1026"/>
      <c r="AD32" s="1026"/>
      <c r="AE32" s="1027"/>
      <c r="AF32" s="1022">
        <v>906</v>
      </c>
      <c r="AG32" s="1023"/>
      <c r="AH32" s="1023"/>
      <c r="AI32" s="1023"/>
      <c r="AJ32" s="1024"/>
      <c r="AK32" s="967">
        <v>82</v>
      </c>
      <c r="AL32" s="958"/>
      <c r="AM32" s="958"/>
      <c r="AN32" s="958"/>
      <c r="AO32" s="958"/>
      <c r="AP32" s="958">
        <v>1140</v>
      </c>
      <c r="AQ32" s="958"/>
      <c r="AR32" s="958"/>
      <c r="AS32" s="958"/>
      <c r="AT32" s="958"/>
      <c r="AU32" s="958">
        <v>308</v>
      </c>
      <c r="AV32" s="958"/>
      <c r="AW32" s="958"/>
      <c r="AX32" s="958"/>
      <c r="AY32" s="958"/>
      <c r="AZ32" s="1028" t="s">
        <v>548</v>
      </c>
      <c r="BA32" s="1028"/>
      <c r="BB32" s="1028"/>
      <c r="BC32" s="1028"/>
      <c r="BD32" s="1028"/>
      <c r="BE32" s="959" t="s">
        <v>395</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396</v>
      </c>
      <c r="C33" s="1018"/>
      <c r="D33" s="1018"/>
      <c r="E33" s="1018"/>
      <c r="F33" s="1018"/>
      <c r="G33" s="1018"/>
      <c r="H33" s="1018"/>
      <c r="I33" s="1018"/>
      <c r="J33" s="1018"/>
      <c r="K33" s="1018"/>
      <c r="L33" s="1018"/>
      <c r="M33" s="1018"/>
      <c r="N33" s="1018"/>
      <c r="O33" s="1018"/>
      <c r="P33" s="1019"/>
      <c r="Q33" s="1025">
        <v>446</v>
      </c>
      <c r="R33" s="1026"/>
      <c r="S33" s="1026"/>
      <c r="T33" s="1026"/>
      <c r="U33" s="1026"/>
      <c r="V33" s="1026">
        <v>469</v>
      </c>
      <c r="W33" s="1026"/>
      <c r="X33" s="1026"/>
      <c r="Y33" s="1026"/>
      <c r="Z33" s="1026"/>
      <c r="AA33" s="1026">
        <v>23</v>
      </c>
      <c r="AB33" s="1026"/>
      <c r="AC33" s="1026"/>
      <c r="AD33" s="1026"/>
      <c r="AE33" s="1027"/>
      <c r="AF33" s="1022">
        <v>54</v>
      </c>
      <c r="AG33" s="1023"/>
      <c r="AH33" s="1023"/>
      <c r="AI33" s="1023"/>
      <c r="AJ33" s="1024"/>
      <c r="AK33" s="967">
        <v>249</v>
      </c>
      <c r="AL33" s="958"/>
      <c r="AM33" s="958"/>
      <c r="AN33" s="958"/>
      <c r="AO33" s="958"/>
      <c r="AP33" s="958">
        <v>2718</v>
      </c>
      <c r="AQ33" s="958"/>
      <c r="AR33" s="958"/>
      <c r="AS33" s="958"/>
      <c r="AT33" s="958"/>
      <c r="AU33" s="958">
        <v>1604</v>
      </c>
      <c r="AV33" s="958"/>
      <c r="AW33" s="958"/>
      <c r="AX33" s="958"/>
      <c r="AY33" s="958"/>
      <c r="AZ33" s="1028" t="s">
        <v>548</v>
      </c>
      <c r="BA33" s="1028"/>
      <c r="BB33" s="1028"/>
      <c r="BC33" s="1028"/>
      <c r="BD33" s="1028"/>
      <c r="BE33" s="959" t="s">
        <v>395</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378</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1087</v>
      </c>
      <c r="AG63" s="946"/>
      <c r="AH63" s="946"/>
      <c r="AI63" s="946"/>
      <c r="AJ63" s="1009"/>
      <c r="AK63" s="1010"/>
      <c r="AL63" s="950"/>
      <c r="AM63" s="950"/>
      <c r="AN63" s="950"/>
      <c r="AO63" s="950"/>
      <c r="AP63" s="946">
        <v>3858</v>
      </c>
      <c r="AQ63" s="946"/>
      <c r="AR63" s="946"/>
      <c r="AS63" s="946"/>
      <c r="AT63" s="946"/>
      <c r="AU63" s="946">
        <v>1912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400</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401</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549</v>
      </c>
      <c r="C68" s="973"/>
      <c r="D68" s="973"/>
      <c r="E68" s="973"/>
      <c r="F68" s="973"/>
      <c r="G68" s="973"/>
      <c r="H68" s="973"/>
      <c r="I68" s="973"/>
      <c r="J68" s="973"/>
      <c r="K68" s="973"/>
      <c r="L68" s="973"/>
      <c r="M68" s="973"/>
      <c r="N68" s="973"/>
      <c r="O68" s="973"/>
      <c r="P68" s="974"/>
      <c r="Q68" s="975">
        <v>5093</v>
      </c>
      <c r="R68" s="969"/>
      <c r="S68" s="969"/>
      <c r="T68" s="969"/>
      <c r="U68" s="969"/>
      <c r="V68" s="969">
        <v>5037</v>
      </c>
      <c r="W68" s="969"/>
      <c r="X68" s="969"/>
      <c r="Y68" s="969"/>
      <c r="Z68" s="969"/>
      <c r="AA68" s="969">
        <v>56</v>
      </c>
      <c r="AB68" s="969"/>
      <c r="AC68" s="969"/>
      <c r="AD68" s="969"/>
      <c r="AE68" s="969"/>
      <c r="AF68" s="969">
        <v>56</v>
      </c>
      <c r="AG68" s="969"/>
      <c r="AH68" s="969"/>
      <c r="AI68" s="969"/>
      <c r="AJ68" s="969"/>
      <c r="AK68" s="969">
        <v>1632</v>
      </c>
      <c r="AL68" s="969"/>
      <c r="AM68" s="969"/>
      <c r="AN68" s="969"/>
      <c r="AO68" s="969"/>
      <c r="AP68" s="969" t="s">
        <v>548</v>
      </c>
      <c r="AQ68" s="969"/>
      <c r="AR68" s="969"/>
      <c r="AS68" s="969"/>
      <c r="AT68" s="969"/>
      <c r="AU68" s="969" t="s">
        <v>548</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550</v>
      </c>
      <c r="C69" s="962"/>
      <c r="D69" s="962"/>
      <c r="E69" s="962"/>
      <c r="F69" s="962"/>
      <c r="G69" s="962"/>
      <c r="H69" s="962"/>
      <c r="I69" s="962"/>
      <c r="J69" s="962"/>
      <c r="K69" s="962"/>
      <c r="L69" s="962"/>
      <c r="M69" s="962"/>
      <c r="N69" s="962"/>
      <c r="O69" s="962"/>
      <c r="P69" s="963"/>
      <c r="Q69" s="964">
        <v>218</v>
      </c>
      <c r="R69" s="958"/>
      <c r="S69" s="958"/>
      <c r="T69" s="958"/>
      <c r="U69" s="958"/>
      <c r="V69" s="958">
        <v>216</v>
      </c>
      <c r="W69" s="958"/>
      <c r="X69" s="958"/>
      <c r="Y69" s="958"/>
      <c r="Z69" s="958"/>
      <c r="AA69" s="958">
        <v>2</v>
      </c>
      <c r="AB69" s="958"/>
      <c r="AC69" s="958"/>
      <c r="AD69" s="958"/>
      <c r="AE69" s="958"/>
      <c r="AF69" s="958">
        <v>2</v>
      </c>
      <c r="AG69" s="958"/>
      <c r="AH69" s="958"/>
      <c r="AI69" s="958"/>
      <c r="AJ69" s="958"/>
      <c r="AK69" s="958">
        <v>22</v>
      </c>
      <c r="AL69" s="958"/>
      <c r="AM69" s="958"/>
      <c r="AN69" s="958"/>
      <c r="AO69" s="958"/>
      <c r="AP69" s="958">
        <v>5</v>
      </c>
      <c r="AQ69" s="958"/>
      <c r="AR69" s="958"/>
      <c r="AS69" s="958"/>
      <c r="AT69" s="958"/>
      <c r="AU69" s="958" t="s">
        <v>548</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551</v>
      </c>
      <c r="C70" s="962"/>
      <c r="D70" s="962"/>
      <c r="E70" s="962"/>
      <c r="F70" s="962"/>
      <c r="G70" s="962"/>
      <c r="H70" s="962"/>
      <c r="I70" s="962"/>
      <c r="J70" s="962"/>
      <c r="K70" s="962"/>
      <c r="L70" s="962"/>
      <c r="M70" s="962"/>
      <c r="N70" s="962"/>
      <c r="O70" s="962"/>
      <c r="P70" s="963"/>
      <c r="Q70" s="964">
        <v>435</v>
      </c>
      <c r="R70" s="958"/>
      <c r="S70" s="958"/>
      <c r="T70" s="958"/>
      <c r="U70" s="958"/>
      <c r="V70" s="958">
        <v>406</v>
      </c>
      <c r="W70" s="958"/>
      <c r="X70" s="958"/>
      <c r="Y70" s="958"/>
      <c r="Z70" s="958"/>
      <c r="AA70" s="958">
        <v>29</v>
      </c>
      <c r="AB70" s="958"/>
      <c r="AC70" s="958"/>
      <c r="AD70" s="958"/>
      <c r="AE70" s="958"/>
      <c r="AF70" s="958">
        <v>29</v>
      </c>
      <c r="AG70" s="958"/>
      <c r="AH70" s="958"/>
      <c r="AI70" s="958"/>
      <c r="AJ70" s="958"/>
      <c r="AK70" s="958">
        <v>160</v>
      </c>
      <c r="AL70" s="958"/>
      <c r="AM70" s="958"/>
      <c r="AN70" s="958"/>
      <c r="AO70" s="958"/>
      <c r="AP70" s="958" t="s">
        <v>548</v>
      </c>
      <c r="AQ70" s="958"/>
      <c r="AR70" s="958"/>
      <c r="AS70" s="958"/>
      <c r="AT70" s="958"/>
      <c r="AU70" s="958" t="s">
        <v>548</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552</v>
      </c>
      <c r="C71" s="962"/>
      <c r="D71" s="962"/>
      <c r="E71" s="962"/>
      <c r="F71" s="962"/>
      <c r="G71" s="962"/>
      <c r="H71" s="962"/>
      <c r="I71" s="962"/>
      <c r="J71" s="962"/>
      <c r="K71" s="962"/>
      <c r="L71" s="962"/>
      <c r="M71" s="962"/>
      <c r="N71" s="962"/>
      <c r="O71" s="962"/>
      <c r="P71" s="963"/>
      <c r="Q71" s="964">
        <v>299</v>
      </c>
      <c r="R71" s="958"/>
      <c r="S71" s="958"/>
      <c r="T71" s="958"/>
      <c r="U71" s="958"/>
      <c r="V71" s="958">
        <v>289</v>
      </c>
      <c r="W71" s="958"/>
      <c r="X71" s="958"/>
      <c r="Y71" s="958"/>
      <c r="Z71" s="958"/>
      <c r="AA71" s="958">
        <v>40</v>
      </c>
      <c r="AB71" s="958"/>
      <c r="AC71" s="958"/>
      <c r="AD71" s="958"/>
      <c r="AE71" s="958"/>
      <c r="AF71" s="958">
        <v>0</v>
      </c>
      <c r="AG71" s="958"/>
      <c r="AH71" s="958"/>
      <c r="AI71" s="958"/>
      <c r="AJ71" s="958"/>
      <c r="AK71" s="958" t="s">
        <v>548</v>
      </c>
      <c r="AL71" s="958"/>
      <c r="AM71" s="958"/>
      <c r="AN71" s="958"/>
      <c r="AO71" s="958"/>
      <c r="AP71" s="958">
        <v>566</v>
      </c>
      <c r="AQ71" s="958"/>
      <c r="AR71" s="958"/>
      <c r="AS71" s="958"/>
      <c r="AT71" s="958"/>
      <c r="AU71" s="958" t="s">
        <v>548</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553</v>
      </c>
      <c r="C72" s="962"/>
      <c r="D72" s="962"/>
      <c r="E72" s="962"/>
      <c r="F72" s="962"/>
      <c r="G72" s="962"/>
      <c r="H72" s="962"/>
      <c r="I72" s="962"/>
      <c r="J72" s="962"/>
      <c r="K72" s="962"/>
      <c r="L72" s="962"/>
      <c r="M72" s="962"/>
      <c r="N72" s="962"/>
      <c r="O72" s="962"/>
      <c r="P72" s="963"/>
      <c r="Q72" s="964">
        <v>65</v>
      </c>
      <c r="R72" s="958"/>
      <c r="S72" s="958"/>
      <c r="T72" s="958"/>
      <c r="U72" s="958"/>
      <c r="V72" s="958">
        <v>56</v>
      </c>
      <c r="W72" s="958"/>
      <c r="X72" s="958"/>
      <c r="Y72" s="958"/>
      <c r="Z72" s="958"/>
      <c r="AA72" s="958">
        <v>9</v>
      </c>
      <c r="AB72" s="958"/>
      <c r="AC72" s="958"/>
      <c r="AD72" s="958"/>
      <c r="AE72" s="958"/>
      <c r="AF72" s="958">
        <v>9</v>
      </c>
      <c r="AG72" s="958"/>
      <c r="AH72" s="958"/>
      <c r="AI72" s="958"/>
      <c r="AJ72" s="958"/>
      <c r="AK72" s="958" t="s">
        <v>548</v>
      </c>
      <c r="AL72" s="958"/>
      <c r="AM72" s="958"/>
      <c r="AN72" s="958"/>
      <c r="AO72" s="958"/>
      <c r="AP72" s="958" t="s">
        <v>548</v>
      </c>
      <c r="AQ72" s="958"/>
      <c r="AR72" s="958"/>
      <c r="AS72" s="958"/>
      <c r="AT72" s="958"/>
      <c r="AU72" s="958" t="s">
        <v>548</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554</v>
      </c>
      <c r="C73" s="962"/>
      <c r="D73" s="962"/>
      <c r="E73" s="962"/>
      <c r="F73" s="962"/>
      <c r="G73" s="962"/>
      <c r="H73" s="962"/>
      <c r="I73" s="962"/>
      <c r="J73" s="962"/>
      <c r="K73" s="962"/>
      <c r="L73" s="962"/>
      <c r="M73" s="962"/>
      <c r="N73" s="962"/>
      <c r="O73" s="962"/>
      <c r="P73" s="963"/>
      <c r="Q73" s="964">
        <v>670</v>
      </c>
      <c r="R73" s="958"/>
      <c r="S73" s="958"/>
      <c r="T73" s="958"/>
      <c r="U73" s="958"/>
      <c r="V73" s="958">
        <v>657</v>
      </c>
      <c r="W73" s="958"/>
      <c r="X73" s="958"/>
      <c r="Y73" s="958"/>
      <c r="Z73" s="958"/>
      <c r="AA73" s="958">
        <v>13</v>
      </c>
      <c r="AB73" s="958"/>
      <c r="AC73" s="958"/>
      <c r="AD73" s="958"/>
      <c r="AE73" s="958"/>
      <c r="AF73" s="958">
        <v>13</v>
      </c>
      <c r="AG73" s="958"/>
      <c r="AH73" s="958"/>
      <c r="AI73" s="958"/>
      <c r="AJ73" s="958"/>
      <c r="AK73" s="958" t="s">
        <v>548</v>
      </c>
      <c r="AL73" s="958"/>
      <c r="AM73" s="958"/>
      <c r="AN73" s="958"/>
      <c r="AO73" s="958"/>
      <c r="AP73" s="958">
        <v>182</v>
      </c>
      <c r="AQ73" s="958"/>
      <c r="AR73" s="958"/>
      <c r="AS73" s="958"/>
      <c r="AT73" s="958"/>
      <c r="AU73" s="958">
        <v>84</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555</v>
      </c>
      <c r="C74" s="962"/>
      <c r="D74" s="962"/>
      <c r="E74" s="962"/>
      <c r="F74" s="962"/>
      <c r="G74" s="962"/>
      <c r="H74" s="962"/>
      <c r="I74" s="962"/>
      <c r="J74" s="962"/>
      <c r="K74" s="962"/>
      <c r="L74" s="962"/>
      <c r="M74" s="962"/>
      <c r="N74" s="962"/>
      <c r="O74" s="962"/>
      <c r="P74" s="963"/>
      <c r="Q74" s="964">
        <v>1564</v>
      </c>
      <c r="R74" s="958"/>
      <c r="S74" s="958"/>
      <c r="T74" s="958"/>
      <c r="U74" s="958"/>
      <c r="V74" s="958">
        <v>1426</v>
      </c>
      <c r="W74" s="958"/>
      <c r="X74" s="958"/>
      <c r="Y74" s="958"/>
      <c r="Z74" s="958"/>
      <c r="AA74" s="958">
        <v>138</v>
      </c>
      <c r="AB74" s="958"/>
      <c r="AC74" s="958"/>
      <c r="AD74" s="958"/>
      <c r="AE74" s="958"/>
      <c r="AF74" s="958">
        <v>138</v>
      </c>
      <c r="AG74" s="958"/>
      <c r="AH74" s="958"/>
      <c r="AI74" s="958"/>
      <c r="AJ74" s="958"/>
      <c r="AK74" s="958">
        <v>2</v>
      </c>
      <c r="AL74" s="958"/>
      <c r="AM74" s="958"/>
      <c r="AN74" s="958"/>
      <c r="AO74" s="958"/>
      <c r="AP74" s="958">
        <v>6</v>
      </c>
      <c r="AQ74" s="958"/>
      <c r="AR74" s="958"/>
      <c r="AS74" s="958"/>
      <c r="AT74" s="958"/>
      <c r="AU74" s="958">
        <v>1</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556</v>
      </c>
      <c r="C75" s="962"/>
      <c r="D75" s="962"/>
      <c r="E75" s="962"/>
      <c r="F75" s="962"/>
      <c r="G75" s="962"/>
      <c r="H75" s="962"/>
      <c r="I75" s="962"/>
      <c r="J75" s="962"/>
      <c r="K75" s="962"/>
      <c r="L75" s="962"/>
      <c r="M75" s="962"/>
      <c r="N75" s="962"/>
      <c r="O75" s="962"/>
      <c r="P75" s="963"/>
      <c r="Q75" s="965">
        <v>124</v>
      </c>
      <c r="R75" s="966"/>
      <c r="S75" s="966"/>
      <c r="T75" s="966"/>
      <c r="U75" s="967"/>
      <c r="V75" s="968">
        <v>124</v>
      </c>
      <c r="W75" s="966"/>
      <c r="X75" s="966"/>
      <c r="Y75" s="966"/>
      <c r="Z75" s="967"/>
      <c r="AA75" s="968">
        <v>1</v>
      </c>
      <c r="AB75" s="966"/>
      <c r="AC75" s="966"/>
      <c r="AD75" s="966"/>
      <c r="AE75" s="967"/>
      <c r="AF75" s="968">
        <v>1</v>
      </c>
      <c r="AG75" s="966"/>
      <c r="AH75" s="966"/>
      <c r="AI75" s="966"/>
      <c r="AJ75" s="967"/>
      <c r="AK75" s="968">
        <v>14</v>
      </c>
      <c r="AL75" s="966"/>
      <c r="AM75" s="966"/>
      <c r="AN75" s="966"/>
      <c r="AO75" s="967"/>
      <c r="AP75" s="968" t="s">
        <v>548</v>
      </c>
      <c r="AQ75" s="966"/>
      <c r="AR75" s="966"/>
      <c r="AS75" s="966"/>
      <c r="AT75" s="967"/>
      <c r="AU75" s="968" t="s">
        <v>548</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t="s">
        <v>557</v>
      </c>
      <c r="C76" s="962"/>
      <c r="D76" s="962"/>
      <c r="E76" s="962"/>
      <c r="F76" s="962"/>
      <c r="G76" s="962"/>
      <c r="H76" s="962"/>
      <c r="I76" s="962"/>
      <c r="J76" s="962"/>
      <c r="K76" s="962"/>
      <c r="L76" s="962"/>
      <c r="M76" s="962"/>
      <c r="N76" s="962"/>
      <c r="O76" s="962"/>
      <c r="P76" s="963"/>
      <c r="Q76" s="965">
        <v>133</v>
      </c>
      <c r="R76" s="966"/>
      <c r="S76" s="966"/>
      <c r="T76" s="966"/>
      <c r="U76" s="967"/>
      <c r="V76" s="968">
        <v>120</v>
      </c>
      <c r="W76" s="966"/>
      <c r="X76" s="966"/>
      <c r="Y76" s="966"/>
      <c r="Z76" s="967"/>
      <c r="AA76" s="968">
        <v>13</v>
      </c>
      <c r="AB76" s="966"/>
      <c r="AC76" s="966"/>
      <c r="AD76" s="966"/>
      <c r="AE76" s="967"/>
      <c r="AF76" s="968">
        <v>13</v>
      </c>
      <c r="AG76" s="966"/>
      <c r="AH76" s="966"/>
      <c r="AI76" s="966"/>
      <c r="AJ76" s="967"/>
      <c r="AK76" s="968">
        <v>27</v>
      </c>
      <c r="AL76" s="966"/>
      <c r="AM76" s="966"/>
      <c r="AN76" s="966"/>
      <c r="AO76" s="967"/>
      <c r="AP76" s="968" t="s">
        <v>548</v>
      </c>
      <c r="AQ76" s="966"/>
      <c r="AR76" s="966"/>
      <c r="AS76" s="966"/>
      <c r="AT76" s="967"/>
      <c r="AU76" s="968" t="s">
        <v>548</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t="s">
        <v>558</v>
      </c>
      <c r="C77" s="962"/>
      <c r="D77" s="962"/>
      <c r="E77" s="962"/>
      <c r="F77" s="962"/>
      <c r="G77" s="962"/>
      <c r="H77" s="962"/>
      <c r="I77" s="962"/>
      <c r="J77" s="962"/>
      <c r="K77" s="962"/>
      <c r="L77" s="962"/>
      <c r="M77" s="962"/>
      <c r="N77" s="962"/>
      <c r="O77" s="962"/>
      <c r="P77" s="963"/>
      <c r="Q77" s="965">
        <v>167564</v>
      </c>
      <c r="R77" s="966"/>
      <c r="S77" s="966"/>
      <c r="T77" s="966"/>
      <c r="U77" s="967"/>
      <c r="V77" s="968">
        <v>164371</v>
      </c>
      <c r="W77" s="966"/>
      <c r="X77" s="966"/>
      <c r="Y77" s="966"/>
      <c r="Z77" s="967"/>
      <c r="AA77" s="968">
        <v>3193</v>
      </c>
      <c r="AB77" s="966"/>
      <c r="AC77" s="966"/>
      <c r="AD77" s="966"/>
      <c r="AE77" s="967"/>
      <c r="AF77" s="968">
        <v>3193</v>
      </c>
      <c r="AG77" s="966"/>
      <c r="AH77" s="966"/>
      <c r="AI77" s="966"/>
      <c r="AJ77" s="967"/>
      <c r="AK77" s="968" t="s">
        <v>548</v>
      </c>
      <c r="AL77" s="966"/>
      <c r="AM77" s="966"/>
      <c r="AN77" s="966"/>
      <c r="AO77" s="967"/>
      <c r="AP77" s="968" t="s">
        <v>548</v>
      </c>
      <c r="AQ77" s="966"/>
      <c r="AR77" s="966"/>
      <c r="AS77" s="966"/>
      <c r="AT77" s="967"/>
      <c r="AU77" s="968" t="s">
        <v>548</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378</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3454</v>
      </c>
      <c r="AG88" s="946"/>
      <c r="AH88" s="946"/>
      <c r="AI88" s="946"/>
      <c r="AJ88" s="946"/>
      <c r="AK88" s="950"/>
      <c r="AL88" s="950"/>
      <c r="AM88" s="950"/>
      <c r="AN88" s="950"/>
      <c r="AO88" s="950"/>
      <c r="AP88" s="946">
        <v>759</v>
      </c>
      <c r="AQ88" s="946"/>
      <c r="AR88" s="946"/>
      <c r="AS88" s="946"/>
      <c r="AT88" s="946"/>
      <c r="AU88" s="946">
        <v>85</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294</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294</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294</v>
      </c>
      <c r="DR109" s="883"/>
      <c r="DS109" s="883"/>
      <c r="DT109" s="883"/>
      <c r="DU109" s="884"/>
      <c r="DV109" s="885" t="s">
        <v>413</v>
      </c>
      <c r="DW109" s="883"/>
      <c r="DX109" s="883"/>
      <c r="DY109" s="883"/>
      <c r="DZ109" s="916"/>
    </row>
    <row r="110" spans="1:131" s="212" customFormat="1" ht="26.25" customHeight="1" x14ac:dyDescent="0.2">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1519553</v>
      </c>
      <c r="AB110" s="876"/>
      <c r="AC110" s="876"/>
      <c r="AD110" s="876"/>
      <c r="AE110" s="877"/>
      <c r="AF110" s="878">
        <v>1522544</v>
      </c>
      <c r="AG110" s="876"/>
      <c r="AH110" s="876"/>
      <c r="AI110" s="876"/>
      <c r="AJ110" s="877"/>
      <c r="AK110" s="878">
        <v>1473261</v>
      </c>
      <c r="AL110" s="876"/>
      <c r="AM110" s="876"/>
      <c r="AN110" s="876"/>
      <c r="AO110" s="877"/>
      <c r="AP110" s="879">
        <v>27.7</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13190287</v>
      </c>
      <c r="BR110" s="829"/>
      <c r="BS110" s="829"/>
      <c r="BT110" s="829"/>
      <c r="BU110" s="829"/>
      <c r="BV110" s="829">
        <v>12685836</v>
      </c>
      <c r="BW110" s="829"/>
      <c r="BX110" s="829"/>
      <c r="BY110" s="829"/>
      <c r="BZ110" s="829"/>
      <c r="CA110" s="829">
        <v>12118342</v>
      </c>
      <c r="CB110" s="829"/>
      <c r="CC110" s="829"/>
      <c r="CD110" s="829"/>
      <c r="CE110" s="829"/>
      <c r="CF110" s="853">
        <v>227.7</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2173647</v>
      </c>
      <c r="BR112" s="804"/>
      <c r="BS112" s="804"/>
      <c r="BT112" s="804"/>
      <c r="BU112" s="804"/>
      <c r="BV112" s="804">
        <v>2036514</v>
      </c>
      <c r="BW112" s="804"/>
      <c r="BX112" s="804"/>
      <c r="BY112" s="804"/>
      <c r="BZ112" s="804"/>
      <c r="CA112" s="804">
        <v>1911334</v>
      </c>
      <c r="CB112" s="804"/>
      <c r="CC112" s="804"/>
      <c r="CD112" s="804"/>
      <c r="CE112" s="804"/>
      <c r="CF112" s="862">
        <v>35.9</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220557</v>
      </c>
      <c r="AB113" s="906"/>
      <c r="AC113" s="906"/>
      <c r="AD113" s="906"/>
      <c r="AE113" s="907"/>
      <c r="AF113" s="908">
        <v>222573</v>
      </c>
      <c r="AG113" s="906"/>
      <c r="AH113" s="906"/>
      <c r="AI113" s="906"/>
      <c r="AJ113" s="907"/>
      <c r="AK113" s="908">
        <v>200159</v>
      </c>
      <c r="AL113" s="906"/>
      <c r="AM113" s="906"/>
      <c r="AN113" s="906"/>
      <c r="AO113" s="907"/>
      <c r="AP113" s="909">
        <v>3.8</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107609</v>
      </c>
      <c r="BR113" s="804"/>
      <c r="BS113" s="804"/>
      <c r="BT113" s="804"/>
      <c r="BU113" s="804"/>
      <c r="BV113" s="804">
        <v>74718</v>
      </c>
      <c r="BW113" s="804"/>
      <c r="BX113" s="804"/>
      <c r="BY113" s="804"/>
      <c r="BZ113" s="804"/>
      <c r="CA113" s="804">
        <v>86551</v>
      </c>
      <c r="CB113" s="804"/>
      <c r="CC113" s="804"/>
      <c r="CD113" s="804"/>
      <c r="CE113" s="804"/>
      <c r="CF113" s="862">
        <v>1.6</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73228</v>
      </c>
      <c r="AB114" s="767"/>
      <c r="AC114" s="767"/>
      <c r="AD114" s="767"/>
      <c r="AE114" s="768"/>
      <c r="AF114" s="769">
        <v>68093</v>
      </c>
      <c r="AG114" s="767"/>
      <c r="AH114" s="767"/>
      <c r="AI114" s="767"/>
      <c r="AJ114" s="768"/>
      <c r="AK114" s="769">
        <v>28821</v>
      </c>
      <c r="AL114" s="767"/>
      <c r="AM114" s="767"/>
      <c r="AN114" s="767"/>
      <c r="AO114" s="768"/>
      <c r="AP114" s="811">
        <v>0.5</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1590563</v>
      </c>
      <c r="BR114" s="804"/>
      <c r="BS114" s="804"/>
      <c r="BT114" s="804"/>
      <c r="BU114" s="804"/>
      <c r="BV114" s="804">
        <v>1633828</v>
      </c>
      <c r="BW114" s="804"/>
      <c r="BX114" s="804"/>
      <c r="BY114" s="804"/>
      <c r="BZ114" s="804"/>
      <c r="CA114" s="804">
        <v>1672300</v>
      </c>
      <c r="CB114" s="804"/>
      <c r="CC114" s="804"/>
      <c r="CD114" s="804"/>
      <c r="CE114" s="804"/>
      <c r="CF114" s="862">
        <v>31.4</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35</v>
      </c>
      <c r="AB115" s="906"/>
      <c r="AC115" s="906"/>
      <c r="AD115" s="906"/>
      <c r="AE115" s="907"/>
      <c r="AF115" s="908">
        <v>15</v>
      </c>
      <c r="AG115" s="906"/>
      <c r="AH115" s="906"/>
      <c r="AI115" s="906"/>
      <c r="AJ115" s="907"/>
      <c r="AK115" s="908">
        <v>7</v>
      </c>
      <c r="AL115" s="906"/>
      <c r="AM115" s="906"/>
      <c r="AN115" s="906"/>
      <c r="AO115" s="907"/>
      <c r="AP115" s="909">
        <v>0</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1813373</v>
      </c>
      <c r="AB117" s="890"/>
      <c r="AC117" s="890"/>
      <c r="AD117" s="890"/>
      <c r="AE117" s="891"/>
      <c r="AF117" s="892">
        <v>1813225</v>
      </c>
      <c r="AG117" s="890"/>
      <c r="AH117" s="890"/>
      <c r="AI117" s="890"/>
      <c r="AJ117" s="891"/>
      <c r="AK117" s="892">
        <v>1702248</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294</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443</v>
      </c>
      <c r="BP119" s="865"/>
      <c r="BQ119" s="866">
        <v>17062106</v>
      </c>
      <c r="BR119" s="832"/>
      <c r="BS119" s="832"/>
      <c r="BT119" s="832"/>
      <c r="BU119" s="832"/>
      <c r="BV119" s="832">
        <v>16430896</v>
      </c>
      <c r="BW119" s="832"/>
      <c r="BX119" s="832"/>
      <c r="BY119" s="832"/>
      <c r="BZ119" s="832"/>
      <c r="CA119" s="832">
        <v>15788527</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3110550</v>
      </c>
      <c r="BR120" s="829"/>
      <c r="BS120" s="829"/>
      <c r="BT120" s="829"/>
      <c r="BU120" s="829"/>
      <c r="BV120" s="829">
        <v>3271718</v>
      </c>
      <c r="BW120" s="829"/>
      <c r="BX120" s="829"/>
      <c r="BY120" s="829"/>
      <c r="BZ120" s="829"/>
      <c r="CA120" s="829">
        <v>3399696</v>
      </c>
      <c r="CB120" s="829"/>
      <c r="CC120" s="829"/>
      <c r="CD120" s="829"/>
      <c r="CE120" s="829"/>
      <c r="CF120" s="853">
        <v>63.9</v>
      </c>
      <c r="CG120" s="854"/>
      <c r="CH120" s="854"/>
      <c r="CI120" s="854"/>
      <c r="CJ120" s="854"/>
      <c r="CK120" s="855" t="s">
        <v>447</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1881460</v>
      </c>
      <c r="DH120" s="829"/>
      <c r="DI120" s="829"/>
      <c r="DJ120" s="829"/>
      <c r="DK120" s="829"/>
      <c r="DL120" s="829">
        <v>1752478</v>
      </c>
      <c r="DM120" s="829"/>
      <c r="DN120" s="829"/>
      <c r="DO120" s="829"/>
      <c r="DP120" s="829"/>
      <c r="DQ120" s="829">
        <v>1603529</v>
      </c>
      <c r="DR120" s="829"/>
      <c r="DS120" s="829"/>
      <c r="DT120" s="829"/>
      <c r="DU120" s="829"/>
      <c r="DV120" s="830">
        <v>30.1</v>
      </c>
      <c r="DW120" s="830"/>
      <c r="DX120" s="830"/>
      <c r="DY120" s="830"/>
      <c r="DZ120" s="831"/>
    </row>
    <row r="121" spans="1:130" s="212" customFormat="1" ht="26.25" customHeight="1" x14ac:dyDescent="0.2">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1396098</v>
      </c>
      <c r="BR121" s="804"/>
      <c r="BS121" s="804"/>
      <c r="BT121" s="804"/>
      <c r="BU121" s="804"/>
      <c r="BV121" s="804">
        <v>1345765</v>
      </c>
      <c r="BW121" s="804"/>
      <c r="BX121" s="804"/>
      <c r="BY121" s="804"/>
      <c r="BZ121" s="804"/>
      <c r="CA121" s="804">
        <v>1383449</v>
      </c>
      <c r="CB121" s="804"/>
      <c r="CC121" s="804"/>
      <c r="CD121" s="804"/>
      <c r="CE121" s="804"/>
      <c r="CF121" s="862">
        <v>26</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292187</v>
      </c>
      <c r="DH121" s="804"/>
      <c r="DI121" s="804"/>
      <c r="DJ121" s="804"/>
      <c r="DK121" s="804"/>
      <c r="DL121" s="804">
        <v>284036</v>
      </c>
      <c r="DM121" s="804"/>
      <c r="DN121" s="804"/>
      <c r="DO121" s="804"/>
      <c r="DP121" s="804"/>
      <c r="DQ121" s="804">
        <v>307805</v>
      </c>
      <c r="DR121" s="804"/>
      <c r="DS121" s="804"/>
      <c r="DT121" s="804"/>
      <c r="DU121" s="804"/>
      <c r="DV121" s="781">
        <v>5.8</v>
      </c>
      <c r="DW121" s="781"/>
      <c r="DX121" s="781"/>
      <c r="DY121" s="781"/>
      <c r="DZ121" s="782"/>
    </row>
    <row r="122" spans="1:130" s="212" customFormat="1" ht="26.25" customHeight="1" x14ac:dyDescent="0.2">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11064726</v>
      </c>
      <c r="BR122" s="832"/>
      <c r="BS122" s="832"/>
      <c r="BT122" s="832"/>
      <c r="BU122" s="832"/>
      <c r="BV122" s="832">
        <v>10555453</v>
      </c>
      <c r="BW122" s="832"/>
      <c r="BX122" s="832"/>
      <c r="BY122" s="832"/>
      <c r="BZ122" s="832"/>
      <c r="CA122" s="832">
        <v>9886224</v>
      </c>
      <c r="CB122" s="832"/>
      <c r="CC122" s="832"/>
      <c r="CD122" s="832"/>
      <c r="CE122" s="832"/>
      <c r="CF122" s="833">
        <v>185.8</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451</v>
      </c>
      <c r="BP123" s="865"/>
      <c r="BQ123" s="819">
        <v>15571374</v>
      </c>
      <c r="BR123" s="820"/>
      <c r="BS123" s="820"/>
      <c r="BT123" s="820"/>
      <c r="BU123" s="820"/>
      <c r="BV123" s="820">
        <v>15172936</v>
      </c>
      <c r="BW123" s="820"/>
      <c r="BX123" s="820"/>
      <c r="BY123" s="820"/>
      <c r="BZ123" s="820"/>
      <c r="CA123" s="820">
        <v>14669369</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28.8</v>
      </c>
      <c r="BR124" s="818"/>
      <c r="BS124" s="818"/>
      <c r="BT124" s="818"/>
      <c r="BU124" s="818"/>
      <c r="BV124" s="818">
        <v>24.1</v>
      </c>
      <c r="BW124" s="818"/>
      <c r="BX124" s="818"/>
      <c r="BY124" s="818"/>
      <c r="BZ124" s="818"/>
      <c r="CA124" s="818">
        <v>21</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35</v>
      </c>
      <c r="AB127" s="767"/>
      <c r="AC127" s="767"/>
      <c r="AD127" s="767"/>
      <c r="AE127" s="768"/>
      <c r="AF127" s="769">
        <v>15</v>
      </c>
      <c r="AG127" s="767"/>
      <c r="AH127" s="767"/>
      <c r="AI127" s="767"/>
      <c r="AJ127" s="768"/>
      <c r="AK127" s="769">
        <v>7</v>
      </c>
      <c r="AL127" s="767"/>
      <c r="AM127" s="767"/>
      <c r="AN127" s="767"/>
      <c r="AO127" s="768"/>
      <c r="AP127" s="811">
        <v>0</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113749</v>
      </c>
      <c r="AB128" s="788"/>
      <c r="AC128" s="788"/>
      <c r="AD128" s="788"/>
      <c r="AE128" s="789"/>
      <c r="AF128" s="790">
        <v>102351</v>
      </c>
      <c r="AG128" s="788"/>
      <c r="AH128" s="788"/>
      <c r="AI128" s="788"/>
      <c r="AJ128" s="789"/>
      <c r="AK128" s="790">
        <v>103189</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14.24</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6375333</v>
      </c>
      <c r="AB129" s="767"/>
      <c r="AC129" s="767"/>
      <c r="AD129" s="767"/>
      <c r="AE129" s="768"/>
      <c r="AF129" s="769">
        <v>6399152</v>
      </c>
      <c r="AG129" s="767"/>
      <c r="AH129" s="767"/>
      <c r="AI129" s="767"/>
      <c r="AJ129" s="768"/>
      <c r="AK129" s="769">
        <v>6482468</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19.239999999999998</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1214239</v>
      </c>
      <c r="AB130" s="767"/>
      <c r="AC130" s="767"/>
      <c r="AD130" s="767"/>
      <c r="AE130" s="768"/>
      <c r="AF130" s="769">
        <v>1199161</v>
      </c>
      <c r="AG130" s="767"/>
      <c r="AH130" s="767"/>
      <c r="AI130" s="767"/>
      <c r="AJ130" s="768"/>
      <c r="AK130" s="769">
        <v>1160460</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9.1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5161094</v>
      </c>
      <c r="AB131" s="751"/>
      <c r="AC131" s="751"/>
      <c r="AD131" s="751"/>
      <c r="AE131" s="752"/>
      <c r="AF131" s="753">
        <v>5199991</v>
      </c>
      <c r="AG131" s="751"/>
      <c r="AH131" s="751"/>
      <c r="AI131" s="751"/>
      <c r="AJ131" s="752"/>
      <c r="AK131" s="753">
        <v>5322008</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v>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9.4046836979999995</v>
      </c>
      <c r="AB132" s="732"/>
      <c r="AC132" s="732"/>
      <c r="AD132" s="732"/>
      <c r="AE132" s="733"/>
      <c r="AF132" s="734">
        <v>9.8406529490000008</v>
      </c>
      <c r="AG132" s="732"/>
      <c r="AH132" s="732"/>
      <c r="AI132" s="732"/>
      <c r="AJ132" s="733"/>
      <c r="AK132" s="734">
        <v>8.2412243889999992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9.1999999999999993</v>
      </c>
      <c r="AB133" s="711"/>
      <c r="AC133" s="711"/>
      <c r="AD133" s="711"/>
      <c r="AE133" s="712"/>
      <c r="AF133" s="710">
        <v>9.4</v>
      </c>
      <c r="AG133" s="711"/>
      <c r="AH133" s="711"/>
      <c r="AI133" s="711"/>
      <c r="AJ133" s="712"/>
      <c r="AK133" s="710">
        <v>9.1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uunJ0XOREdNGjYSw8/0lRTItHiQci/zEPZUdeaggM3eQQ/nf+0nQv3bcMnqSH7MS1rOTRnBmN7MZM2FgEeikQ==" saltValue="26580MG2Mr+n84+D4Bk2U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hP+VgXNA+irmGkrZ77K7nOd4tGWFPrcUSAJ8hmuLU4l9q/kHgUEXx1JwFVy/3T5pe7pfNCrozQKUbzHV6Srkew==" saltValue="NnDZHflAAfa/GUvlTjJCFw=="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VarUQQSBcID4sJDLsAe0+qtcO/NBmjfCzIP1xaCQyJA9zG4LZTZDM5CdFfruzbFE9yCcoKRjSbTIslEAkTwUzg==" saltValue="OvtShd7ro6fk/EiyzOG/b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5" t="s">
        <v>480</v>
      </c>
      <c r="AP7" s="253"/>
      <c r="AQ7" s="254" t="s">
        <v>481</v>
      </c>
      <c r="AR7" s="255"/>
    </row>
    <row r="8" spans="1:46" ht="13" x14ac:dyDescent="0.2">
      <c r="A8" s="247"/>
      <c r="AK8" s="256"/>
      <c r="AL8" s="257"/>
      <c r="AM8" s="257"/>
      <c r="AN8" s="258"/>
      <c r="AO8" s="1106"/>
      <c r="AP8" s="259" t="s">
        <v>482</v>
      </c>
      <c r="AQ8" s="260" t="s">
        <v>483</v>
      </c>
      <c r="AR8" s="261" t="s">
        <v>484</v>
      </c>
    </row>
    <row r="9" spans="1:46" ht="13" x14ac:dyDescent="0.2">
      <c r="A9" s="247"/>
      <c r="AK9" s="1117" t="s">
        <v>485</v>
      </c>
      <c r="AL9" s="1118"/>
      <c r="AM9" s="1118"/>
      <c r="AN9" s="1119"/>
      <c r="AO9" s="262">
        <v>1763291</v>
      </c>
      <c r="AP9" s="262">
        <v>115255</v>
      </c>
      <c r="AQ9" s="263">
        <v>138750</v>
      </c>
      <c r="AR9" s="264">
        <v>-16.899999999999999</v>
      </c>
    </row>
    <row r="10" spans="1:46" ht="13.5" customHeight="1" x14ac:dyDescent="0.2">
      <c r="A10" s="247"/>
      <c r="AK10" s="1117" t="s">
        <v>486</v>
      </c>
      <c r="AL10" s="1118"/>
      <c r="AM10" s="1118"/>
      <c r="AN10" s="1119"/>
      <c r="AO10" s="265">
        <v>210226</v>
      </c>
      <c r="AP10" s="265">
        <v>13741</v>
      </c>
      <c r="AQ10" s="266">
        <v>15826</v>
      </c>
      <c r="AR10" s="267">
        <v>-13.2</v>
      </c>
    </row>
    <row r="11" spans="1:46" ht="13.5" customHeight="1" x14ac:dyDescent="0.2">
      <c r="A11" s="247"/>
      <c r="AK11" s="1117" t="s">
        <v>487</v>
      </c>
      <c r="AL11" s="1118"/>
      <c r="AM11" s="1118"/>
      <c r="AN11" s="1119"/>
      <c r="AO11" s="265">
        <v>21467</v>
      </c>
      <c r="AP11" s="265">
        <v>1403</v>
      </c>
      <c r="AQ11" s="266">
        <v>2916</v>
      </c>
      <c r="AR11" s="267">
        <v>-51.9</v>
      </c>
    </row>
    <row r="12" spans="1:46" ht="13.5" customHeight="1" x14ac:dyDescent="0.2">
      <c r="A12" s="247"/>
      <c r="AK12" s="1117" t="s">
        <v>488</v>
      </c>
      <c r="AL12" s="1118"/>
      <c r="AM12" s="1118"/>
      <c r="AN12" s="1119"/>
      <c r="AO12" s="265" t="s">
        <v>489</v>
      </c>
      <c r="AP12" s="265" t="s">
        <v>489</v>
      </c>
      <c r="AQ12" s="266" t="s">
        <v>489</v>
      </c>
      <c r="AR12" s="267" t="s">
        <v>489</v>
      </c>
    </row>
    <row r="13" spans="1:46" ht="13.5" customHeight="1" x14ac:dyDescent="0.2">
      <c r="A13" s="247"/>
      <c r="AK13" s="1117" t="s">
        <v>490</v>
      </c>
      <c r="AL13" s="1118"/>
      <c r="AM13" s="1118"/>
      <c r="AN13" s="1119"/>
      <c r="AO13" s="265" t="s">
        <v>489</v>
      </c>
      <c r="AP13" s="265" t="s">
        <v>489</v>
      </c>
      <c r="AQ13" s="266">
        <v>5014</v>
      </c>
      <c r="AR13" s="267" t="s">
        <v>489</v>
      </c>
    </row>
    <row r="14" spans="1:46" ht="13.5" customHeight="1" x14ac:dyDescent="0.2">
      <c r="A14" s="247"/>
      <c r="AK14" s="1117" t="s">
        <v>491</v>
      </c>
      <c r="AL14" s="1118"/>
      <c r="AM14" s="1118"/>
      <c r="AN14" s="1119"/>
      <c r="AO14" s="265">
        <v>54177</v>
      </c>
      <c r="AP14" s="265">
        <v>3541</v>
      </c>
      <c r="AQ14" s="266">
        <v>1914</v>
      </c>
      <c r="AR14" s="267">
        <v>85</v>
      </c>
    </row>
    <row r="15" spans="1:46" ht="13.5" customHeight="1" x14ac:dyDescent="0.2">
      <c r="A15" s="247"/>
      <c r="AK15" s="1120" t="s">
        <v>492</v>
      </c>
      <c r="AL15" s="1121"/>
      <c r="AM15" s="1121"/>
      <c r="AN15" s="1122"/>
      <c r="AO15" s="265">
        <v>-74565</v>
      </c>
      <c r="AP15" s="265">
        <v>-4874</v>
      </c>
      <c r="AQ15" s="266">
        <v>-7724</v>
      </c>
      <c r="AR15" s="267">
        <v>-36.9</v>
      </c>
    </row>
    <row r="16" spans="1:46" ht="13" x14ac:dyDescent="0.2">
      <c r="A16" s="247"/>
      <c r="AK16" s="1120" t="s">
        <v>177</v>
      </c>
      <c r="AL16" s="1121"/>
      <c r="AM16" s="1121"/>
      <c r="AN16" s="1122"/>
      <c r="AO16" s="265">
        <v>1974596</v>
      </c>
      <c r="AP16" s="265">
        <v>129067</v>
      </c>
      <c r="AQ16" s="266">
        <v>156695</v>
      </c>
      <c r="AR16" s="267">
        <v>-17.600000000000001</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23" t="s">
        <v>497</v>
      </c>
      <c r="AL21" s="1124"/>
      <c r="AM21" s="1124"/>
      <c r="AN21" s="1125"/>
      <c r="AO21" s="277">
        <v>12.42</v>
      </c>
      <c r="AP21" s="278">
        <v>13.24</v>
      </c>
      <c r="AQ21" s="279">
        <v>-0.82</v>
      </c>
      <c r="AS21" s="280"/>
      <c r="AT21" s="276"/>
    </row>
    <row r="22" spans="1:46" s="248" customFormat="1" ht="13" x14ac:dyDescent="0.2">
      <c r="A22" s="276"/>
      <c r="AK22" s="1123" t="s">
        <v>498</v>
      </c>
      <c r="AL22" s="1124"/>
      <c r="AM22" s="1124"/>
      <c r="AN22" s="1125"/>
      <c r="AO22" s="281">
        <v>96.2</v>
      </c>
      <c r="AP22" s="282">
        <v>95.2</v>
      </c>
      <c r="AQ22" s="283">
        <v>1</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5" t="s">
        <v>480</v>
      </c>
      <c r="AP30" s="253"/>
      <c r="AQ30" s="254" t="s">
        <v>481</v>
      </c>
      <c r="AR30" s="255"/>
    </row>
    <row r="31" spans="1:46" ht="13" x14ac:dyDescent="0.2">
      <c r="A31" s="247"/>
      <c r="AK31" s="256"/>
      <c r="AL31" s="257"/>
      <c r="AM31" s="257"/>
      <c r="AN31" s="258"/>
      <c r="AO31" s="1106"/>
      <c r="AP31" s="259" t="s">
        <v>482</v>
      </c>
      <c r="AQ31" s="260" t="s">
        <v>483</v>
      </c>
      <c r="AR31" s="261" t="s">
        <v>484</v>
      </c>
    </row>
    <row r="32" spans="1:46" ht="27" customHeight="1" x14ac:dyDescent="0.2">
      <c r="A32" s="247"/>
      <c r="AK32" s="1107" t="s">
        <v>502</v>
      </c>
      <c r="AL32" s="1108"/>
      <c r="AM32" s="1108"/>
      <c r="AN32" s="1109"/>
      <c r="AO32" s="291">
        <v>1473261</v>
      </c>
      <c r="AP32" s="291">
        <v>96298</v>
      </c>
      <c r="AQ32" s="292">
        <v>83272</v>
      </c>
      <c r="AR32" s="293">
        <v>15.6</v>
      </c>
    </row>
    <row r="33" spans="1:46" ht="13.5" customHeight="1" x14ac:dyDescent="0.2">
      <c r="A33" s="247"/>
      <c r="AK33" s="1107" t="s">
        <v>503</v>
      </c>
      <c r="AL33" s="1108"/>
      <c r="AM33" s="1108"/>
      <c r="AN33" s="1109"/>
      <c r="AO33" s="291" t="s">
        <v>489</v>
      </c>
      <c r="AP33" s="291" t="s">
        <v>489</v>
      </c>
      <c r="AQ33" s="292" t="s">
        <v>489</v>
      </c>
      <c r="AR33" s="293" t="s">
        <v>489</v>
      </c>
    </row>
    <row r="34" spans="1:46" ht="27" customHeight="1" x14ac:dyDescent="0.2">
      <c r="A34" s="247"/>
      <c r="AK34" s="1107" t="s">
        <v>504</v>
      </c>
      <c r="AL34" s="1108"/>
      <c r="AM34" s="1108"/>
      <c r="AN34" s="1109"/>
      <c r="AO34" s="291" t="s">
        <v>489</v>
      </c>
      <c r="AP34" s="291" t="s">
        <v>489</v>
      </c>
      <c r="AQ34" s="292" t="s">
        <v>489</v>
      </c>
      <c r="AR34" s="293" t="s">
        <v>489</v>
      </c>
    </row>
    <row r="35" spans="1:46" ht="27" customHeight="1" x14ac:dyDescent="0.2">
      <c r="A35" s="247"/>
      <c r="AK35" s="1107" t="s">
        <v>505</v>
      </c>
      <c r="AL35" s="1108"/>
      <c r="AM35" s="1108"/>
      <c r="AN35" s="1109"/>
      <c r="AO35" s="291">
        <v>200159</v>
      </c>
      <c r="AP35" s="291">
        <v>13083</v>
      </c>
      <c r="AQ35" s="292">
        <v>16739</v>
      </c>
      <c r="AR35" s="293">
        <v>-21.8</v>
      </c>
    </row>
    <row r="36" spans="1:46" ht="27" customHeight="1" x14ac:dyDescent="0.2">
      <c r="A36" s="247"/>
      <c r="AK36" s="1107" t="s">
        <v>506</v>
      </c>
      <c r="AL36" s="1108"/>
      <c r="AM36" s="1108"/>
      <c r="AN36" s="1109"/>
      <c r="AO36" s="291">
        <v>28821</v>
      </c>
      <c r="AP36" s="291">
        <v>1884</v>
      </c>
      <c r="AQ36" s="292">
        <v>3400</v>
      </c>
      <c r="AR36" s="293">
        <v>-44.6</v>
      </c>
    </row>
    <row r="37" spans="1:46" ht="13.5" customHeight="1" x14ac:dyDescent="0.2">
      <c r="A37" s="247"/>
      <c r="AK37" s="1107" t="s">
        <v>507</v>
      </c>
      <c r="AL37" s="1108"/>
      <c r="AM37" s="1108"/>
      <c r="AN37" s="1109"/>
      <c r="AO37" s="291">
        <v>7</v>
      </c>
      <c r="AP37" s="291">
        <v>0</v>
      </c>
      <c r="AQ37" s="292">
        <v>1033</v>
      </c>
      <c r="AR37" s="293">
        <v>-100</v>
      </c>
    </row>
    <row r="38" spans="1:46" ht="27" customHeight="1" x14ac:dyDescent="0.2">
      <c r="A38" s="247"/>
      <c r="AK38" s="1110" t="s">
        <v>508</v>
      </c>
      <c r="AL38" s="1111"/>
      <c r="AM38" s="1111"/>
      <c r="AN38" s="1112"/>
      <c r="AO38" s="294" t="s">
        <v>489</v>
      </c>
      <c r="AP38" s="294" t="s">
        <v>489</v>
      </c>
      <c r="AQ38" s="295">
        <v>14</v>
      </c>
      <c r="AR38" s="283" t="s">
        <v>489</v>
      </c>
      <c r="AS38" s="290"/>
    </row>
    <row r="39" spans="1:46" ht="13" x14ac:dyDescent="0.2">
      <c r="A39" s="247"/>
      <c r="AK39" s="1110" t="s">
        <v>509</v>
      </c>
      <c r="AL39" s="1111"/>
      <c r="AM39" s="1111"/>
      <c r="AN39" s="1112"/>
      <c r="AO39" s="291">
        <v>-103189</v>
      </c>
      <c r="AP39" s="291">
        <v>-6745</v>
      </c>
      <c r="AQ39" s="292">
        <v>-1917</v>
      </c>
      <c r="AR39" s="293">
        <v>251.9</v>
      </c>
      <c r="AS39" s="290"/>
    </row>
    <row r="40" spans="1:46" ht="27" customHeight="1" x14ac:dyDescent="0.2">
      <c r="A40" s="247"/>
      <c r="AK40" s="1107" t="s">
        <v>510</v>
      </c>
      <c r="AL40" s="1108"/>
      <c r="AM40" s="1108"/>
      <c r="AN40" s="1109"/>
      <c r="AO40" s="291">
        <v>-1160460</v>
      </c>
      <c r="AP40" s="291">
        <v>-75852</v>
      </c>
      <c r="AQ40" s="292">
        <v>-69414</v>
      </c>
      <c r="AR40" s="293">
        <v>9.3000000000000007</v>
      </c>
      <c r="AS40" s="290"/>
    </row>
    <row r="41" spans="1:46" ht="13" x14ac:dyDescent="0.2">
      <c r="A41" s="247"/>
      <c r="AK41" s="1113" t="s">
        <v>287</v>
      </c>
      <c r="AL41" s="1114"/>
      <c r="AM41" s="1114"/>
      <c r="AN41" s="1115"/>
      <c r="AO41" s="291">
        <v>438599</v>
      </c>
      <c r="AP41" s="291">
        <v>28668</v>
      </c>
      <c r="AQ41" s="292">
        <v>33127</v>
      </c>
      <c r="AR41" s="293">
        <v>-13.5</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00" t="s">
        <v>480</v>
      </c>
      <c r="AN49" s="1102" t="s">
        <v>513</v>
      </c>
      <c r="AO49" s="1103"/>
      <c r="AP49" s="1103"/>
      <c r="AQ49" s="1103"/>
      <c r="AR49" s="1104"/>
    </row>
    <row r="50" spans="1:44" ht="13" x14ac:dyDescent="0.2">
      <c r="A50" s="247"/>
      <c r="AK50" s="305"/>
      <c r="AL50" s="306"/>
      <c r="AM50" s="1101"/>
      <c r="AN50" s="307" t="s">
        <v>514</v>
      </c>
      <c r="AO50" s="308" t="s">
        <v>515</v>
      </c>
      <c r="AP50" s="309" t="s">
        <v>516</v>
      </c>
      <c r="AQ50" s="310" t="s">
        <v>517</v>
      </c>
      <c r="AR50" s="311" t="s">
        <v>518</v>
      </c>
    </row>
    <row r="51" spans="1:44" ht="13" x14ac:dyDescent="0.2">
      <c r="A51" s="247"/>
      <c r="AK51" s="303" t="s">
        <v>519</v>
      </c>
      <c r="AL51" s="304"/>
      <c r="AM51" s="312">
        <v>1048893</v>
      </c>
      <c r="AN51" s="313">
        <v>63961</v>
      </c>
      <c r="AO51" s="314">
        <v>8.5</v>
      </c>
      <c r="AP51" s="315">
        <v>125418</v>
      </c>
      <c r="AQ51" s="316">
        <v>10.6</v>
      </c>
      <c r="AR51" s="317">
        <v>-2.1</v>
      </c>
    </row>
    <row r="52" spans="1:44" ht="13" x14ac:dyDescent="0.2">
      <c r="A52" s="247"/>
      <c r="AK52" s="318"/>
      <c r="AL52" s="319" t="s">
        <v>520</v>
      </c>
      <c r="AM52" s="320">
        <v>470055</v>
      </c>
      <c r="AN52" s="321">
        <v>28664</v>
      </c>
      <c r="AO52" s="322">
        <v>-6.5</v>
      </c>
      <c r="AP52" s="323">
        <v>60445</v>
      </c>
      <c r="AQ52" s="324">
        <v>2.9</v>
      </c>
      <c r="AR52" s="325">
        <v>-9.4</v>
      </c>
    </row>
    <row r="53" spans="1:44" ht="13" x14ac:dyDescent="0.2">
      <c r="A53" s="247"/>
      <c r="AK53" s="303" t="s">
        <v>521</v>
      </c>
      <c r="AL53" s="304"/>
      <c r="AM53" s="312">
        <v>1666140</v>
      </c>
      <c r="AN53" s="313">
        <v>103250</v>
      </c>
      <c r="AO53" s="314">
        <v>61.4</v>
      </c>
      <c r="AP53" s="315">
        <v>108384</v>
      </c>
      <c r="AQ53" s="316">
        <v>-13.6</v>
      </c>
      <c r="AR53" s="317">
        <v>75</v>
      </c>
    </row>
    <row r="54" spans="1:44" ht="13" x14ac:dyDescent="0.2">
      <c r="A54" s="247"/>
      <c r="AK54" s="318"/>
      <c r="AL54" s="319" t="s">
        <v>520</v>
      </c>
      <c r="AM54" s="320">
        <v>1009670</v>
      </c>
      <c r="AN54" s="321">
        <v>62569</v>
      </c>
      <c r="AO54" s="322">
        <v>118.3</v>
      </c>
      <c r="AP54" s="323">
        <v>51153</v>
      </c>
      <c r="AQ54" s="324">
        <v>-15.4</v>
      </c>
      <c r="AR54" s="325">
        <v>133.69999999999999</v>
      </c>
    </row>
    <row r="55" spans="1:44" ht="13" x14ac:dyDescent="0.2">
      <c r="A55" s="247"/>
      <c r="AK55" s="303" t="s">
        <v>522</v>
      </c>
      <c r="AL55" s="304"/>
      <c r="AM55" s="312">
        <v>720079</v>
      </c>
      <c r="AN55" s="313">
        <v>45245</v>
      </c>
      <c r="AO55" s="314">
        <v>-56.2</v>
      </c>
      <c r="AP55" s="315">
        <v>80959</v>
      </c>
      <c r="AQ55" s="316">
        <v>-25.3</v>
      </c>
      <c r="AR55" s="317">
        <v>-30.9</v>
      </c>
    </row>
    <row r="56" spans="1:44" ht="13" x14ac:dyDescent="0.2">
      <c r="A56" s="247"/>
      <c r="AK56" s="318"/>
      <c r="AL56" s="319" t="s">
        <v>520</v>
      </c>
      <c r="AM56" s="320">
        <v>288249</v>
      </c>
      <c r="AN56" s="321">
        <v>18112</v>
      </c>
      <c r="AO56" s="322">
        <v>-71.099999999999994</v>
      </c>
      <c r="AP56" s="323">
        <v>43928</v>
      </c>
      <c r="AQ56" s="324">
        <v>-14.1</v>
      </c>
      <c r="AR56" s="325">
        <v>-57</v>
      </c>
    </row>
    <row r="57" spans="1:44" ht="13" x14ac:dyDescent="0.2">
      <c r="A57" s="247"/>
      <c r="AK57" s="303" t="s">
        <v>523</v>
      </c>
      <c r="AL57" s="304"/>
      <c r="AM57" s="312">
        <v>1117994</v>
      </c>
      <c r="AN57" s="313">
        <v>71552</v>
      </c>
      <c r="AO57" s="314">
        <v>58.1</v>
      </c>
      <c r="AP57" s="315">
        <v>117242</v>
      </c>
      <c r="AQ57" s="316">
        <v>44.8</v>
      </c>
      <c r="AR57" s="317">
        <v>13.3</v>
      </c>
    </row>
    <row r="58" spans="1:44" ht="13" x14ac:dyDescent="0.2">
      <c r="A58" s="247"/>
      <c r="AK58" s="318"/>
      <c r="AL58" s="319" t="s">
        <v>520</v>
      </c>
      <c r="AM58" s="320">
        <v>608291</v>
      </c>
      <c r="AN58" s="321">
        <v>38931</v>
      </c>
      <c r="AO58" s="322">
        <v>114.9</v>
      </c>
      <c r="AP58" s="323">
        <v>59234</v>
      </c>
      <c r="AQ58" s="324">
        <v>34.799999999999997</v>
      </c>
      <c r="AR58" s="325">
        <v>80.099999999999994</v>
      </c>
    </row>
    <row r="59" spans="1:44" ht="13" x14ac:dyDescent="0.2">
      <c r="A59" s="247"/>
      <c r="AK59" s="303" t="s">
        <v>524</v>
      </c>
      <c r="AL59" s="304"/>
      <c r="AM59" s="312">
        <v>1041859</v>
      </c>
      <c r="AN59" s="313">
        <v>68100</v>
      </c>
      <c r="AO59" s="314">
        <v>-4.8</v>
      </c>
      <c r="AP59" s="315">
        <v>113894</v>
      </c>
      <c r="AQ59" s="316">
        <v>-2.9</v>
      </c>
      <c r="AR59" s="317">
        <v>-1.9</v>
      </c>
    </row>
    <row r="60" spans="1:44" ht="13" x14ac:dyDescent="0.2">
      <c r="A60" s="247"/>
      <c r="AK60" s="318"/>
      <c r="AL60" s="319" t="s">
        <v>520</v>
      </c>
      <c r="AM60" s="320">
        <v>691069</v>
      </c>
      <c r="AN60" s="321">
        <v>45171</v>
      </c>
      <c r="AO60" s="322">
        <v>16</v>
      </c>
      <c r="AP60" s="323">
        <v>65544</v>
      </c>
      <c r="AQ60" s="324">
        <v>10.7</v>
      </c>
      <c r="AR60" s="325">
        <v>5.3</v>
      </c>
    </row>
    <row r="61" spans="1:44" ht="13" x14ac:dyDescent="0.2">
      <c r="A61" s="247"/>
      <c r="AK61" s="303" t="s">
        <v>525</v>
      </c>
      <c r="AL61" s="326"/>
      <c r="AM61" s="312">
        <v>1118993</v>
      </c>
      <c r="AN61" s="313">
        <v>70422</v>
      </c>
      <c r="AO61" s="314">
        <v>13.4</v>
      </c>
      <c r="AP61" s="315">
        <v>109179</v>
      </c>
      <c r="AQ61" s="327">
        <v>2.7</v>
      </c>
      <c r="AR61" s="317">
        <v>10.7</v>
      </c>
    </row>
    <row r="62" spans="1:44" ht="13" x14ac:dyDescent="0.2">
      <c r="A62" s="247"/>
      <c r="AK62" s="318"/>
      <c r="AL62" s="319" t="s">
        <v>520</v>
      </c>
      <c r="AM62" s="320">
        <v>613467</v>
      </c>
      <c r="AN62" s="321">
        <v>38689</v>
      </c>
      <c r="AO62" s="322">
        <v>34.299999999999997</v>
      </c>
      <c r="AP62" s="323">
        <v>56061</v>
      </c>
      <c r="AQ62" s="324">
        <v>3.8</v>
      </c>
      <c r="AR62" s="325">
        <v>30.5</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8bambqWO3s8lsx4atgOo3+oMI817PX38UWfhNcxeuTp1YyiC+wdsZPZoco0awWitwHrm+QJ7HVkRpviYp1+xhg==" saltValue="6ckeDKS9xpgnPSRlqpDHr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aJlHmjGhDCrys/MBXpaNxSZWG+su5+H0OyOBKPl6TIZ4MMelSiNLy+brBlN9IrZX7dugNz9jxwyyr/OpWTKHbQ==" saltValue="6PQLkgtpbI1rZ748WA6CR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yX8qDbhUJwrhIVQxWfuxXXtA75pkrIUL2lWjg0Q3W8Dy34kH0GXdnTCwUFXzBakD892NufQEXrew56WxoHdaw==" saltValue="DInHQh0pFkSZ2z4SRHptE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13.59</v>
      </c>
      <c r="G47" s="12">
        <v>21.21</v>
      </c>
      <c r="H47" s="12">
        <v>22.89</v>
      </c>
      <c r="I47" s="12">
        <v>26.02</v>
      </c>
      <c r="J47" s="13">
        <v>26.18</v>
      </c>
    </row>
    <row r="48" spans="2:10" ht="57.75" customHeight="1" x14ac:dyDescent="0.2">
      <c r="B48" s="14"/>
      <c r="C48" s="1128" t="s">
        <v>4</v>
      </c>
      <c r="D48" s="1128"/>
      <c r="E48" s="1129"/>
      <c r="F48" s="15">
        <v>4.63</v>
      </c>
      <c r="G48" s="16">
        <v>5.74</v>
      </c>
      <c r="H48" s="16">
        <v>5.2</v>
      </c>
      <c r="I48" s="16">
        <v>6.32</v>
      </c>
      <c r="J48" s="17">
        <v>4.99</v>
      </c>
    </row>
    <row r="49" spans="2:10" ht="57.75" customHeight="1" thickBot="1" x14ac:dyDescent="0.25">
      <c r="B49" s="18"/>
      <c r="C49" s="1130" t="s">
        <v>5</v>
      </c>
      <c r="D49" s="1130"/>
      <c r="E49" s="1131"/>
      <c r="F49" s="19">
        <v>1.53</v>
      </c>
      <c r="G49" s="20">
        <v>9.8699999999999992</v>
      </c>
      <c r="H49" s="20">
        <v>0.41</v>
      </c>
      <c r="I49" s="20">
        <v>4.3499999999999996</v>
      </c>
      <c r="J49" s="21" t="s">
        <v>532</v>
      </c>
    </row>
    <row r="50" spans="2:10" ht="13" x14ac:dyDescent="0.2"/>
  </sheetData>
  <sheetProtection algorithmName="SHA-512" hashValue="NrDgPNo3zmYZ7qOJ9JZBHvvfPzqhC7xp4pFQXnzI51bdYWxWtW8DiIIY9kMVHDBgDpVm++hELjpDQsKW60ElVg==" saltValue="kVEpoT2SDeRfOn6zY/d2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小沼 諒</cp:lastModifiedBy>
  <cp:lastPrinted>2026-03-16T05:03:08Z</cp:lastPrinted>
  <dcterms:created xsi:type="dcterms:W3CDTF">2026-02-23T08:07:30Z</dcterms:created>
  <dcterms:modified xsi:type="dcterms:W3CDTF">2026-03-17T01:40:43Z</dcterms:modified>
  <cp:category/>
</cp:coreProperties>
</file>