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45261A79-5D7F-44AC-8C93-2F71C9F9149A}"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O34" i="10"/>
  <c r="BW34" i="10"/>
  <c r="BW35" i="10" s="1"/>
  <c r="BW36" i="10" s="1"/>
  <c r="BW37" i="10" s="1"/>
  <c r="BW38" i="10" s="1"/>
  <c r="BW39" i="10" s="1"/>
  <c r="BW40" i="10" s="1"/>
  <c r="BW41" i="10" s="1"/>
  <c r="BW42" i="10" s="1"/>
  <c r="C34" i="10"/>
  <c r="C35" i="10" s="1"/>
  <c r="C36" i="10" l="1"/>
  <c r="U34" i="10"/>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E34" i="10"/>
</calcChain>
</file>

<file path=xl/sharedStrings.xml><?xml version="1.0" encoding="utf-8"?>
<sst xmlns="http://schemas.openxmlformats.org/spreadsheetml/2006/main" count="1075" uniqueCount="568">
  <si>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</si>
  <si>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</si>
  <si>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</si>
  <si>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</si>
  <si>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</si>
  <si>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</si>
  <si>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</si>
  <si>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</si>
  <si>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</si>
  <si>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</si>
  <si>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</si>
  <si>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</si>
  <si>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</si>
  <si>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</si>
  <si>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</si>
  <si>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</si>
  <si>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</si>
  <si>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</si>
  <si>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</si>
  <si>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</si>
  <si>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</si>
  <si>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</si>
  <si>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</si>
  <si>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</si>
  <si>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</si>
  <si>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</si>
  <si>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</si>
  <si>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</si>
  <si>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</si>
  <si>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</si>
  <si>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</si>
  <si>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</si>
  <si>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</si>
  <si>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</si>
  <si>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</si>
  <si>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</si>
  <si>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</si>
  <si>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</si>
  <si>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</si>
  <si>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</si>
  <si>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</si>
  <si>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</si>
  <si>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</si>
  <si>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</si>
  <si>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</si>
  <si>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</si>
  <si>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</si>
  <si>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</si>
  <si>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</si>
  <si>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</si>
  <si>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</si>
  <si>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</si>
  <si>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</si>
  <si>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</si>
  <si>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</si>
  <si>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</si>
  <si>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</si>
  <si>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</si>
  <si>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</si>
  <si>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</si>
  <si>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</si>
  <si>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</si>
  <si>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</si>
  <si>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</si>
  <si>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</si>
  <si>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</si>
  <si>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</si>
  <si>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</si>
  <si>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</si>
  <si>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</si>
  <si>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</si>
  <si>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</si>
  <si>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</si>
  <si>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</si>
  <si>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</si>
  <si>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</si>
  <si>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</si>
  <si>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</si>
  <si>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</si>
  <si>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</si>
  <si>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</si>
  <si>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</si>
  <si>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</si>
  <si>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</si>
  <si>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</si>
  <si>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</si>
  <si>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</si>
  <si>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</si>
  <si>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</si>
  <si>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</si>
  <si>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</si>
  <si>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</si>
  <si>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</si>
  <si>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</si>
  <si>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海南市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</si>
  <si>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</si>
  <si>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</si>
  <si>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</si>
  <si>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</si>
  <si>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</si>
  <si>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</si>
  <si>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</si>
  <si>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</si>
  <si>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</si>
  <si>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</si>
  <si>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</si>
  <si>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</si>
  <si>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</si>
  <si>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</si>
  <si>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</si>
  <si>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</si>
  <si>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</si>
  <si>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</si>
  <si>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</si>
  <si>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</si>
  <si>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</si>
  <si>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</si>
  <si>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</si>
  <si>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</si>
  <si>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</si>
  <si>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</si>
  <si>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</si>
  <si>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</si>
  <si>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</si>
  <si>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</si>
  <si>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</si>
  <si>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</si>
  <si>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</si>
  <si>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</si>
  <si>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</si>
  <si>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</si>
  <si>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</si>
  <si>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</si>
  <si>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</si>
  <si>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</si>
  <si>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</si>
  <si>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</si>
  <si>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</si>
  <si>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</si>
  <si>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</si>
  <si>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</si>
  <si>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</si>
  <si>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</si>
  <si>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</si>
  <si>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</si>
  <si>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</si>
  <si>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</si>
  <si>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</si>
  <si>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</si>
  <si>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</si>
  <si>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</si>
  <si>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</si>
  <si>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</si>
  <si>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</si>
  <si>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</si>
  <si>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</si>
  <si>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</si>
  <si>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</si>
  <si>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</si>
  <si>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</si>
  <si>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</si>
  <si>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</si>
  <si>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</si>
  <si>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</si>
  <si>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</si>
  <si>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</si>
  <si>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</si>
  <si>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</si>
  <si>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</si>
  <si>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</si>
  <si>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</si>
  <si>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</si>
  <si>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</si>
  <si>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</si>
  <si>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</si>
  <si>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</si>
  <si>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</si>
  <si>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</si>
  <si>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</si>
  <si>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</si>
  <si>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</si>
  <si>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</si>
  <si>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</si>
  <si>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</si>
  <si>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</si>
  <si>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</si>
  <si>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</si>
  <si>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</si>
  <si>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</si>
  <si>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</si>
  <si>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</si>
  <si>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</si>
  <si>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</si>
  <si>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</si>
  <si>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</si>
  <si>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</si>
  <si>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</si>
  <si>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</si>
  <si>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</si>
  <si>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</si>
  <si>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</si>
  <si>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</si>
  <si>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</si>
  <si>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和歌山県海南市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</si>
  <si>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</si>
  <si>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</si>
  <si>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</si>
  <si>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</si>
  <si>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</si>
  <si>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</si>
  <si>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</si>
  <si>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</si>
  <si>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</si>
  <si>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</si>
  <si>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</si>
  <si>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</si>
  <si>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</si>
  <si>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</si>
  <si>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</si>
  <si>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</si>
  <si>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</si>
  <si>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</si>
  <si>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</si>
  <si>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</si>
  <si>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</si>
  <si>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</si>
  <si>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</si>
  <si>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</si>
  <si>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</si>
  <si>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</si>
  <si>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</si>
  <si>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</si>
  <si>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</si>
  <si>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</si>
  <si>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</si>
  <si>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</si>
  <si>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</si>
  <si>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</si>
  <si>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</si>
  <si>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</si>
  <si>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</si>
  <si>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</si>
  <si>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</si>
  <si>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</si>
  <si>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</si>
  <si>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</si>
  <si>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</si>
  <si>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</si>
  <si>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</si>
  <si>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</si>
  <si>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</si>
  <si>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</si>
  <si>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</si>
  <si>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</si>
  <si>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</si>
  <si>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</si>
  <si>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</si>
  <si>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</si>
  <si>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</si>
  <si>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</si>
  <si>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</si>
  <si>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</si>
  <si>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</si>
  <si>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</si>
  <si>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</si>
  <si>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</si>
  <si>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</si>
  <si>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</si>
  <si>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</si>
  <si>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</si>
  <si>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</si>
  <si>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</si>
  <si>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</si>
  <si>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</si>
  <si>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</si>
  <si>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</si>
  <si>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</si>
  <si>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</si>
  <si>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</si>
  <si>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</si>
  <si>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</si>
  <si>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</si>
  <si>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</si>
  <si>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</si>
  <si>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</si>
  <si>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</si>
  <si>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</si>
  <si>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</si>
  <si>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</si>
  <si>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</si>
  <si>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</si>
  <si>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</si>
  <si>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</si>
  <si>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</si>
  <si>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</si>
  <si>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</si>
  <si>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</si>
  <si>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</si>
  <si>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</si>
  <si>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</si>
  <si>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</si>
  <si>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</si>
  <si>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</si>
  <si>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</si>
  <si>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</si>
  <si>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</si>
  <si>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</si>
  <si>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</si>
  <si>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</si>
  <si>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</si>
  <si>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</si>
  <si>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</si>
  <si>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</si>
  <si>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</si>
  <si>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</si>
  <si>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</si>
  <si>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</si>
  <si>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</si>
  <si>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</si>
  <si>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</si>
  <si>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</si>
  <si>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</si>
  <si>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</si>
  <si>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</si>
  <si>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</si>
  <si>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</si>
  <si>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</si>
  <si>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</si>
  <si>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</si>
  <si>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</si>
  <si>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</si>
  <si>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</si>
  <si>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</si>
  <si>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</si>
  <si>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</si>
  <si>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</si>
  <si>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</si>
  <si>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</si>
  <si>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</si>
  <si>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</si>
  <si>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</si>
  <si>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</si>
  <si>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</si>
  <si>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</si>
  <si>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</si>
  <si>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</si>
  <si>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</si>
  <si>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</si>
  <si>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</si>
  <si>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</si>
  <si>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</si>
  <si>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</si>
  <si>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</si>
  <si>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</si>
  <si>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和歌山県海南市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</si>
  <si>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</si>
  <si>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</si>
  <si>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</si>
  <si>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</si>
  <si>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</si>
  <si>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</si>
  <si>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</si>
  <si>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</si>
  <si>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</si>
  <si>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</si>
  <si>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</si>
  <si>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</si>
  <si>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</si>
  <si>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</si>
  <si>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</si>
  <si>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</si>
  <si>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</si>
  <si>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</si>
  <si>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</si>
  <si>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</si>
  <si>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赤坂地区排水処理事業特別会計</t>
    <phoneticPr fontId="5"/>
  </si>
  <si>
    <t>つつじヶ丘地区排水処理事業特別会計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</si>
  <si>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</si>
  <si>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</si>
  <si>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</si>
  <si>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</si>
  <si>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</si>
  <si>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</si>
  <si>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</si>
  <si>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</si>
  <si>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</si>
  <si>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</si>
  <si>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</si>
  <si>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</si>
  <si>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</si>
  <si>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</si>
  <si>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</si>
  <si>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</si>
  <si>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</si>
  <si>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</si>
  <si>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</si>
  <si>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港湾施設事業特別会計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</si>
  <si>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</si>
  <si>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</si>
  <si>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</si>
  <si>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</si>
  <si>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</si>
  <si>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</si>
  <si>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</si>
  <si>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</si>
  <si>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</si>
  <si>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</si>
  <si>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</si>
  <si>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</si>
  <si>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</si>
  <si>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</si>
  <si>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</si>
  <si>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</si>
  <si>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</si>
  <si>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</si>
  <si>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</si>
  <si>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</si>
  <si>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</si>
  <si>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</si>
  <si>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</si>
  <si>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</si>
  <si>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</si>
  <si>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</si>
  <si>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</si>
  <si>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</si>
  <si>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</si>
  <si>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</si>
  <si>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</si>
  <si>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</si>
  <si>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</si>
  <si>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</si>
  <si>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</si>
  <si>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</si>
  <si>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</si>
  <si>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</si>
  <si>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</si>
  <si>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</si>
  <si>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</si>
  <si>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</si>
  <si>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</si>
  <si>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</si>
  <si>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</si>
  <si>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</si>
  <si>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</si>
  <si>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</si>
  <si>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</si>
  <si>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</si>
  <si>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</si>
  <si>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</si>
  <si>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</si>
  <si>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</si>
  <si>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</si>
  <si>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</si>
  <si>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</si>
  <si>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</si>
  <si>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</si>
  <si>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</si>
  <si>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</si>
  <si>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</si>
  <si>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</si>
  <si>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</si>
  <si>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</si>
  <si>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</si>
  <si>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</si>
  <si>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</si>
  <si>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</si>
  <si>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</si>
  <si>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</si>
  <si>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</si>
  <si>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</si>
  <si>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</si>
  <si>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</si>
  <si>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</si>
  <si>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</si>
  <si>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</si>
  <si>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</si>
  <si>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</si>
  <si>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</si>
  <si>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</si>
  <si>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</si>
  <si>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</si>
  <si>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</si>
  <si>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</si>
  <si>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</si>
  <si>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</si>
  <si>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</si>
  <si>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</si>
  <si>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</si>
  <si>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</si>
  <si>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</si>
  <si>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</si>
  <si>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</si>
  <si>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</si>
  <si>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</si>
  <si>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</si>
  <si>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</si>
  <si>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</si>
  <si>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</si>
  <si>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</si>
  <si>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</si>
  <si>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</si>
  <si>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</si>
  <si>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</si>
  <si>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</si>
  <si>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</si>
  <si>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</si>
  <si>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</si>
  <si>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</si>
  <si>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</si>
  <si>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</si>
  <si>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</si>
  <si>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</si>
  <si>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</si>
  <si>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</si>
  <si>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</si>
  <si>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</si>
  <si>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</si>
  <si>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</si>
  <si>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</si>
  <si>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</si>
  <si>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</si>
  <si>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</si>
  <si>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</si>
  <si>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</si>
  <si>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</si>
  <si>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</si>
  <si>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</si>
  <si>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</si>
  <si>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</si>
  <si>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</si>
  <si>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</si>
  <si>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</si>
  <si>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</si>
  <si>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1.70</t>
  </si>
  <si>
    <t>▲ 0.73</t>
  </si>
  <si>
    <t>病院事業会計</t>
  </si>
  <si>
    <t>一般会計</t>
  </si>
  <si>
    <t>水道事業会計</t>
  </si>
  <si>
    <t>介護保険特別会計</t>
  </si>
  <si>
    <t>国民健康保険特別会計</t>
  </si>
  <si>
    <t>港湾施設事業特別会計</t>
  </si>
  <si>
    <t>後期高齢者医療特別会計</t>
  </si>
  <si>
    <t>つつじヶ丘地区排水処理事業特別会計</t>
  </si>
  <si>
    <t>その他会計（赤字）</t>
  </si>
  <si>
    <t>▲ 1.17</t>
  </si>
  <si>
    <t>▲ 1.11</t>
  </si>
  <si>
    <t>▲ 1.07</t>
  </si>
  <si>
    <t>その他会計（黒字）</t>
  </si>
  <si>
    <t>R02</t>
    <phoneticPr fontId="5"/>
  </si>
  <si>
    <t>R03</t>
    <phoneticPr fontId="5"/>
  </si>
  <si>
    <t>R04</t>
    <phoneticPr fontId="5"/>
  </si>
  <si>
    <t>R05</t>
    <phoneticPr fontId="5"/>
  </si>
  <si>
    <t>R06</t>
    <phoneticPr fontId="5"/>
  </si>
  <si>
    <t>-</t>
    <phoneticPr fontId="2"/>
  </si>
  <si>
    <t>県市町村総合事務組合</t>
    <rPh sb="0" eb="1">
      <t>ケン</t>
    </rPh>
    <rPh sb="1" eb="4">
      <t>シチョウソン</t>
    </rPh>
    <rPh sb="4" eb="6">
      <t>ソウゴウ</t>
    </rPh>
    <rPh sb="6" eb="8">
      <t>ジム</t>
    </rPh>
    <rPh sb="8" eb="10">
      <t>クミアイ</t>
    </rPh>
    <phoneticPr fontId="38"/>
  </si>
  <si>
    <t>国民健康保険野上厚生病院組合</t>
    <rPh sb="0" eb="2">
      <t>コクミン</t>
    </rPh>
    <rPh sb="2" eb="4">
      <t>ケンコウ</t>
    </rPh>
    <rPh sb="4" eb="6">
      <t>ホケン</t>
    </rPh>
    <rPh sb="6" eb="7">
      <t>ノ</t>
    </rPh>
    <rPh sb="7" eb="8">
      <t>カミ</t>
    </rPh>
    <rPh sb="8" eb="10">
      <t>コウセイ</t>
    </rPh>
    <rPh sb="10" eb="12">
      <t>ビョウイン</t>
    </rPh>
    <rPh sb="12" eb="14">
      <t>クミアイ</t>
    </rPh>
    <phoneticPr fontId="38"/>
  </si>
  <si>
    <t>海南海草老人福祉施設事務組合</t>
    <rPh sb="0" eb="2">
      <t>カイナン</t>
    </rPh>
    <rPh sb="2" eb="4">
      <t>カイソウ</t>
    </rPh>
    <rPh sb="4" eb="6">
      <t>ロウジン</t>
    </rPh>
    <rPh sb="6" eb="8">
      <t>フクシ</t>
    </rPh>
    <rPh sb="8" eb="10">
      <t>シセツ</t>
    </rPh>
    <rPh sb="10" eb="12">
      <t>ジム</t>
    </rPh>
    <rPh sb="12" eb="14">
      <t>クミアイ</t>
    </rPh>
    <phoneticPr fontId="38"/>
  </si>
  <si>
    <t>海南海草環境衛生施設組合</t>
    <rPh sb="0" eb="2">
      <t>カイナン</t>
    </rPh>
    <rPh sb="2" eb="4">
      <t>カイソウ</t>
    </rPh>
    <rPh sb="4" eb="6">
      <t>カンキョウ</t>
    </rPh>
    <rPh sb="6" eb="8">
      <t>エイセイ</t>
    </rPh>
    <rPh sb="8" eb="10">
      <t>シセツ</t>
    </rPh>
    <rPh sb="10" eb="12">
      <t>クミアイ</t>
    </rPh>
    <phoneticPr fontId="38"/>
  </si>
  <si>
    <t>五色台広域施設組合</t>
    <rPh sb="0" eb="2">
      <t>ゴシキ</t>
    </rPh>
    <rPh sb="2" eb="3">
      <t>ダイ</t>
    </rPh>
    <rPh sb="3" eb="5">
      <t>コウイキ</t>
    </rPh>
    <rPh sb="5" eb="7">
      <t>シセツ</t>
    </rPh>
    <rPh sb="7" eb="9">
      <t>クミアイ</t>
    </rPh>
    <phoneticPr fontId="38"/>
  </si>
  <si>
    <t>和歌山地方税回収機構</t>
    <rPh sb="0" eb="3">
      <t>ワカヤマ</t>
    </rPh>
    <rPh sb="3" eb="6">
      <t>チホウゼイ</t>
    </rPh>
    <rPh sb="6" eb="8">
      <t>カイシュウ</t>
    </rPh>
    <rPh sb="8" eb="10">
      <t>キコウ</t>
    </rPh>
    <phoneticPr fontId="38"/>
  </si>
  <si>
    <t>和歌山県後期高齢者医療広域連合（一般会計）</t>
    <rPh sb="0" eb="4">
      <t>ワカヤマケン</t>
    </rPh>
    <rPh sb="4" eb="6">
      <t>コウキ</t>
    </rPh>
    <rPh sb="6" eb="9">
      <t>コウレイシャ</t>
    </rPh>
    <rPh sb="9" eb="11">
      <t>イリョウ</t>
    </rPh>
    <rPh sb="11" eb="13">
      <t>コウイキ</t>
    </rPh>
    <rPh sb="13" eb="15">
      <t>レンゴウ</t>
    </rPh>
    <rPh sb="16" eb="18">
      <t>イッパン</t>
    </rPh>
    <rPh sb="18" eb="20">
      <t>カイケイ</t>
    </rPh>
    <phoneticPr fontId="38"/>
  </si>
  <si>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38"/>
  </si>
  <si>
    <t>紀の海広域施設組合</t>
    <rPh sb="0" eb="1">
      <t>キ</t>
    </rPh>
    <rPh sb="2" eb="3">
      <t>ウミ</t>
    </rPh>
    <rPh sb="3" eb="5">
      <t>コウイキ</t>
    </rPh>
    <rPh sb="5" eb="7">
      <t>シセツ</t>
    </rPh>
    <rPh sb="7" eb="9">
      <t>クミアイ</t>
    </rPh>
    <phoneticPr fontId="38"/>
  </si>
  <si>
    <t>赤坂地区排水処理施設管理基金</t>
    <rPh sb="0" eb="14">
      <t>アカサカチクハイスイショリシセツカンリキキン</t>
    </rPh>
    <phoneticPr fontId="38"/>
  </si>
  <si>
    <t>つつじヶ丘地区排水処理施設管理基金</t>
    <rPh sb="4" eb="5">
      <t>オカ</t>
    </rPh>
    <rPh sb="5" eb="17">
      <t>チクハイスイショリシセツカンリキキン</t>
    </rPh>
    <phoneticPr fontId="38"/>
  </si>
  <si>
    <t>つり公園シモツピアーランド整備事業基金</t>
    <rPh sb="2" eb="4">
      <t>コウエン</t>
    </rPh>
    <rPh sb="13" eb="15">
      <t>セイビ</t>
    </rPh>
    <rPh sb="15" eb="17">
      <t>ジギョウ</t>
    </rPh>
    <rPh sb="17" eb="19">
      <t>キキン</t>
    </rPh>
    <phoneticPr fontId="38"/>
  </si>
  <si>
    <t>地域づくり推進基金</t>
    <rPh sb="0" eb="2">
      <t>チイキ</t>
    </rPh>
    <rPh sb="5" eb="7">
      <t>スイシン</t>
    </rPh>
    <rPh sb="7" eb="9">
      <t>キキン</t>
    </rPh>
    <phoneticPr fontId="38"/>
  </si>
  <si>
    <t>地域振興基金</t>
    <rPh sb="0" eb="2">
      <t>チイキ</t>
    </rPh>
    <rPh sb="2" eb="4">
      <t>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</si>
</sst>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96469</c:v>
                </c:pt>
                <c:pt idx="2">
                  <c:v>85743</c:v>
                </c:pt>
                <c:pt idx="3">
                  <c:v>92509</c:v>
                </c:pt>
                <c:pt idx="4">
                  <c:v>98544</c:v>
                </c:pt>
              </c:numCache>
            </c:numRef>
          </c:val>
          <c:smooth val="0"/>
          <c:extLst>
            <c:ext xmlns:c16="http://schemas.microsoft.com/office/drawing/2014/chart" uri="{C3380CC4-5D6E-409C-BE32-E72D297353CC}">
              <c16:uniqueId val="{00000000-FA80-4D81-99C5-9C6076D540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85963</c:v>
                </c:pt>
                <c:pt idx="1">
                  <c:v>75895</c:v>
                </c:pt>
                <c:pt idx="2">
                  <c:v>85538</c:v>
                </c:pt>
                <c:pt idx="3">
                  <c:v>87220</c:v>
                </c:pt>
                <c:pt idx="4">
                  <c:v>88536</c:v>
                </c:pt>
              </c:numCache>
            </c:numRef>
          </c:val>
          <c:smooth val="0"/>
          <c:extLst>
            <c:ext xmlns:c16="http://schemas.microsoft.com/office/drawing/2014/chart" uri="{C3380CC4-5D6E-409C-BE32-E72D297353CC}">
              <c16:uniqueId val="{00000001-FA80-4D81-99C5-9C6076D540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4.1399999999999997</c:v>
                </c:pt>
                <c:pt idx="1">
                  <c:v>5.21</c:v>
                </c:pt>
                <c:pt idx="2">
                  <c:v>4.59</c:v>
                </c:pt>
                <c:pt idx="3">
                  <c:v>7.58</c:v>
                </c:pt>
                <c:pt idx="4">
                  <c:v>7.91</c:v>
                </c:pt>
              </c:numCache>
            </c:numRef>
          </c:val>
          <c:extLst>
            <c:ext xmlns:c16="http://schemas.microsoft.com/office/drawing/2014/chart" uri="{C3380CC4-5D6E-409C-BE32-E72D297353CC}">
              <c16:uniqueId val="{00000000-58EC-4B47-B831-CE6532BC6B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16.52</c:v>
                </c:pt>
                <c:pt idx="1">
                  <c:v>20.61</c:v>
                </c:pt>
                <c:pt idx="2">
                  <c:v>24.63</c:v>
                </c:pt>
                <c:pt idx="3">
                  <c:v>26.18</c:v>
                </c:pt>
                <c:pt idx="4">
                  <c:v>29.64</c:v>
                </c:pt>
              </c:numCache>
            </c:numRef>
          </c:val>
          <c:extLst>
            <c:ext xmlns:c16="http://schemas.microsoft.com/office/drawing/2014/chart" uri="{C3380CC4-5D6E-409C-BE32-E72D297353CC}">
              <c16:uniqueId val="{00000001-58EC-4B47-B831-CE6532BC6B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c:v>
                </c:pt>
                <c:pt idx="1">
                  <c:v>3.32</c:v>
                </c:pt>
                <c:pt idx="2">
                  <c:v>-0.73</c:v>
                </c:pt>
                <c:pt idx="3">
                  <c:v>1.63</c:v>
                </c:pt>
                <c:pt idx="4">
                  <c:v>0.51</c:v>
                </c:pt>
              </c:numCache>
            </c:numRef>
          </c:val>
          <c:smooth val="0"/>
          <c:extLst>
            <c:ext xmlns:c16="http://schemas.microsoft.com/office/drawing/2014/chart" uri="{C3380CC4-5D6E-409C-BE32-E72D297353CC}">
              <c16:uniqueId val="{00000002-58EC-4B47-B831-CE6532BC6B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3691-4CDE-B541-069F4E9A396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1.17</c:v>
                </c:pt>
                <c:pt idx="1">
                  <c:v>#N/A</c:v>
                </c:pt>
                <c:pt idx="2">
                  <c:v>1.1100000000000001</c:v>
                </c:pt>
                <c:pt idx="3">
                  <c:v>#N/A</c:v>
                </c:pt>
                <c:pt idx="4">
                  <c:v>1.07</c:v>
                </c:pt>
                <c:pt idx="5">
                  <c:v>#N/A</c:v>
                </c:pt>
                <c:pt idx="6">
                  <c:v>0</c:v>
                </c:pt>
                <c:pt idx="7">
                  <c:v>0</c:v>
                </c:pt>
                <c:pt idx="8">
                  <c:v>0</c:v>
                </c:pt>
                <c:pt idx="9">
                  <c:v>0</c:v>
                </c:pt>
              </c:numCache>
            </c:numRef>
          </c:val>
          <c:extLst>
            <c:ext xmlns:c16="http://schemas.microsoft.com/office/drawing/2014/chart" uri="{C3380CC4-5D6E-409C-BE32-E72D297353CC}">
              <c16:uniqueId val="{00000001-3691-4CDE-B541-069F4E9A3961}"/>
            </c:ext>
          </c:extLst>
        </c:ser>
        <c:ser>
          <c:idx val="2"/>
          <c:order val="2"/>
          <c:tx>
            <c:strRef>
              <c:f>データシート!$A$29</c:f>
              <c:strCache>
                <c:ptCount val="1"/>
                <c:pt idx="0">
                  <c:v>つつじヶ丘地区排水処理事業特別会計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#N/A</c:v>
                </c:pt>
                <c:pt idx="5">
                  <c:v>0.01</c:v>
                </c:pt>
                <c:pt idx="6">
                  <c:v>#N/A</c:v>
                </c:pt>
                <c:pt idx="7">
                  <c:v>0.01</c:v>
                </c:pt>
                <c:pt idx="8">
                  <c:v>#N/A</c:v>
                </c:pt>
                <c:pt idx="9">
                  <c:v>0.02</c:v>
                </c:pt>
              </c:numCache>
            </c:numRef>
          </c:val>
          <c:extLst>
            <c:ext xmlns:c16="http://schemas.microsoft.com/office/drawing/2014/chart" uri="{C3380CC4-5D6E-409C-BE32-E72D297353CC}">
              <c16:uniqueId val="{00000002-3691-4CDE-B541-069F4E9A396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0.01</c:v>
                </c:pt>
                <c:pt idx="4">
                  <c:v>#N/A</c:v>
                </c:pt>
                <c:pt idx="5">
                  <c:v>0</c:v>
                </c:pt>
                <c:pt idx="6">
                  <c:v>#N/A</c:v>
                </c:pt>
                <c:pt idx="7">
                  <c:v>0</c:v>
                </c:pt>
                <c:pt idx="8">
                  <c:v>#N/A</c:v>
                </c:pt>
                <c:pt idx="9">
                  <c:v>0.04</c:v>
                </c:pt>
              </c:numCache>
            </c:numRef>
          </c:val>
          <c:extLst>
            <c:ext xmlns:c16="http://schemas.microsoft.com/office/drawing/2014/chart" uri="{C3380CC4-5D6E-409C-BE32-E72D297353CC}">
              <c16:uniqueId val="{00000003-3691-4CDE-B541-069F4E9A3961}"/>
            </c:ext>
          </c:extLst>
        </c:ser>
        <c:ser>
          <c:idx val="4"/>
          <c:order val="4"/>
          <c:tx>
            <c:strRef>
              <c:f>データシート!$A$31</c:f>
              <c:strCache>
                <c:ptCount val="1"/>
                <c:pt idx="0">
                  <c:v>港湾施設事業特別会計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0.05</c:v>
                </c:pt>
                <c:pt idx="4">
                  <c:v>#N/A</c:v>
                </c:pt>
                <c:pt idx="5">
                  <c:v>0.06</c:v>
                </c:pt>
                <c:pt idx="6">
                  <c:v>#N/A</c:v>
                </c:pt>
                <c:pt idx="7">
                  <c:v>0.02</c:v>
                </c:pt>
                <c:pt idx="8">
                  <c:v>#N/A</c:v>
                </c:pt>
                <c:pt idx="9">
                  <c:v>0.06</c:v>
                </c:pt>
              </c:numCache>
            </c:numRef>
          </c:val>
          <c:extLst>
            <c:ext xmlns:c16="http://schemas.microsoft.com/office/drawing/2014/chart" uri="{C3380CC4-5D6E-409C-BE32-E72D297353CC}">
              <c16:uniqueId val="{00000004-3691-4CDE-B541-069F4E9A396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0.44</c:v>
                </c:pt>
                <c:pt idx="2">
                  <c:v>#N/A</c:v>
                </c:pt>
                <c:pt idx="3">
                  <c:v>0.59</c:v>
                </c:pt>
                <c:pt idx="4">
                  <c:v>#N/A</c:v>
                </c:pt>
                <c:pt idx="5">
                  <c:v>0.56999999999999995</c:v>
                </c:pt>
                <c:pt idx="6">
                  <c:v>#N/A</c:v>
                </c:pt>
                <c:pt idx="7">
                  <c:v>0.4</c:v>
                </c:pt>
                <c:pt idx="8">
                  <c:v>#N/A</c:v>
                </c:pt>
                <c:pt idx="9">
                  <c:v>0.82</c:v>
                </c:pt>
              </c:numCache>
            </c:numRef>
          </c:val>
          <c:extLst>
            <c:ext xmlns:c16="http://schemas.microsoft.com/office/drawing/2014/chart" uri="{C3380CC4-5D6E-409C-BE32-E72D297353CC}">
              <c16:uniqueId val="{00000005-3691-4CDE-B541-069F4E9A396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3.04</c:v>
                </c:pt>
                <c:pt idx="2">
                  <c:v>#N/A</c:v>
                </c:pt>
                <c:pt idx="3">
                  <c:v>0.81</c:v>
                </c:pt>
                <c:pt idx="4">
                  <c:v>#N/A</c:v>
                </c:pt>
                <c:pt idx="5">
                  <c:v>1.2</c:v>
                </c:pt>
                <c:pt idx="6">
                  <c:v>#N/A</c:v>
                </c:pt>
                <c:pt idx="7">
                  <c:v>0.41</c:v>
                </c:pt>
                <c:pt idx="8">
                  <c:v>#N/A</c:v>
                </c:pt>
                <c:pt idx="9">
                  <c:v>0.95</c:v>
                </c:pt>
              </c:numCache>
            </c:numRef>
          </c:val>
          <c:extLst>
            <c:ext xmlns:c16="http://schemas.microsoft.com/office/drawing/2014/chart" uri="{C3380CC4-5D6E-409C-BE32-E72D297353CC}">
              <c16:uniqueId val="{00000006-3691-4CDE-B541-069F4E9A396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5.91</c:v>
                </c:pt>
                <c:pt idx="2">
                  <c:v>#N/A</c:v>
                </c:pt>
                <c:pt idx="3">
                  <c:v>5.9</c:v>
                </c:pt>
                <c:pt idx="4">
                  <c:v>#N/A</c:v>
                </c:pt>
                <c:pt idx="5">
                  <c:v>6.08</c:v>
                </c:pt>
                <c:pt idx="6">
                  <c:v>#N/A</c:v>
                </c:pt>
                <c:pt idx="7">
                  <c:v>6.32</c:v>
                </c:pt>
                <c:pt idx="8">
                  <c:v>#N/A</c:v>
                </c:pt>
                <c:pt idx="9">
                  <c:v>6.57</c:v>
                </c:pt>
              </c:numCache>
            </c:numRef>
          </c:val>
          <c:extLst>
            <c:ext xmlns:c16="http://schemas.microsoft.com/office/drawing/2014/chart" uri="{C3380CC4-5D6E-409C-BE32-E72D297353CC}">
              <c16:uniqueId val="{00000007-3691-4CDE-B541-069F4E9A396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5.31</c:v>
                </c:pt>
                <c:pt idx="2">
                  <c:v>#N/A</c:v>
                </c:pt>
                <c:pt idx="3">
                  <c:v>6.3</c:v>
                </c:pt>
                <c:pt idx="4">
                  <c:v>#N/A</c:v>
                </c:pt>
                <c:pt idx="5">
                  <c:v>5.64</c:v>
                </c:pt>
                <c:pt idx="6">
                  <c:v>#N/A</c:v>
                </c:pt>
                <c:pt idx="7">
                  <c:v>7.56</c:v>
                </c:pt>
                <c:pt idx="8">
                  <c:v>#N/A</c:v>
                </c:pt>
                <c:pt idx="9">
                  <c:v>7.88</c:v>
                </c:pt>
              </c:numCache>
            </c:numRef>
          </c:val>
          <c:extLst>
            <c:ext xmlns:c16="http://schemas.microsoft.com/office/drawing/2014/chart" uri="{C3380CC4-5D6E-409C-BE32-E72D297353CC}">
              <c16:uniqueId val="{00000008-3691-4CDE-B541-069F4E9A3961}"/>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c:v>
                </c:pt>
                <c:pt idx="2">
                  <c:v>#N/A</c:v>
                </c:pt>
                <c:pt idx="3">
                  <c:v>7.12</c:v>
                </c:pt>
                <c:pt idx="4">
                  <c:v>#N/A</c:v>
                </c:pt>
                <c:pt idx="5">
                  <c:v>10.57</c:v>
                </c:pt>
                <c:pt idx="6">
                  <c:v>#N/A</c:v>
                </c:pt>
                <c:pt idx="7">
                  <c:v>10.95</c:v>
                </c:pt>
                <c:pt idx="8">
                  <c:v>#N/A</c:v>
                </c:pt>
                <c:pt idx="9">
                  <c:v>10.09</c:v>
                </c:pt>
              </c:numCache>
            </c:numRef>
          </c:val>
          <c:extLst>
            <c:ext xmlns:c16="http://schemas.microsoft.com/office/drawing/2014/chart" uri="{C3380CC4-5D6E-409C-BE32-E72D297353CC}">
              <c16:uniqueId val="{00000009-3691-4CDE-B541-069F4E9A396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2343</c:v>
                </c:pt>
                <c:pt idx="5">
                  <c:v>2376</c:v>
                </c:pt>
                <c:pt idx="8">
                  <c:v>2300</c:v>
                </c:pt>
                <c:pt idx="11">
                  <c:v>2304</c:v>
                </c:pt>
                <c:pt idx="14">
                  <c:v>2292</c:v>
                </c:pt>
              </c:numCache>
            </c:numRef>
          </c:val>
          <c:extLst>
            <c:ext xmlns:c16="http://schemas.microsoft.com/office/drawing/2014/chart" uri="{C3380CC4-5D6E-409C-BE32-E72D297353CC}">
              <c16:uniqueId val="{00000000-9488-4EF2-B4F4-CABC74448DC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488-4EF2-B4F4-CABC74448DC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488-4EF2-B4F4-CABC74448DC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53</c:v>
                </c:pt>
                <c:pt idx="3">
                  <c:v>49</c:v>
                </c:pt>
                <c:pt idx="6">
                  <c:v>50</c:v>
                </c:pt>
                <c:pt idx="9">
                  <c:v>53</c:v>
                </c:pt>
                <c:pt idx="12">
                  <c:v>56</c:v>
                </c:pt>
              </c:numCache>
            </c:numRef>
          </c:val>
          <c:extLst>
            <c:ext xmlns:c16="http://schemas.microsoft.com/office/drawing/2014/chart" uri="{C3380CC4-5D6E-409C-BE32-E72D297353CC}">
              <c16:uniqueId val="{00000003-9488-4EF2-B4F4-CABC74448DC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161</c:v>
                </c:pt>
                <c:pt idx="3">
                  <c:v>181</c:v>
                </c:pt>
                <c:pt idx="6">
                  <c:v>194</c:v>
                </c:pt>
                <c:pt idx="9">
                  <c:v>197</c:v>
                </c:pt>
                <c:pt idx="12">
                  <c:v>198</c:v>
                </c:pt>
              </c:numCache>
            </c:numRef>
          </c:val>
          <c:extLst>
            <c:ext xmlns:c16="http://schemas.microsoft.com/office/drawing/2014/chart" uri="{C3380CC4-5D6E-409C-BE32-E72D297353CC}">
              <c16:uniqueId val="{00000004-9488-4EF2-B4F4-CABC74448DC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88-4EF2-B4F4-CABC74448DC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488-4EF2-B4F4-CABC74448DC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3078</c:v>
                </c:pt>
                <c:pt idx="3">
                  <c:v>3134</c:v>
                </c:pt>
                <c:pt idx="6">
                  <c:v>3258</c:v>
                </c:pt>
                <c:pt idx="9">
                  <c:v>3221</c:v>
                </c:pt>
                <c:pt idx="12">
                  <c:v>3183</c:v>
                </c:pt>
              </c:numCache>
            </c:numRef>
          </c:val>
          <c:extLst>
            <c:ext xmlns:c16="http://schemas.microsoft.com/office/drawing/2014/chart" uri="{C3380CC4-5D6E-409C-BE32-E72D297353CC}">
              <c16:uniqueId val="{00000007-9488-4EF2-B4F4-CABC74448DC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949</c:v>
                </c:pt>
                <c:pt idx="2">
                  <c:v>#N/A</c:v>
                </c:pt>
                <c:pt idx="3">
                  <c:v>#N/A</c:v>
                </c:pt>
                <c:pt idx="4">
                  <c:v>988</c:v>
                </c:pt>
                <c:pt idx="5">
                  <c:v>#N/A</c:v>
                </c:pt>
                <c:pt idx="6">
                  <c:v>#N/A</c:v>
                </c:pt>
                <c:pt idx="7">
                  <c:v>1202</c:v>
                </c:pt>
                <c:pt idx="8">
                  <c:v>#N/A</c:v>
                </c:pt>
                <c:pt idx="9">
                  <c:v>#N/A</c:v>
                </c:pt>
                <c:pt idx="10">
                  <c:v>1167</c:v>
                </c:pt>
                <c:pt idx="11">
                  <c:v>#N/A</c:v>
                </c:pt>
                <c:pt idx="12">
                  <c:v>#N/A</c:v>
                </c:pt>
                <c:pt idx="13">
                  <c:v>1145</c:v>
                </c:pt>
                <c:pt idx="14">
                  <c:v>#N/A</c:v>
                </c:pt>
              </c:numCache>
            </c:numRef>
          </c:val>
          <c:smooth val="0"/>
          <c:extLst>
            <c:ext xmlns:c16="http://schemas.microsoft.com/office/drawing/2014/chart" uri="{C3380CC4-5D6E-409C-BE32-E72D297353CC}">
              <c16:uniqueId val="{00000008-9488-4EF2-B4F4-CABC74448DC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24596</c:v>
                </c:pt>
                <c:pt idx="5">
                  <c:v>24262</c:v>
                </c:pt>
                <c:pt idx="8">
                  <c:v>23752</c:v>
                </c:pt>
                <c:pt idx="11">
                  <c:v>23573</c:v>
                </c:pt>
                <c:pt idx="14">
                  <c:v>23081</c:v>
                </c:pt>
              </c:numCache>
            </c:numRef>
          </c:val>
          <c:extLst>
            <c:ext xmlns:c16="http://schemas.microsoft.com/office/drawing/2014/chart" uri="{C3380CC4-5D6E-409C-BE32-E72D297353CC}">
              <c16:uniqueId val="{00000000-0697-48D7-8312-8F20AFFF1F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1930</c:v>
                </c:pt>
                <c:pt idx="5">
                  <c:v>2106</c:v>
                </c:pt>
                <c:pt idx="8">
                  <c:v>2434</c:v>
                </c:pt>
                <c:pt idx="11">
                  <c:v>2841</c:v>
                </c:pt>
                <c:pt idx="14">
                  <c:v>2912</c:v>
                </c:pt>
              </c:numCache>
            </c:numRef>
          </c:val>
          <c:extLst>
            <c:ext xmlns:c16="http://schemas.microsoft.com/office/drawing/2014/chart" uri="{C3380CC4-5D6E-409C-BE32-E72D297353CC}">
              <c16:uniqueId val="{00000001-0697-48D7-8312-8F20AFFF1F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3375</c:v>
                </c:pt>
                <c:pt idx="5">
                  <c:v>4342</c:v>
                </c:pt>
                <c:pt idx="8">
                  <c:v>4782</c:v>
                </c:pt>
                <c:pt idx="11">
                  <c:v>5135</c:v>
                </c:pt>
                <c:pt idx="14">
                  <c:v>5558</c:v>
                </c:pt>
              </c:numCache>
            </c:numRef>
          </c:val>
          <c:extLst>
            <c:ext xmlns:c16="http://schemas.microsoft.com/office/drawing/2014/chart" uri="{C3380CC4-5D6E-409C-BE32-E72D297353CC}">
              <c16:uniqueId val="{00000002-0697-48D7-8312-8F20AFFF1F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65</c:v>
                </c:pt>
                <c:pt idx="3">
                  <c:v>0</c:v>
                </c:pt>
                <c:pt idx="6">
                  <c:v>0</c:v>
                </c:pt>
                <c:pt idx="9">
                  <c:v>0</c:v>
                </c:pt>
                <c:pt idx="12">
                  <c:v>0</c:v>
                </c:pt>
              </c:numCache>
            </c:numRef>
          </c:val>
          <c:extLst>
            <c:ext xmlns:c16="http://schemas.microsoft.com/office/drawing/2014/chart" uri="{C3380CC4-5D6E-409C-BE32-E72D297353CC}">
              <c16:uniqueId val="{00000003-0697-48D7-8312-8F20AFFF1F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97-48D7-8312-8F20AFFF1F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97-48D7-8312-8F20AFFF1F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3267</c:v>
                </c:pt>
                <c:pt idx="3">
                  <c:v>3183</c:v>
                </c:pt>
                <c:pt idx="6">
                  <c:v>2959</c:v>
                </c:pt>
                <c:pt idx="9">
                  <c:v>3004</c:v>
                </c:pt>
                <c:pt idx="12">
                  <c:v>3097</c:v>
                </c:pt>
              </c:numCache>
            </c:numRef>
          </c:val>
          <c:extLst>
            <c:ext xmlns:c16="http://schemas.microsoft.com/office/drawing/2014/chart" uri="{C3380CC4-5D6E-409C-BE32-E72D297353CC}">
              <c16:uniqueId val="{00000006-0697-48D7-8312-8F20AFFF1F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888</c:v>
                </c:pt>
                <c:pt idx="3">
                  <c:v>986</c:v>
                </c:pt>
                <c:pt idx="6">
                  <c:v>1589</c:v>
                </c:pt>
                <c:pt idx="9">
                  <c:v>1897</c:v>
                </c:pt>
                <c:pt idx="12">
                  <c:v>1851</c:v>
                </c:pt>
              </c:numCache>
            </c:numRef>
          </c:val>
          <c:extLst>
            <c:ext xmlns:c16="http://schemas.microsoft.com/office/drawing/2014/chart" uri="{C3380CC4-5D6E-409C-BE32-E72D297353CC}">
              <c16:uniqueId val="{00000007-0697-48D7-8312-8F20AFFF1F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1742</c:v>
                </c:pt>
                <c:pt idx="3">
                  <c:v>1789</c:v>
                </c:pt>
                <c:pt idx="6">
                  <c:v>1794</c:v>
                </c:pt>
                <c:pt idx="9">
                  <c:v>1882</c:v>
                </c:pt>
                <c:pt idx="12">
                  <c:v>1864</c:v>
                </c:pt>
              </c:numCache>
            </c:numRef>
          </c:val>
          <c:extLst>
            <c:ext xmlns:c16="http://schemas.microsoft.com/office/drawing/2014/chart" uri="{C3380CC4-5D6E-409C-BE32-E72D297353CC}">
              <c16:uniqueId val="{00000008-0697-48D7-8312-8F20AFFF1F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697-48D7-8312-8F20AFFF1F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34156</c:v>
                </c:pt>
                <c:pt idx="3">
                  <c:v>33989</c:v>
                </c:pt>
                <c:pt idx="6">
                  <c:v>33686</c:v>
                </c:pt>
                <c:pt idx="9">
                  <c:v>33184</c:v>
                </c:pt>
                <c:pt idx="12">
                  <c:v>32939</c:v>
                </c:pt>
              </c:numCache>
            </c:numRef>
          </c:val>
          <c:extLst>
            <c:ext xmlns:c16="http://schemas.microsoft.com/office/drawing/2014/chart" uri="{C3380CC4-5D6E-409C-BE32-E72D297353CC}">
              <c16:uniqueId val="{0000000A-0697-48D7-8312-8F20AFFF1F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10216</c:v>
                </c:pt>
                <c:pt idx="2">
                  <c:v>#N/A</c:v>
                </c:pt>
                <c:pt idx="3">
                  <c:v>#N/A</c:v>
                </c:pt>
                <c:pt idx="4">
                  <c:v>9236</c:v>
                </c:pt>
                <c:pt idx="5">
                  <c:v>#N/A</c:v>
                </c:pt>
                <c:pt idx="6">
                  <c:v>#N/A</c:v>
                </c:pt>
                <c:pt idx="7">
                  <c:v>9059</c:v>
                </c:pt>
                <c:pt idx="8">
                  <c:v>#N/A</c:v>
                </c:pt>
                <c:pt idx="9">
                  <c:v>#N/A</c:v>
                </c:pt>
                <c:pt idx="10">
                  <c:v>8417</c:v>
                </c:pt>
                <c:pt idx="11">
                  <c:v>#N/A</c:v>
                </c:pt>
                <c:pt idx="12">
                  <c:v>#N/A</c:v>
                </c:pt>
                <c:pt idx="13">
                  <c:v>8202</c:v>
                </c:pt>
                <c:pt idx="14">
                  <c:v>#N/A</c:v>
                </c:pt>
              </c:numCache>
            </c:numRef>
          </c:val>
          <c:smooth val="0"/>
          <c:extLst>
            <c:ext xmlns:c16="http://schemas.microsoft.com/office/drawing/2014/chart" uri="{C3380CC4-5D6E-409C-BE32-E72D297353CC}">
              <c16:uniqueId val="{0000000B-0697-48D7-8312-8F20AFFF1F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3492</c:v>
                </c:pt>
                <c:pt idx="1">
                  <c:v>3711</c:v>
                </c:pt>
                <c:pt idx="2">
                  <c:v>4261</c:v>
                </c:pt>
              </c:numCache>
            </c:numRef>
          </c:val>
          <c:extLst>
            <c:ext xmlns:c16="http://schemas.microsoft.com/office/drawing/2014/chart" uri="{C3380CC4-5D6E-409C-BE32-E72D297353CC}">
              <c16:uniqueId val="{00000000-C6F0-4587-BEE1-FDD9977CA2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c:v>
                </c:pt>
                <c:pt idx="1">
                  <c:v>72</c:v>
                </c:pt>
                <c:pt idx="2">
                  <c:v>129</c:v>
                </c:pt>
              </c:numCache>
            </c:numRef>
          </c:val>
          <c:extLst>
            <c:ext xmlns:c16="http://schemas.microsoft.com/office/drawing/2014/chart" uri="{C3380CC4-5D6E-409C-BE32-E72D297353CC}">
              <c16:uniqueId val="{00000001-C6F0-4587-BEE1-FDD9977CA2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358</c:v>
                </c:pt>
                <c:pt idx="1">
                  <c:v>327</c:v>
                </c:pt>
                <c:pt idx="2">
                  <c:v>296</c:v>
                </c:pt>
              </c:numCache>
            </c:numRef>
          </c:val>
          <c:extLst>
            <c:ext xmlns:c16="http://schemas.microsoft.com/office/drawing/2014/chart" uri="{C3380CC4-5D6E-409C-BE32-E72D297353CC}">
              <c16:uniqueId val="{00000002-C6F0-4587-BEE1-FDD9977CA2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和歌山県海南市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年度においては、第三セクター等改革推進債の元金償還が完了し、元利償還金が前年度比で、約</a:t>
          </a:r>
          <a:r>
            <a:rPr kumimoji="1" lang="en-US" altLang="ja-JP" sz="1300">
              <a:latin typeface="ＭＳ ゴシック" pitchFamily="49" charset="-128"/>
              <a:ea typeface="ＭＳ ゴシック" pitchFamily="49" charset="-128"/>
            </a:rPr>
            <a:t>0.4</a:t>
          </a:r>
          <a:r>
            <a:rPr kumimoji="1" lang="ja-JP" altLang="en-US" sz="1300">
              <a:latin typeface="ＭＳ ゴシック" pitchFamily="49" charset="-128"/>
              <a:ea typeface="ＭＳ ゴシック" pitchFamily="49" charset="-128"/>
            </a:rPr>
            <a:t>億円の減少となったことにより、実質公債費比率の分子は前年度比約</a:t>
          </a:r>
          <a:r>
            <a:rPr kumimoji="1" lang="en-US" altLang="ja-JP" sz="1300">
              <a:latin typeface="ＭＳ ゴシック" pitchFamily="49" charset="-128"/>
              <a:ea typeface="ＭＳ ゴシック" pitchFamily="49" charset="-128"/>
            </a:rPr>
            <a:t>0.4</a:t>
          </a:r>
          <a:r>
            <a:rPr kumimoji="1" lang="ja-JP" altLang="en-US" sz="1300">
              <a:latin typeface="ＭＳ ゴシック" pitchFamily="49" charset="-128"/>
              <a:ea typeface="ＭＳ ゴシック" pitchFamily="49" charset="-128"/>
            </a:rPr>
            <a:t>億円の減となった。その結果、単年度の実質公債費比率は前年度と比べ、</a:t>
          </a:r>
          <a:r>
            <a:rPr kumimoji="1" lang="en-US" altLang="ja-JP" sz="1300">
              <a:latin typeface="ＭＳ ゴシック" pitchFamily="49" charset="-128"/>
              <a:ea typeface="ＭＳ ゴシック" pitchFamily="49" charset="-128"/>
            </a:rPr>
            <a:t>0.4</a:t>
          </a:r>
          <a:r>
            <a:rPr kumimoji="1" lang="ja-JP" altLang="en-US" sz="1300">
              <a:latin typeface="ＭＳ ゴシック" pitchFamily="49" charset="-128"/>
              <a:ea typeface="ＭＳ ゴシック" pitchFamily="49" charset="-128"/>
            </a:rPr>
            <a:t>ポイント減少した。一方で、過去の低い利率の年度が算定基礎から外れたことにより、三か年平均では前年度に比べ</a:t>
          </a:r>
          <a:r>
            <a:rPr kumimoji="1" lang="en-US" altLang="ja-JP" sz="1300">
              <a:latin typeface="ＭＳ ゴシック" pitchFamily="49" charset="-128"/>
              <a:ea typeface="ＭＳ ゴシック" pitchFamily="49" charset="-128"/>
            </a:rPr>
            <a:t>0.5</a:t>
          </a:r>
          <a:r>
            <a:rPr kumimoji="1" lang="ja-JP" altLang="en-US" sz="1300">
              <a:latin typeface="ＭＳ ゴシック" pitchFamily="49" charset="-128"/>
              <a:ea typeface="ＭＳ ゴシック" pitchFamily="49" charset="-128"/>
            </a:rPr>
            <a:t>ポイント上昇した。</a:t>
          </a:r>
        </a:p>
        <a:p>
          <a:r>
            <a:rPr kumimoji="1" lang="ja-JP" altLang="en-US" sz="1300">
              <a:latin typeface="ＭＳ ゴシック" pitchFamily="49" charset="-128"/>
              <a:ea typeface="ＭＳ ゴシック" pitchFamily="49" charset="-128"/>
            </a:rPr>
            <a:t>　今後、学校適正配置（中学校）や下津消防署の移転整備などの大型事業により地方債現在高が増加する見込みであるが、交付税措置がある有利な地方債の活用や、計画的な繰上償還の実施等により、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満期一括償還地方債の活用なし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和歌山県海南市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財政調整基金や減債基金へ新規に積み立てた一方、基準財政需要額算入見込額が減となったことで、充当可能財源等は前年度と横ばいとなっている。</a:t>
          </a:r>
        </a:p>
        <a:p>
          <a:r>
            <a:rPr kumimoji="1" lang="ja-JP" altLang="en-US" sz="1400">
              <a:latin typeface="ＭＳ ゴシック" pitchFamily="49" charset="-128"/>
              <a:ea typeface="ＭＳ ゴシック" pitchFamily="49" charset="-128"/>
            </a:rPr>
            <a:t>　また、退職手当負担金見込額が約</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億円増加した一方、臨時財政対策債の新規発行額の減少などに伴い、地方債の現在高が前年度比で約</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億円の減となっている。</a:t>
          </a:r>
        </a:p>
        <a:p>
          <a:r>
            <a:rPr kumimoji="1" lang="ja-JP" altLang="en-US" sz="1400">
              <a:latin typeface="ＭＳ ゴシック" pitchFamily="49" charset="-128"/>
              <a:ea typeface="ＭＳ ゴシック" pitchFamily="49" charset="-128"/>
            </a:rPr>
            <a:t>　結果として、将来負担比率の分子は前年度で約</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億円の減となり、前年度比</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ポイント改善した。</a:t>
          </a:r>
        </a:p>
        <a:p>
          <a:r>
            <a:rPr kumimoji="1" lang="ja-JP" altLang="en-US" sz="1400">
              <a:latin typeface="ＭＳ ゴシック" pitchFamily="49" charset="-128"/>
              <a:ea typeface="ＭＳ ゴシック" pitchFamily="49" charset="-128"/>
            </a:rPr>
            <a:t>　今後、学校適正配置（中学校）や下津消防署の移転整備などの大型事業により地方債の現在高が増加する見込みであるが、交付税措置がある有利な地方債の活用や、計画的な繰上償還の実施等により、将来負担比率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和歌山県海南市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年度末の基金現在高は、普通会計で、約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これは、地域振興基金で、市民防災公園整備事業等に基金を充当したことにより、約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百万円が減少した一方で、財政調整基金及び減債基金で新規に積み立てたことにより、約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億円が増加したことが主な要因である。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財政調整基金においては、将来の公債費の増額および公共施設の適正化に係る経費や大規模災害などの不測の事態が発生した際に備えるため、決算剰余金処分による積立てを行う。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その他の基金においては、それぞれの目的に合わせて活用を行う。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個性豊かな地域づくりを推進し、本市の活性化を図るための経費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市民の連携の強化又は地域振興に要する経費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赤坂地区排水処理施設管理基金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本市の赤坂地区排水処理施設の管理に要する経費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市民防災公園整備事業等に基金を充当したことにより、約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赤坂地区排水処理施設管理基金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年度は、赤坂クリーンセンターの設備改修に基金を充当したことにより、約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つり公園シモツピアーランド整備事業基金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年度は、つり公園シモツピアーランドの桟橋床面等補修工事などの施設整備に基金を充当したことにより、約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地域振興基金においては、発行期限を迎える合併特例債が財源であるため、令和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年度末をもって廃止し、その剰余金を地域づくり推進基金に統合する。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推進基金においては、個性豊かな地域づくりを推進し、本市の活性化を図るための経費、赤坂地区・つつじヶ丘地区排水処理施設管理基金においては、本市の両地区排水処理施設の管理に要する経費など、それぞれの目的に合わせて引き続き活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決算剰余金処分により、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億円積み立てたこと等が要因である。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財政調整基金においては、将来の公債費の増額および公共施設の適正化に係る経費や大規模災害・感染症の感染拡大などの不測の事態が発生した際に備えるため、決算剰余金処分による積立てを行う。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年度に普通交付税として交付された「臨時財政対策債償還基金費」を新たに積み立てたことが要因である。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金利の動向を注視しながら、繰上償還実施に向けての積立てを検討する。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和歌山県海南市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46,492
46,195
101.06
27,802,491
26,564,982
1,136,666
14,374,584
32,938,754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人事院勧告への対応「給与改定費」の新設等に伴い基準財政需要額が増額となるなど、単年度では指数が低下したものの、低指数であった令和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年度が算定対象</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から外れたことから、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ヵ年平均は横ばいとなった。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今後も、人口減少などの課題に対応するための施策に取り組み、市税収入の確保に努め、財政基盤の強化を図る。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102870</xdr:rowOff>
    </xdr:from>
    <xdr:to>
      <xdr:col>23</xdr:col>
      <xdr:colOff>133350</xdr:colOff>
      <xdr:row>40</xdr:row>
      <xdr:rowOff>102870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608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78740</xdr:rowOff>
    </xdr:from>
    <xdr:to>
      <xdr:col>19</xdr:col>
      <xdr:colOff>133350</xdr:colOff>
      <xdr:row>40</xdr:row>
      <xdr:rowOff>102870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367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54610</xdr:rowOff>
    </xdr:from>
    <xdr:to>
      <xdr:col>15</xdr:col>
      <xdr:colOff>82550</xdr:colOff>
      <xdr:row>40</xdr:row>
      <xdr:rowOff>78740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1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54610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8643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52070</xdr:rowOff>
    </xdr:from>
    <xdr:to>
      <xdr:col>23</xdr:col>
      <xdr:colOff>184150</xdr:colOff>
      <xdr:row>40</xdr:row>
      <xdr:rowOff>153670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68597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52070</xdr:rowOff>
    </xdr:from>
    <xdr:to>
      <xdr:col>19</xdr:col>
      <xdr:colOff>184150</xdr:colOff>
      <xdr:row>40</xdr:row>
      <xdr:rowOff>153670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163847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27940</xdr:rowOff>
    </xdr:from>
    <xdr:to>
      <xdr:col>15</xdr:col>
      <xdr:colOff>133350</xdr:colOff>
      <xdr:row>40</xdr:row>
      <xdr:rowOff>129540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139717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3810</xdr:rowOff>
    </xdr:from>
    <xdr:to>
      <xdr:col>11</xdr:col>
      <xdr:colOff>82550</xdr:colOff>
      <xdr:row>40</xdr:row>
      <xdr:rowOff>105410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115587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41927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歳出では、令和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年度より会計年度任用職員への勤勉手当支給が開始されたことなど、経常経費の人件費増額等により、前年度と比べ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今後も、市税収入の確保や、総人件費の抑制や事務事業の見直しによる経常経費の抑制に努める。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140063</xdr:rowOff>
    </xdr:from>
    <xdr:to>
      <xdr:col>23</xdr:col>
      <xdr:colOff>133350</xdr:colOff>
      <xdr:row>61</xdr:row>
      <xdr:rowOff>160746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98513"/>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140063</xdr:rowOff>
    </xdr:from>
    <xdr:to>
      <xdr:col>19</xdr:col>
      <xdr:colOff>133350</xdr:colOff>
      <xdr:row>61</xdr:row>
      <xdr:rowOff>150404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59851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163285</xdr:rowOff>
    </xdr:from>
    <xdr:to>
      <xdr:col>15</xdr:col>
      <xdr:colOff>82550</xdr:colOff>
      <xdr:row>61</xdr:row>
      <xdr:rowOff>150404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50285"/>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163285</xdr:rowOff>
    </xdr:from>
    <xdr:to>
      <xdr:col>11</xdr:col>
      <xdr:colOff>31750</xdr:colOff>
      <xdr:row>61</xdr:row>
      <xdr:rowOff>146957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50285"/>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156391</xdr:rowOff>
    </xdr:from>
    <xdr:to>
      <xdr:col>7</xdr:col>
      <xdr:colOff>31750</xdr:colOff>
      <xdr:row>60</xdr:row>
      <xdr:rowOff>86541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96718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109946</xdr:rowOff>
    </xdr:from>
    <xdr:to>
      <xdr:col>23</xdr:col>
      <xdr:colOff>184150</xdr:colOff>
      <xdr:row>62</xdr:row>
      <xdr:rowOff>40096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82023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4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89263</xdr:rowOff>
    </xdr:from>
    <xdr:to>
      <xdr:col>19</xdr:col>
      <xdr:colOff>184150</xdr:colOff>
      <xdr:row>62</xdr:row>
      <xdr:rowOff>19413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4190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99604</xdr:rowOff>
    </xdr:from>
    <xdr:to>
      <xdr:col>15</xdr:col>
      <xdr:colOff>133350</xdr:colOff>
      <xdr:row>62</xdr:row>
      <xdr:rowOff>29754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14531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112485</xdr:rowOff>
    </xdr:from>
    <xdr:to>
      <xdr:col>11</xdr:col>
      <xdr:colOff>82550</xdr:colOff>
      <xdr:row>61</xdr:row>
      <xdr:rowOff>42635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27412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96157</xdr:rowOff>
    </xdr:from>
    <xdr:to>
      <xdr:col>7</xdr:col>
      <xdr:colOff>31750</xdr:colOff>
      <xdr:row>62</xdr:row>
      <xdr:rowOff>26307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11084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[176,179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豪雨災害対応への時間外勤務手当や災害廃棄物処理事業が減となる一方で、会計年度任用職員の報酬の増額改定や勤勉手当の支給開始など会計年度任用職員の処遇改善に伴う報酬や手当の増により人件費が増え、基準となる住民基本台帳人口が減となっており、前年度に比べ上昇している。</a:t>
          </a:r>
        </a:p>
        <a:p>
          <a:r>
            <a:rPr kumimoji="1" lang="ja-JP" altLang="en-US" sz="1300">
              <a:latin typeface="ＭＳ Ｐゴシック" panose="020B0600070205080204" pitchFamily="50" charset="-128"/>
              <a:ea typeface="ＭＳ Ｐゴシック" panose="020B0600070205080204" pitchFamily="50" charset="-128"/>
            </a:rPr>
            <a:t>　今後も引き続き、総人件費の抑制や事務事業の見直しによる経常経費の抑制に努める。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35150</xdr:rowOff>
    </xdr:from>
    <xdr:to>
      <xdr:col>23</xdr:col>
      <xdr:colOff>133350</xdr:colOff>
      <xdr:row>81</xdr:row>
      <xdr:rowOff>36162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2600"/>
          <a:ext cx="8382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20939</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0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34345</xdr:rowOff>
    </xdr:from>
    <xdr:to>
      <xdr:col>19</xdr:col>
      <xdr:colOff>133350</xdr:colOff>
      <xdr:row>81</xdr:row>
      <xdr:rowOff>35150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1795"/>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34048</xdr:rowOff>
    </xdr:from>
    <xdr:to>
      <xdr:col>15</xdr:col>
      <xdr:colOff>82550</xdr:colOff>
      <xdr:row>81</xdr:row>
      <xdr:rowOff>34345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1498"/>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32827</xdr:rowOff>
    </xdr:from>
    <xdr:to>
      <xdr:col>11</xdr:col>
      <xdr:colOff>31750</xdr:colOff>
      <xdr:row>81</xdr:row>
      <xdr:rowOff>34048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0277"/>
          <a:ext cx="889000" cy="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153178</xdr:rowOff>
    </xdr:from>
    <xdr:to>
      <xdr:col>7</xdr:col>
      <xdr:colOff>31750</xdr:colOff>
      <xdr:row>81</xdr:row>
      <xdr:rowOff>83328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6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93505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3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156812</xdr:rowOff>
    </xdr:from>
    <xdr:to>
      <xdr:col>23</xdr:col>
      <xdr:colOff>184150</xdr:colOff>
      <xdr:row>81</xdr:row>
      <xdr:rowOff>86962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78089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155800</xdr:rowOff>
    </xdr:from>
    <xdr:to>
      <xdr:col>19</xdr:col>
      <xdr:colOff>184150</xdr:colOff>
      <xdr:row>81</xdr:row>
      <xdr:rowOff>85950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96127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154995</xdr:rowOff>
    </xdr:from>
    <xdr:to>
      <xdr:col>15</xdr:col>
      <xdr:colOff>133350</xdr:colOff>
      <xdr:row>81</xdr:row>
      <xdr:rowOff>85145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95322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3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154698</xdr:rowOff>
    </xdr:from>
    <xdr:to>
      <xdr:col>11</xdr:col>
      <xdr:colOff>82550</xdr:colOff>
      <xdr:row>81</xdr:row>
      <xdr:rowOff>84848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95025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153477</xdr:rowOff>
    </xdr:from>
    <xdr:to>
      <xdr:col>7</xdr:col>
      <xdr:colOff>31750</xdr:colOff>
      <xdr:row>81</xdr:row>
      <xdr:rowOff>83627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68404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5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主に、前歴換算制度を見直し、民間企業等での正規職員としての職務経験の換算率を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とし、前歴のある職員の処遇改善したことにより、ラスパイレス指数が</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今後も引き続き、職務や能力、実績を重視した給与体系を維持していく。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96157</xdr:rowOff>
    </xdr:from>
    <xdr:to>
      <xdr:col>81</xdr:col>
      <xdr:colOff>44450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381215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96157</xdr:rowOff>
    </xdr:from>
    <xdr:to>
      <xdr:col>77</xdr:col>
      <xdr:colOff>44450</xdr:colOff>
      <xdr:row>82</xdr:row>
      <xdr:rowOff>97971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3812157"/>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82</xdr:row>
      <xdr:rowOff>149679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1568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149679</xdr:rowOff>
    </xdr:from>
    <xdr:to>
      <xdr:col>68</xdr:col>
      <xdr:colOff>152400</xdr:colOff>
      <xdr:row>83</xdr:row>
      <xdr:rowOff>150586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20857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148771</xdr:rowOff>
    </xdr:from>
    <xdr:to>
      <xdr:col>81</xdr:col>
      <xdr:colOff>95250</xdr:colOff>
      <xdr:row>81</xdr:row>
      <xdr:rowOff>78921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165298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45357</xdr:rowOff>
    </xdr:from>
    <xdr:to>
      <xdr:col>77</xdr:col>
      <xdr:colOff>95250</xdr:colOff>
      <xdr:row>80</xdr:row>
      <xdr:rowOff>146957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157134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530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47171</xdr:rowOff>
    </xdr:from>
    <xdr:to>
      <xdr:col>73</xdr:col>
      <xdr:colOff>44450</xdr:colOff>
      <xdr:row>82</xdr:row>
      <xdr:rowOff>148771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158948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98879</xdr:rowOff>
    </xdr:from>
    <xdr:to>
      <xdr:col>68</xdr:col>
      <xdr:colOff>203200</xdr:colOff>
      <xdr:row>83</xdr:row>
      <xdr:rowOff>29029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39206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人口減少のため、人口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人当たり職員数は増加傾向にあるが、令和６年度は海南下津高等学校の閉校や下津町地域の幼稚園の統合などにより、職員数が減少したことにより、</a:t>
          </a:r>
          <a:r>
            <a:rPr kumimoji="1" lang="en-US" altLang="ja-JP" sz="1300">
              <a:latin typeface="ＭＳ Ｐゴシック" panose="020B0600070205080204" pitchFamily="50" charset="-128"/>
              <a:ea typeface="ＭＳ Ｐゴシック" panose="020B0600070205080204" pitchFamily="50" charset="-128"/>
            </a:rPr>
            <a:t>0.27</a:t>
          </a:r>
          <a:r>
            <a:rPr kumimoji="1" lang="ja-JP" altLang="en-US" sz="1300">
              <a:latin typeface="ＭＳ Ｐゴシック" panose="020B0600070205080204" pitchFamily="50" charset="-128"/>
              <a:ea typeface="ＭＳ Ｐゴシック" panose="020B0600070205080204" pitchFamily="50" charset="-128"/>
            </a:rPr>
            <a:t>人減少した。</a:t>
          </a:r>
        </a:p>
        <a:p>
          <a:r>
            <a:rPr kumimoji="1" lang="ja-JP" altLang="en-US" sz="1300">
              <a:latin typeface="ＭＳ Ｐゴシック" panose="020B0600070205080204" pitchFamily="50" charset="-128"/>
              <a:ea typeface="ＭＳ Ｐゴシック" panose="020B0600070205080204" pitchFamily="50" charset="-128"/>
            </a:rPr>
            <a:t>　今後も効果的・効率的な行政サービスを提供するため、適切な人員配置に努める。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62399</xdr:rowOff>
    </xdr:from>
    <xdr:to>
      <xdr:col>81</xdr:col>
      <xdr:colOff>44450</xdr:colOff>
      <xdr:row>60</xdr:row>
      <xdr:rowOff>84117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349399"/>
          <a:ext cx="8382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82507</xdr:rowOff>
    </xdr:from>
    <xdr:to>
      <xdr:col>77</xdr:col>
      <xdr:colOff>44450</xdr:colOff>
      <xdr:row>60</xdr:row>
      <xdr:rowOff>84117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69507"/>
          <a:ext cx="8890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79291</xdr:rowOff>
    </xdr:from>
    <xdr:to>
      <xdr:col>72</xdr:col>
      <xdr:colOff>203200</xdr:colOff>
      <xdr:row>60</xdr:row>
      <xdr:rowOff>82507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66291"/>
          <a:ext cx="889000" cy="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66421</xdr:rowOff>
    </xdr:from>
    <xdr:to>
      <xdr:col>68</xdr:col>
      <xdr:colOff>152400</xdr:colOff>
      <xdr:row>60</xdr:row>
      <xdr:rowOff>79291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53421"/>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107442</xdr:rowOff>
    </xdr:from>
    <xdr:to>
      <xdr:col>64</xdr:col>
      <xdr:colOff>152400</xdr:colOff>
      <xdr:row>60</xdr:row>
      <xdr:rowOff>37592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2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47769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11599</xdr:rowOff>
    </xdr:from>
    <xdr:to>
      <xdr:col>81</xdr:col>
      <xdr:colOff>95250</xdr:colOff>
      <xdr:row>60</xdr:row>
      <xdr:rowOff>113199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9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28126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4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33317</xdr:rowOff>
    </xdr:from>
    <xdr:to>
      <xdr:col>77</xdr:col>
      <xdr:colOff>95250</xdr:colOff>
      <xdr:row>60</xdr:row>
      <xdr:rowOff>134917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145094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89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31707</xdr:rowOff>
    </xdr:from>
    <xdr:to>
      <xdr:col>73</xdr:col>
      <xdr:colOff>44450</xdr:colOff>
      <xdr:row>60</xdr:row>
      <xdr:rowOff>133307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143484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8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28491</xdr:rowOff>
    </xdr:from>
    <xdr:to>
      <xdr:col>68</xdr:col>
      <xdr:colOff>203200</xdr:colOff>
      <xdr:row>60</xdr:row>
      <xdr:rowOff>130091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1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140268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8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15621</xdr:rowOff>
    </xdr:from>
    <xdr:to>
      <xdr:col>64</xdr:col>
      <xdr:colOff>152400</xdr:colOff>
      <xdr:row>60</xdr:row>
      <xdr:rowOff>117221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0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101998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38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発行した地方債のうち土地開発公社の解散に際し発行した地方債（第三セクター等改革推進債）の元金償還が完了したことなどに伴い、元利償還金が減少し単年度の比率は低下したものの、低指数であっ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年度が算定基礎から外れ、前年度と比べ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市民防災公園や学校適正配置（中学校）などの大型事業により地方債現在高が増加する見込みであるが、交付税措置がある有利な地方債の活用や、計画的な繰上償還の実施等により、実質公債費率の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20003</xdr:rowOff>
    </xdr:from>
    <xdr:to>
      <xdr:col>81</xdr:col>
      <xdr:colOff>44450</xdr:colOff>
      <xdr:row>37</xdr:row>
      <xdr:rowOff>30057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63653"/>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9948</xdr:rowOff>
    </xdr:from>
    <xdr:to>
      <xdr:col>77</xdr:col>
      <xdr:colOff>44450</xdr:colOff>
      <xdr:row>37</xdr:row>
      <xdr:rowOff>20003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5359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155258</xdr:rowOff>
    </xdr:from>
    <xdr:to>
      <xdr:col>72</xdr:col>
      <xdr:colOff>203200</xdr:colOff>
      <xdr:row>37</xdr:row>
      <xdr:rowOff>9948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27458"/>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145203</xdr:rowOff>
    </xdr:from>
    <xdr:to>
      <xdr:col>68</xdr:col>
      <xdr:colOff>152400</xdr:colOff>
      <xdr:row>36</xdr:row>
      <xdr:rowOff>155258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1740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130598</xdr:rowOff>
    </xdr:from>
    <xdr:to>
      <xdr:col>64</xdr:col>
      <xdr:colOff>152400</xdr:colOff>
      <xdr:row>37</xdr:row>
      <xdr:rowOff>60748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02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45525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38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122784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9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140653</xdr:rowOff>
    </xdr:from>
    <xdr:to>
      <xdr:col>77</xdr:col>
      <xdr:colOff>95250</xdr:colOff>
      <xdr:row>37</xdr:row>
      <xdr:rowOff>70803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55580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99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130598</xdr:rowOff>
    </xdr:from>
    <xdr:to>
      <xdr:col>73</xdr:col>
      <xdr:colOff>44450</xdr:colOff>
      <xdr:row>37</xdr:row>
      <xdr:rowOff>60748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70925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104458</xdr:rowOff>
    </xdr:from>
    <xdr:to>
      <xdr:col>68</xdr:col>
      <xdr:colOff>203200</xdr:colOff>
      <xdr:row>37</xdr:row>
      <xdr:rowOff>34608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44785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94403</xdr:rowOff>
    </xdr:from>
    <xdr:to>
      <xdr:col>64</xdr:col>
      <xdr:colOff>152400</xdr:colOff>
      <xdr:row>37</xdr:row>
      <xdr:rowOff>24553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34730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3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の新規発行額の減などに伴い地方債現在高が減少したことなどにより、将来負担額が減額となったことに加え、国税収入が堅調なため、普通交付税が増となったことで標準財政規模が増加したことにより、将来負担比率が</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市民防災公園や学校適正配置（中学校）などの大型事業により地方債現在高が増加する見込みであるが、交付税措置がある有利な地方債の活用や、計画的な繰上償還の実施等により、将来負担比率の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8608</xdr:rowOff>
    </xdr:from>
    <xdr:to>
      <xdr:col>81</xdr:col>
      <xdr:colOff>44450</xdr:colOff>
      <xdr:row>19</xdr:row>
      <xdr:rowOff>47484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266158"/>
          <a:ext cx="8382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47484</xdr:rowOff>
    </xdr:from>
    <xdr:to>
      <xdr:col>77</xdr:col>
      <xdr:colOff>44450</xdr:colOff>
      <xdr:row>19</xdr:row>
      <xdr:rowOff>119874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30503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106468</xdr:rowOff>
    </xdr:from>
    <xdr:to>
      <xdr:col>72</xdr:col>
      <xdr:colOff>203200</xdr:colOff>
      <xdr:row>19</xdr:row>
      <xdr:rowOff>119874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36401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106468</xdr:rowOff>
    </xdr:from>
    <xdr:to>
      <xdr:col>68</xdr:col>
      <xdr:colOff>152400</xdr:colOff>
      <xdr:row>20</xdr:row>
      <xdr:rowOff>86501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364018"/>
          <a:ext cx="889000" cy="15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76694</xdr:rowOff>
    </xdr:from>
    <xdr:to>
      <xdr:col>64</xdr:col>
      <xdr:colOff>152400</xdr:colOff>
      <xdr:row>17</xdr:row>
      <xdr:rowOff>6844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1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17021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8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129258</xdr:rowOff>
    </xdr:from>
    <xdr:to>
      <xdr:col>81</xdr:col>
      <xdr:colOff>95250</xdr:colOff>
      <xdr:row>19</xdr:row>
      <xdr:rowOff>59408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21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101335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18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168134</xdr:rowOff>
    </xdr:from>
    <xdr:to>
      <xdr:col>77</xdr:col>
      <xdr:colOff>95250</xdr:colOff>
      <xdr:row>19</xdr:row>
      <xdr:rowOff>98284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25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83061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34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69074</xdr:rowOff>
    </xdr:from>
    <xdr:to>
      <xdr:col>73</xdr:col>
      <xdr:colOff>44450</xdr:colOff>
      <xdr:row>19</xdr:row>
      <xdr:rowOff>170674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32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155451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41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55668</xdr:rowOff>
    </xdr:from>
    <xdr:to>
      <xdr:col>68</xdr:col>
      <xdr:colOff>203200</xdr:colOff>
      <xdr:row>19</xdr:row>
      <xdr:rowOff>157268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31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142045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399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35701</xdr:rowOff>
    </xdr:from>
    <xdr:to>
      <xdr:col>64</xdr:col>
      <xdr:colOff>152400</xdr:colOff>
      <xdr:row>20</xdr:row>
      <xdr:rowOff>137301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46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122078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551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和歌山県海南市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46,492
46,195
101.06
27,802,491
26,564,982
1,136,666
14,374,584
32,938,754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海南下津高等学校の閉校や下津町地域の幼稚園の統合などにより、職員数が減少した一方で、会計年度任用職員の報酬の増額改定や勤勉手当の支給開始など、会計年度任用職員の処遇改善に伴い、前年度に比べ</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ポイント上昇した。</a:t>
          </a:r>
        </a:p>
        <a:p>
          <a:r>
            <a:rPr kumimoji="1" lang="ja-JP" altLang="en-US" sz="1200">
              <a:latin typeface="ＭＳ Ｐゴシック" panose="020B0600070205080204" pitchFamily="50" charset="-128"/>
              <a:ea typeface="ＭＳ Ｐゴシック" panose="020B0600070205080204" pitchFamily="50" charset="-128"/>
            </a:rPr>
            <a:t>　今後も、職務や能力、実績を重視した給与体系を実現するとともに、仕事量と人員配分を柔軟に変化させながら、人件費の適正化に努める。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143002</xdr:rowOff>
    </xdr:from>
    <xdr:to>
      <xdr:col>24</xdr:col>
      <xdr:colOff>25400</xdr:colOff>
      <xdr:row>37</xdr:row>
      <xdr:rowOff>156718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866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143002</xdr:rowOff>
    </xdr:from>
    <xdr:to>
      <xdr:col>19</xdr:col>
      <xdr:colOff>187325</xdr:colOff>
      <xdr:row>37</xdr:row>
      <xdr:rowOff>170434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866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152146</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957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152146</xdr:rowOff>
    </xdr:from>
    <xdr:to>
      <xdr:col>11</xdr:col>
      <xdr:colOff>9525</xdr:colOff>
      <xdr:row>38</xdr:row>
      <xdr:rowOff>8128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95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105918</xdr:rowOff>
    </xdr:from>
    <xdr:to>
      <xdr:col>24</xdr:col>
      <xdr:colOff>76200</xdr:colOff>
      <xdr:row>38</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77995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92202</xdr:rowOff>
    </xdr:from>
    <xdr:to>
      <xdr:col>20</xdr:col>
      <xdr:colOff>38100</xdr:colOff>
      <xdr:row>38</xdr:row>
      <xdr:rowOff>22352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119634</xdr:rowOff>
    </xdr:from>
    <xdr:to>
      <xdr:col>15</xdr:col>
      <xdr:colOff>149225</xdr:colOff>
      <xdr:row>38</xdr:row>
      <xdr:rowOff>49785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34561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101346</xdr:rowOff>
    </xdr:from>
    <xdr:to>
      <xdr:col>11</xdr:col>
      <xdr:colOff>60325</xdr:colOff>
      <xdr:row>38</xdr:row>
      <xdr:rowOff>31496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128778</xdr:rowOff>
    </xdr:from>
    <xdr:to>
      <xdr:col>6</xdr:col>
      <xdr:colOff>171450</xdr:colOff>
      <xdr:row>38</xdr:row>
      <xdr:rowOff>58928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43705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物価高や人件費の上昇により物件費は増加傾向にある一方で、公共施設の適正化や枠配分方法による経常経費の抑制に努めた結果、</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今後も引き続き経常経費の抑制に努める。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54610</xdr:rowOff>
    </xdr:from>
    <xdr:to>
      <xdr:col>82</xdr:col>
      <xdr:colOff>107950</xdr:colOff>
      <xdr:row>17</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69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17</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54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39370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93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16</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93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147337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160020</xdr:rowOff>
    </xdr:from>
    <xdr:to>
      <xdr:col>74</xdr:col>
      <xdr:colOff>31750</xdr:colOff>
      <xdr:row>17</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月より児童手当が制度改正され、支給対象の拡充や所得制限の撤廃などによる扶助費が増加したことで、前年度と比べて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今後も障害者自立支援給付や子育て支援にかかる経費の増加が見込まれることから、市独自制度を含めた総合的な見直しを図り、抑制に努める。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15422</xdr:rowOff>
    </xdr:from>
    <xdr:to>
      <xdr:col>24</xdr:col>
      <xdr:colOff>25400</xdr:colOff>
      <xdr:row>57</xdr:row>
      <xdr:rowOff>91622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880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15422</xdr:rowOff>
    </xdr:from>
    <xdr:to>
      <xdr:col>19</xdr:col>
      <xdr:colOff>187325</xdr:colOff>
      <xdr:row>57</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88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15422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90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40822</xdr:rowOff>
    </xdr:from>
    <xdr:to>
      <xdr:col>24</xdr:col>
      <xdr:colOff>76200</xdr:colOff>
      <xdr:row>57</xdr:row>
      <xdr:rowOff>142422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136072</xdr:rowOff>
    </xdr:from>
    <xdr:to>
      <xdr:col>20</xdr:col>
      <xdr:colOff>38100</xdr:colOff>
      <xdr:row>57</xdr:row>
      <xdr:rowOff>66222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50999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136072</xdr:rowOff>
    </xdr:from>
    <xdr:to>
      <xdr:col>6</xdr:col>
      <xdr:colOff>171450</xdr:colOff>
      <xdr:row>57</xdr:row>
      <xdr:rowOff>66222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50999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後期高齢者医療保険特別会計や介護保険特別会計への繰出金が増加したことなどにより、前年度と比べ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今後も引き続き経常経費の抑制に努める。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38100</xdr:rowOff>
    </xdr:from>
    <xdr:to>
      <xdr:col>82</xdr:col>
      <xdr:colOff>107950</xdr:colOff>
      <xdr:row>60</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325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25400</xdr:rowOff>
    </xdr:from>
    <xdr:to>
      <xdr:col>78</xdr:col>
      <xdr:colOff>69850</xdr:colOff>
      <xdr:row>60</xdr:row>
      <xdr:rowOff>38100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312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158750</xdr:rowOff>
    </xdr:from>
    <xdr:to>
      <xdr:col>73</xdr:col>
      <xdr:colOff>180975</xdr:colOff>
      <xdr:row>60</xdr:row>
      <xdr:rowOff>25400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274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158750</xdr:rowOff>
    </xdr:from>
    <xdr:to>
      <xdr:col>69</xdr:col>
      <xdr:colOff>92075</xdr:colOff>
      <xdr:row>60</xdr:row>
      <xdr:rowOff>114300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274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38100</xdr:rowOff>
    </xdr:from>
    <xdr:to>
      <xdr:col>82</xdr:col>
      <xdr:colOff>158750</xdr:colOff>
      <xdr:row>60</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10177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158750</xdr:rowOff>
    </xdr:from>
    <xdr:to>
      <xdr:col>78</xdr:col>
      <xdr:colOff>120650</xdr:colOff>
      <xdr:row>60</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6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146050</xdr:rowOff>
    </xdr:from>
    <xdr:to>
      <xdr:col>74</xdr:col>
      <xdr:colOff>31750</xdr:colOff>
      <xdr:row>60</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60977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107950</xdr:rowOff>
    </xdr:from>
    <xdr:to>
      <xdr:col>69</xdr:col>
      <xdr:colOff>142875</xdr:colOff>
      <xdr:row>60</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63500</xdr:rowOff>
    </xdr:from>
    <xdr:to>
      <xdr:col>65</xdr:col>
      <xdr:colOff>53975</xdr:colOff>
      <xdr:row>60</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国民健康保険野上厚生病院組合への負担金が増加したことなどにより、経常的に支出する補助費等は前年度と比べ増加したことにより、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今後も、各種団体への補助金等を継続的に見直すことにより、経常経費の抑制に努める。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36</xdr:row>
      <xdr:rowOff>8128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711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35</xdr:row>
      <xdr:rowOff>170434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483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147574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39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26416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391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公債費の抑制に努めており、第三セクター等改革推進債の償還完了などにより、前年度に比べ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ポイント改善している。</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ことに加え、今後も公債費の増加が見込まれるため、優先度・緊急度等を踏まえた事業実施により地方債の発行を抑制するほか、繰上償還を計画的に実施することにより、将来の公債費負担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58420</xdr:rowOff>
    </xdr:from>
    <xdr:to>
      <xdr:col>24</xdr:col>
      <xdr:colOff>25400</xdr:colOff>
      <xdr:row>75</xdr:row>
      <xdr:rowOff>73660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1717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73660</xdr:rowOff>
    </xdr:from>
    <xdr:to>
      <xdr:col>19</xdr:col>
      <xdr:colOff>187325</xdr:colOff>
      <xdr:row>75</xdr:row>
      <xdr:rowOff>77470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32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48895</xdr:rowOff>
    </xdr:from>
    <xdr:to>
      <xdr:col>15</xdr:col>
      <xdr:colOff>98425</xdr:colOff>
      <xdr:row>75</xdr:row>
      <xdr:rowOff>77470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076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48895</xdr:rowOff>
    </xdr:from>
    <xdr:to>
      <xdr:col>11</xdr:col>
      <xdr:colOff>9525</xdr:colOff>
      <xdr:row>75</xdr:row>
      <xdr:rowOff>62230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076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99060</xdr:rowOff>
    </xdr:from>
    <xdr:to>
      <xdr:col>6</xdr:col>
      <xdr:colOff>171450</xdr:colOff>
      <xdr:row>75</xdr:row>
      <xdr:rowOff>29210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39387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xdr:rowOff>
    </xdr:from>
    <xdr:to>
      <xdr:col>24</xdr:col>
      <xdr:colOff>76200</xdr:colOff>
      <xdr:row>75</xdr:row>
      <xdr:rowOff>109220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151147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3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22860</xdr:rowOff>
    </xdr:from>
    <xdr:to>
      <xdr:col>20</xdr:col>
      <xdr:colOff>38100</xdr:colOff>
      <xdr:row>75</xdr:row>
      <xdr:rowOff>124460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109238</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67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26670</xdr:rowOff>
    </xdr:from>
    <xdr:to>
      <xdr:col>15</xdr:col>
      <xdr:colOff>149225</xdr:colOff>
      <xdr:row>75</xdr:row>
      <xdr:rowOff>128270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113047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169545</xdr:rowOff>
    </xdr:from>
    <xdr:to>
      <xdr:col>11</xdr:col>
      <xdr:colOff>60325</xdr:colOff>
      <xdr:row>75</xdr:row>
      <xdr:rowOff>99695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84472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97807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今後も引き続き枠配分方式による予算編成や事務事業の見直しを継続することにより、さらなる経常経費の抑制に努める。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165863</xdr:rowOff>
    </xdr:from>
    <xdr:to>
      <xdr:col>82</xdr:col>
      <xdr:colOff>107950</xdr:colOff>
      <xdr:row>78</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67513"/>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165863</xdr:rowOff>
    </xdr:from>
    <xdr:to>
      <xdr:col>78</xdr:col>
      <xdr:colOff>69850</xdr:colOff>
      <xdr:row>77</xdr:row>
      <xdr:rowOff>170435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675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28702</xdr:rowOff>
    </xdr:from>
    <xdr:to>
      <xdr:col>73</xdr:col>
      <xdr:colOff>180975</xdr:colOff>
      <xdr:row>77</xdr:row>
      <xdr:rowOff>170435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230352"/>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28702</xdr:rowOff>
    </xdr:from>
    <xdr:to>
      <xdr:col>69</xdr:col>
      <xdr:colOff>92075</xdr:colOff>
      <xdr:row>78</xdr:row>
      <xdr:rowOff>30987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30352"/>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89679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115063</xdr:rowOff>
    </xdr:from>
    <xdr:to>
      <xdr:col>78</xdr:col>
      <xdr:colOff>120650</xdr:colOff>
      <xdr:row>78</xdr:row>
      <xdr:rowOff>45213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29990</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34562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149352</xdr:rowOff>
    </xdr:from>
    <xdr:to>
      <xdr:col>69</xdr:col>
      <xdr:colOff>142875</xdr:colOff>
      <xdr:row>77</xdr:row>
      <xdr:rowOff>79502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和歌山県海南市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57868</xdr:rowOff>
    </xdr:from>
    <xdr:to>
      <xdr:col>29</xdr:col>
      <xdr:colOff>127000</xdr:colOff>
      <xdr:row>18</xdr:row>
      <xdr:rowOff>96158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91593"/>
          <a:ext cx="647700" cy="38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96158</xdr:rowOff>
    </xdr:from>
    <xdr:to>
      <xdr:col>26</xdr:col>
      <xdr:colOff>50800</xdr:colOff>
      <xdr:row>18</xdr:row>
      <xdr:rowOff>120885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29883"/>
          <a:ext cx="698500" cy="24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120885</xdr:rowOff>
    </xdr:from>
    <xdr:to>
      <xdr:col>22</xdr:col>
      <xdr:colOff>114300</xdr:colOff>
      <xdr:row>18</xdr:row>
      <xdr:rowOff>135134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54610"/>
          <a:ext cx="698500" cy="14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135134</xdr:rowOff>
    </xdr:from>
    <xdr:to>
      <xdr:col>18</xdr:col>
      <xdr:colOff>177800</xdr:colOff>
      <xdr:row>18</xdr:row>
      <xdr:rowOff>162585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68859"/>
          <a:ext cx="698500" cy="27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162687</xdr:rowOff>
    </xdr:from>
    <xdr:to>
      <xdr:col>15</xdr:col>
      <xdr:colOff>101600</xdr:colOff>
      <xdr:row>19</xdr:row>
      <xdr:rowOff>92837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2964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77614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38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7068</xdr:rowOff>
    </xdr:from>
    <xdr:to>
      <xdr:col>29</xdr:col>
      <xdr:colOff>177800</xdr:colOff>
      <xdr:row>18</xdr:row>
      <xdr:rowOff>108668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40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150595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1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45358</xdr:rowOff>
    </xdr:from>
    <xdr:to>
      <xdr:col>26</xdr:col>
      <xdr:colOff>101600</xdr:colOff>
      <xdr:row>18</xdr:row>
      <xdr:rowOff>146958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79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131735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6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70085</xdr:rowOff>
    </xdr:from>
    <xdr:to>
      <xdr:col>22</xdr:col>
      <xdr:colOff>165100</xdr:colOff>
      <xdr:row>19</xdr:row>
      <xdr:rowOff>235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03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156462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90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84334</xdr:rowOff>
    </xdr:from>
    <xdr:to>
      <xdr:col>19</xdr:col>
      <xdr:colOff>38100</xdr:colOff>
      <xdr:row>19</xdr:row>
      <xdr:rowOff>14484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18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170711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04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111785</xdr:rowOff>
    </xdr:from>
    <xdr:to>
      <xdr:col>15</xdr:col>
      <xdr:colOff>101600</xdr:colOff>
      <xdr:row>19</xdr:row>
      <xdr:rowOff>41935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45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52112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01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62509</xdr:rowOff>
    </xdr:from>
    <xdr:to>
      <xdr:col>29</xdr:col>
      <xdr:colOff>127000</xdr:colOff>
      <xdr:row>38</xdr:row>
      <xdr:rowOff>62956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30109"/>
          <a:ext cx="647700" cy="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61340</xdr:rowOff>
    </xdr:from>
    <xdr:to>
      <xdr:col>26</xdr:col>
      <xdr:colOff>50800</xdr:colOff>
      <xdr:row>38</xdr:row>
      <xdr:rowOff>62509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28940"/>
          <a:ext cx="698500" cy="1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61340</xdr:rowOff>
    </xdr:from>
    <xdr:to>
      <xdr:col>22</xdr:col>
      <xdr:colOff>114300</xdr:colOff>
      <xdr:row>38</xdr:row>
      <xdr:rowOff>77048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28940"/>
          <a:ext cx="698500" cy="15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77048</xdr:rowOff>
    </xdr:from>
    <xdr:to>
      <xdr:col>18</xdr:col>
      <xdr:colOff>177800</xdr:colOff>
      <xdr:row>38</xdr:row>
      <xdr:rowOff>80745</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44648"/>
          <a:ext cx="698500" cy="3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24990</xdr:rowOff>
    </xdr:from>
    <xdr:to>
      <xdr:col>15</xdr:col>
      <xdr:colOff>101600</xdr:colOff>
      <xdr:row>38</xdr:row>
      <xdr:rowOff>126590</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9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136767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6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12156</xdr:rowOff>
    </xdr:from>
    <xdr:to>
      <xdr:col>29</xdr:col>
      <xdr:colOff>177800</xdr:colOff>
      <xdr:row>38</xdr:row>
      <xdr:rowOff>113756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79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327133</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11709</xdr:rowOff>
    </xdr:from>
    <xdr:to>
      <xdr:col>26</xdr:col>
      <xdr:colOff>101600</xdr:colOff>
      <xdr:row>38</xdr:row>
      <xdr:rowOff>113309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79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98086</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65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10540</xdr:rowOff>
    </xdr:from>
    <xdr:to>
      <xdr:col>22</xdr:col>
      <xdr:colOff>165100</xdr:colOff>
      <xdr:row>38</xdr:row>
      <xdr:rowOff>112140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78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96917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6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26248</xdr:rowOff>
    </xdr:from>
    <xdr:to>
      <xdr:col>19</xdr:col>
      <xdr:colOff>38100</xdr:colOff>
      <xdr:row>38</xdr:row>
      <xdr:rowOff>127848</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93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112625</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8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29945</xdr:rowOff>
    </xdr:from>
    <xdr:to>
      <xdr:col>15</xdr:col>
      <xdr:colOff>101600</xdr:colOff>
      <xdr:row>38</xdr:row>
      <xdr:rowOff>131545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97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116322</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8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和歌山県海南市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46,492
46,195
101.06
27,802,491
26,564,982
1,136,666
14,374,584
32,938,754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50274</xdr:rowOff>
    </xdr:from>
    <xdr:to>
      <xdr:col>24</xdr:col>
      <xdr:colOff>63500</xdr:colOff>
      <xdr:row>37</xdr:row>
      <xdr:rowOff>92794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93924"/>
          <a:ext cx="8382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84531</xdr:rowOff>
    </xdr:from>
    <xdr:to>
      <xdr:col>19</xdr:col>
      <xdr:colOff>177800</xdr:colOff>
      <xdr:row>37</xdr:row>
      <xdr:rowOff>92794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28181"/>
          <a:ext cx="8890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84531</xdr:rowOff>
    </xdr:from>
    <xdr:to>
      <xdr:col>15</xdr:col>
      <xdr:colOff>50800</xdr:colOff>
      <xdr:row>37</xdr:row>
      <xdr:rowOff>90747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28181"/>
          <a:ext cx="889000" cy="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90747</xdr:rowOff>
    </xdr:from>
    <xdr:to>
      <xdr:col>10</xdr:col>
      <xdr:colOff>114300</xdr:colOff>
      <xdr:row>37</xdr:row>
      <xdr:rowOff>117656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34397"/>
          <a:ext cx="889000" cy="2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135447</xdr:rowOff>
    </xdr:from>
    <xdr:to>
      <xdr:col>6</xdr:col>
      <xdr:colOff>38100</xdr:colOff>
      <xdr:row>38</xdr:row>
      <xdr:rowOff>65598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790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56725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7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170924</xdr:rowOff>
    </xdr:from>
    <xdr:to>
      <xdr:col>24</xdr:col>
      <xdr:colOff>114300</xdr:colOff>
      <xdr:row>37</xdr:row>
      <xdr:rowOff>101074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4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149351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2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41994</xdr:rowOff>
    </xdr:from>
    <xdr:to>
      <xdr:col>20</xdr:col>
      <xdr:colOff>38100</xdr:colOff>
      <xdr:row>37</xdr:row>
      <xdr:rowOff>143594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134721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33731</xdr:rowOff>
    </xdr:from>
    <xdr:to>
      <xdr:col>15</xdr:col>
      <xdr:colOff>101600</xdr:colOff>
      <xdr:row>37</xdr:row>
      <xdr:rowOff>135331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7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126458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7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39947</xdr:rowOff>
    </xdr:from>
    <xdr:to>
      <xdr:col>10</xdr:col>
      <xdr:colOff>165100</xdr:colOff>
      <xdr:row>37</xdr:row>
      <xdr:rowOff>141547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132674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66856</xdr:rowOff>
    </xdr:from>
    <xdr:to>
      <xdr:col>6</xdr:col>
      <xdr:colOff>38100</xdr:colOff>
      <xdr:row>37</xdr:row>
      <xdr:rowOff>168456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13533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8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121986</xdr:rowOff>
    </xdr:from>
    <xdr:to>
      <xdr:col>24</xdr:col>
      <xdr:colOff>63500</xdr:colOff>
      <xdr:row>58</xdr:row>
      <xdr:rowOff>122036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66086"/>
          <a:ext cx="8382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121986</xdr:rowOff>
    </xdr:from>
    <xdr:to>
      <xdr:col>19</xdr:col>
      <xdr:colOff>177800</xdr:colOff>
      <xdr:row>58</xdr:row>
      <xdr:rowOff>122493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6086"/>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122456</xdr:rowOff>
    </xdr:from>
    <xdr:to>
      <xdr:col>15</xdr:col>
      <xdr:colOff>50800</xdr:colOff>
      <xdr:row>58</xdr:row>
      <xdr:rowOff>122493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6556"/>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122456</xdr:rowOff>
    </xdr:from>
    <xdr:to>
      <xdr:col>10</xdr:col>
      <xdr:colOff>114300</xdr:colOff>
      <xdr:row>58</xdr:row>
      <xdr:rowOff>122964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6556"/>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72015</xdr:rowOff>
    </xdr:from>
    <xdr:to>
      <xdr:col>6</xdr:col>
      <xdr:colOff>38100</xdr:colOff>
      <xdr:row>59</xdr:row>
      <xdr:rowOff>2165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18692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9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71236</xdr:rowOff>
    </xdr:from>
    <xdr:to>
      <xdr:col>24</xdr:col>
      <xdr:colOff>114300</xdr:colOff>
      <xdr:row>59</xdr:row>
      <xdr:rowOff>1386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71186</xdr:rowOff>
    </xdr:from>
    <xdr:to>
      <xdr:col>20</xdr:col>
      <xdr:colOff>38100</xdr:colOff>
      <xdr:row>59</xdr:row>
      <xdr:rowOff>1336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163913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71693</xdr:rowOff>
    </xdr:from>
    <xdr:to>
      <xdr:col>15</xdr:col>
      <xdr:colOff>101600</xdr:colOff>
      <xdr:row>59</xdr:row>
      <xdr:rowOff>1843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164420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71656</xdr:rowOff>
    </xdr:from>
    <xdr:to>
      <xdr:col>10</xdr:col>
      <xdr:colOff>165100</xdr:colOff>
      <xdr:row>59</xdr:row>
      <xdr:rowOff>1806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164383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72164</xdr:rowOff>
    </xdr:from>
    <xdr:to>
      <xdr:col>6</xdr:col>
      <xdr:colOff>38100</xdr:colOff>
      <xdr:row>59</xdr:row>
      <xdr:rowOff>2314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164891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5232</xdr:rowOff>
    </xdr:from>
    <xdr:to>
      <xdr:col>24</xdr:col>
      <xdr:colOff>63500</xdr:colOff>
      <xdr:row>79</xdr:row>
      <xdr:rowOff>19405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49782"/>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5905</xdr:rowOff>
    </xdr:from>
    <xdr:to>
      <xdr:col>19</xdr:col>
      <xdr:colOff>177800</xdr:colOff>
      <xdr:row>79</xdr:row>
      <xdr:rowOff>19405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50455"/>
          <a:ext cx="889000" cy="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1308</xdr:rowOff>
    </xdr:from>
    <xdr:to>
      <xdr:col>15</xdr:col>
      <xdr:colOff>50800</xdr:colOff>
      <xdr:row>79</xdr:row>
      <xdr:rowOff>5905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45858"/>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1308</xdr:rowOff>
    </xdr:from>
    <xdr:to>
      <xdr:col>10</xdr:col>
      <xdr:colOff>114300</xdr:colOff>
      <xdr:row>79</xdr:row>
      <xdr:rowOff>6299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45858"/>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62306</xdr:rowOff>
    </xdr:from>
    <xdr:to>
      <xdr:col>6</xdr:col>
      <xdr:colOff>38100</xdr:colOff>
      <xdr:row>78</xdr:row>
      <xdr:rowOff>163906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8983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1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125882</xdr:rowOff>
    </xdr:from>
    <xdr:to>
      <xdr:col>24</xdr:col>
      <xdr:colOff>114300</xdr:colOff>
      <xdr:row>79</xdr:row>
      <xdr:rowOff>56032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9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40809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140055</xdr:rowOff>
    </xdr:from>
    <xdr:to>
      <xdr:col>20</xdr:col>
      <xdr:colOff>38100</xdr:colOff>
      <xdr:row>79</xdr:row>
      <xdr:rowOff>70205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1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61332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0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126555</xdr:rowOff>
    </xdr:from>
    <xdr:to>
      <xdr:col>15</xdr:col>
      <xdr:colOff>101600</xdr:colOff>
      <xdr:row>79</xdr:row>
      <xdr:rowOff>56705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47832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121958</xdr:rowOff>
    </xdr:from>
    <xdr:to>
      <xdr:col>10</xdr:col>
      <xdr:colOff>165100</xdr:colOff>
      <xdr:row>79</xdr:row>
      <xdr:rowOff>52108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43235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126949</xdr:rowOff>
    </xdr:from>
    <xdr:to>
      <xdr:col>6</xdr:col>
      <xdr:colOff>38100</xdr:colOff>
      <xdr:row>79</xdr:row>
      <xdr:rowOff>57099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48226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9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84555</xdr:rowOff>
    </xdr:from>
    <xdr:to>
      <xdr:col>24</xdr:col>
      <xdr:colOff>63500</xdr:colOff>
      <xdr:row>96</xdr:row>
      <xdr:rowOff>104167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43755"/>
          <a:ext cx="838200" cy="1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104167</xdr:rowOff>
    </xdr:from>
    <xdr:to>
      <xdr:col>19</xdr:col>
      <xdr:colOff>177800</xdr:colOff>
      <xdr:row>97</xdr:row>
      <xdr:rowOff>25957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63367"/>
          <a:ext cx="889000" cy="9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109190</xdr:rowOff>
    </xdr:from>
    <xdr:to>
      <xdr:col>15</xdr:col>
      <xdr:colOff>50800</xdr:colOff>
      <xdr:row>97</xdr:row>
      <xdr:rowOff>25957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68390"/>
          <a:ext cx="889000" cy="8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109190</xdr:rowOff>
    </xdr:from>
    <xdr:to>
      <xdr:col>10</xdr:col>
      <xdr:colOff>114300</xdr:colOff>
      <xdr:row>97</xdr:row>
      <xdr:rowOff>124887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68390"/>
          <a:ext cx="889000" cy="18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80480</xdr:rowOff>
    </xdr:from>
    <xdr:to>
      <xdr:col>6</xdr:col>
      <xdr:colOff>38100</xdr:colOff>
      <xdr:row>98</xdr:row>
      <xdr:rowOff>10630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1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80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33755</xdr:rowOff>
    </xdr:from>
    <xdr:to>
      <xdr:col>24</xdr:col>
      <xdr:colOff>114300</xdr:colOff>
      <xdr:row>96</xdr:row>
      <xdr:rowOff>135355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9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12182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71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53367</xdr:rowOff>
    </xdr:from>
    <xdr:to>
      <xdr:col>20</xdr:col>
      <xdr:colOff>38100</xdr:colOff>
      <xdr:row>96</xdr:row>
      <xdr:rowOff>154967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1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146094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60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146607</xdr:rowOff>
    </xdr:from>
    <xdr:to>
      <xdr:col>15</xdr:col>
      <xdr:colOff>101600</xdr:colOff>
      <xdr:row>97</xdr:row>
      <xdr:rowOff>76757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0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67884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9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58390</xdr:rowOff>
    </xdr:from>
    <xdr:to>
      <xdr:col>10</xdr:col>
      <xdr:colOff>165100</xdr:colOff>
      <xdr:row>96</xdr:row>
      <xdr:rowOff>159990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151117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1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74087</xdr:rowOff>
    </xdr:from>
    <xdr:to>
      <xdr:col>6</xdr:col>
      <xdr:colOff>38100</xdr:colOff>
      <xdr:row>98</xdr:row>
      <xdr:rowOff>4237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20764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7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98006</xdr:rowOff>
    </xdr:from>
    <xdr:to>
      <xdr:col>55</xdr:col>
      <xdr:colOff>0</xdr:colOff>
      <xdr:row>38</xdr:row>
      <xdr:rowOff>99672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613106"/>
          <a:ext cx="8382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67867</xdr:rowOff>
    </xdr:from>
    <xdr:to>
      <xdr:col>50</xdr:col>
      <xdr:colOff>114300</xdr:colOff>
      <xdr:row>38</xdr:row>
      <xdr:rowOff>99672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582967"/>
          <a:ext cx="889000" cy="3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67867</xdr:rowOff>
    </xdr:from>
    <xdr:to>
      <xdr:col>45</xdr:col>
      <xdr:colOff>177800</xdr:colOff>
      <xdr:row>38</xdr:row>
      <xdr:rowOff>112193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82967"/>
          <a:ext cx="889000" cy="4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106027</xdr:rowOff>
    </xdr:from>
    <xdr:to>
      <xdr:col>41</xdr:col>
      <xdr:colOff>50800</xdr:colOff>
      <xdr:row>38</xdr:row>
      <xdr:rowOff>112193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78227"/>
          <a:ext cx="889000" cy="34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127521</xdr:rowOff>
    </xdr:from>
    <xdr:to>
      <xdr:col>36</xdr:col>
      <xdr:colOff>165100</xdr:colOff>
      <xdr:row>36</xdr:row>
      <xdr:rowOff>57671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2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74198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0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47206</xdr:rowOff>
    </xdr:from>
    <xdr:to>
      <xdr:col>55</xdr:col>
      <xdr:colOff>50800</xdr:colOff>
      <xdr:row>38</xdr:row>
      <xdr:rowOff>148806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6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133583</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7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48872</xdr:rowOff>
    </xdr:from>
    <xdr:to>
      <xdr:col>50</xdr:col>
      <xdr:colOff>165100</xdr:colOff>
      <xdr:row>38</xdr:row>
      <xdr:rowOff>150472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6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141599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5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17067</xdr:rowOff>
    </xdr:from>
    <xdr:to>
      <xdr:col>46</xdr:col>
      <xdr:colOff>38100</xdr:colOff>
      <xdr:row>38</xdr:row>
      <xdr:rowOff>118667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3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109794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2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61393</xdr:rowOff>
    </xdr:from>
    <xdr:to>
      <xdr:col>41</xdr:col>
      <xdr:colOff>101600</xdr:colOff>
      <xdr:row>38</xdr:row>
      <xdr:rowOff>162993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7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154120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6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55227</xdr:rowOff>
    </xdr:from>
    <xdr:to>
      <xdr:col>36</xdr:col>
      <xdr:colOff>165100</xdr:colOff>
      <xdr:row>36</xdr:row>
      <xdr:rowOff>156827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2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147954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32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77813</xdr:rowOff>
    </xdr:from>
    <xdr:to>
      <xdr:col>55</xdr:col>
      <xdr:colOff>0</xdr:colOff>
      <xdr:row>56</xdr:row>
      <xdr:rowOff>83831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79013"/>
          <a:ext cx="838200" cy="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83831</xdr:rowOff>
    </xdr:from>
    <xdr:to>
      <xdr:col>50</xdr:col>
      <xdr:colOff>114300</xdr:colOff>
      <xdr:row>56</xdr:row>
      <xdr:rowOff>91520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85031"/>
          <a:ext cx="889000" cy="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91520</xdr:rowOff>
    </xdr:from>
    <xdr:to>
      <xdr:col>45</xdr:col>
      <xdr:colOff>177800</xdr:colOff>
      <xdr:row>56</xdr:row>
      <xdr:rowOff>135608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92720"/>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89577</xdr:rowOff>
    </xdr:from>
    <xdr:to>
      <xdr:col>41</xdr:col>
      <xdr:colOff>50800</xdr:colOff>
      <xdr:row>56</xdr:row>
      <xdr:rowOff>135608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90777"/>
          <a:ext cx="889000" cy="4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82741</xdr:rowOff>
    </xdr:from>
    <xdr:to>
      <xdr:col>36</xdr:col>
      <xdr:colOff>165100</xdr:colOff>
      <xdr:row>57</xdr:row>
      <xdr:rowOff>12891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4018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7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27013</xdr:rowOff>
    </xdr:from>
    <xdr:to>
      <xdr:col>55</xdr:col>
      <xdr:colOff>50800</xdr:colOff>
      <xdr:row>56</xdr:row>
      <xdr:rowOff>128613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5440</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33031</xdr:rowOff>
    </xdr:from>
    <xdr:to>
      <xdr:col>50</xdr:col>
      <xdr:colOff>165100</xdr:colOff>
      <xdr:row>56</xdr:row>
      <xdr:rowOff>134631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125758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2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40720</xdr:rowOff>
    </xdr:from>
    <xdr:to>
      <xdr:col>46</xdr:col>
      <xdr:colOff>38100</xdr:colOff>
      <xdr:row>56</xdr:row>
      <xdr:rowOff>142320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4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133447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3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84808</xdr:rowOff>
    </xdr:from>
    <xdr:to>
      <xdr:col>41</xdr:col>
      <xdr:colOff>101600</xdr:colOff>
      <xdr:row>57</xdr:row>
      <xdr:rowOff>14958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8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6085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7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38777</xdr:rowOff>
    </xdr:from>
    <xdr:to>
      <xdr:col>36</xdr:col>
      <xdr:colOff>165100</xdr:colOff>
      <xdr:row>56</xdr:row>
      <xdr:rowOff>140377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3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156904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41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15450</xdr:rowOff>
    </xdr:from>
    <xdr:to>
      <xdr:col>55</xdr:col>
      <xdr:colOff>0</xdr:colOff>
      <xdr:row>77</xdr:row>
      <xdr:rowOff>70248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217100"/>
          <a:ext cx="838200" cy="5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14895</xdr:rowOff>
    </xdr:from>
    <xdr:to>
      <xdr:col>50</xdr:col>
      <xdr:colOff>114300</xdr:colOff>
      <xdr:row>77</xdr:row>
      <xdr:rowOff>15450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045095"/>
          <a:ext cx="889000" cy="17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14895</xdr:rowOff>
    </xdr:from>
    <xdr:to>
      <xdr:col>45</xdr:col>
      <xdr:colOff>177800</xdr:colOff>
      <xdr:row>76</xdr:row>
      <xdr:rowOff>124417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045095"/>
          <a:ext cx="889000" cy="10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103755</xdr:rowOff>
    </xdr:from>
    <xdr:to>
      <xdr:col>41</xdr:col>
      <xdr:colOff>50800</xdr:colOff>
      <xdr:row>76</xdr:row>
      <xdr:rowOff>124417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133955"/>
          <a:ext cx="889000" cy="2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19448</xdr:rowOff>
    </xdr:from>
    <xdr:to>
      <xdr:col>55</xdr:col>
      <xdr:colOff>50800</xdr:colOff>
      <xdr:row>77</xdr:row>
      <xdr:rowOff>121048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2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42325</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7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136100</xdr:rowOff>
    </xdr:from>
    <xdr:to>
      <xdr:col>50</xdr:col>
      <xdr:colOff>165100</xdr:colOff>
      <xdr:row>77</xdr:row>
      <xdr:rowOff>66250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82777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94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135545</xdr:rowOff>
    </xdr:from>
    <xdr:to>
      <xdr:col>46</xdr:col>
      <xdr:colOff>38100</xdr:colOff>
      <xdr:row>76</xdr:row>
      <xdr:rowOff>65695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99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82222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76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73617</xdr:rowOff>
    </xdr:from>
    <xdr:to>
      <xdr:col>41</xdr:col>
      <xdr:colOff>101600</xdr:colOff>
      <xdr:row>77</xdr:row>
      <xdr:rowOff>3767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20293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87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52955</xdr:rowOff>
    </xdr:from>
    <xdr:to>
      <xdr:col>36</xdr:col>
      <xdr:colOff>165100</xdr:colOff>
      <xdr:row>76</xdr:row>
      <xdr:rowOff>154555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08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171083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85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125189</xdr:rowOff>
    </xdr:from>
    <xdr:to>
      <xdr:col>55</xdr:col>
      <xdr:colOff>0</xdr:colOff>
      <xdr:row>96</xdr:row>
      <xdr:rowOff>165750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84389"/>
          <a:ext cx="838200" cy="4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165750</xdr:rowOff>
    </xdr:from>
    <xdr:to>
      <xdr:col>50</xdr:col>
      <xdr:colOff>114300</xdr:colOff>
      <xdr:row>97</xdr:row>
      <xdr:rowOff>88162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24950"/>
          <a:ext cx="889000" cy="9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82252</xdr:rowOff>
    </xdr:from>
    <xdr:to>
      <xdr:col>45</xdr:col>
      <xdr:colOff>177800</xdr:colOff>
      <xdr:row>97</xdr:row>
      <xdr:rowOff>88162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12902"/>
          <a:ext cx="889000" cy="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80859</xdr:rowOff>
    </xdr:from>
    <xdr:to>
      <xdr:col>41</xdr:col>
      <xdr:colOff>50800</xdr:colOff>
      <xdr:row>97</xdr:row>
      <xdr:rowOff>82252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11509"/>
          <a:ext cx="889000" cy="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69990</xdr:rowOff>
    </xdr:from>
    <xdr:to>
      <xdr:col>36</xdr:col>
      <xdr:colOff>165100</xdr:colOff>
      <xdr:row>97</xdr:row>
      <xdr:rowOff>140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2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16667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0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74389</xdr:rowOff>
    </xdr:from>
    <xdr:to>
      <xdr:col>55</xdr:col>
      <xdr:colOff>50800</xdr:colOff>
      <xdr:row>97</xdr:row>
      <xdr:rowOff>4539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52816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1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114950</xdr:rowOff>
    </xdr:from>
    <xdr:to>
      <xdr:col>50</xdr:col>
      <xdr:colOff>165100</xdr:colOff>
      <xdr:row>97</xdr:row>
      <xdr:rowOff>45100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7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36227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6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37362</xdr:rowOff>
    </xdr:from>
    <xdr:to>
      <xdr:col>46</xdr:col>
      <xdr:colOff>38100</xdr:colOff>
      <xdr:row>97</xdr:row>
      <xdr:rowOff>138962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6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130089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6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31452</xdr:rowOff>
    </xdr:from>
    <xdr:to>
      <xdr:col>41</xdr:col>
      <xdr:colOff>101600</xdr:colOff>
      <xdr:row>97</xdr:row>
      <xdr:rowOff>133052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6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124179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5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30059</xdr:rowOff>
    </xdr:from>
    <xdr:to>
      <xdr:col>36</xdr:col>
      <xdr:colOff>165100</xdr:colOff>
      <xdr:row>97</xdr:row>
      <xdr:rowOff>131659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6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122786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5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57995</xdr:rowOff>
    </xdr:from>
    <xdr:to>
      <xdr:col>85</xdr:col>
      <xdr:colOff>127000</xdr:colOff>
      <xdr:row>39</xdr:row>
      <xdr:rowOff>69866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44545"/>
          <a:ext cx="838200" cy="1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57995</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44545"/>
          <a:ext cx="889000" cy="4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98464</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014"/>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97014</xdr:rowOff>
    </xdr:from>
    <xdr:to>
      <xdr:col>71</xdr:col>
      <xdr:colOff>177800</xdr:colOff>
      <xdr:row>39</xdr:row>
      <xdr:rowOff>98464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3564"/>
          <a:ext cx="889000" cy="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27025</xdr:rowOff>
    </xdr:from>
    <xdr:to>
      <xdr:col>67</xdr:col>
      <xdr:colOff>101600</xdr:colOff>
      <xdr:row>39</xdr:row>
      <xdr:rowOff>128625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1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145152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8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19066</xdr:rowOff>
    </xdr:from>
    <xdr:to>
      <xdr:col>85</xdr:col>
      <xdr:colOff>177800</xdr:colOff>
      <xdr:row>39</xdr:row>
      <xdr:rowOff>120666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0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149893</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7195</xdr:rowOff>
    </xdr:from>
    <xdr:to>
      <xdr:col>81</xdr:col>
      <xdr:colOff>101600</xdr:colOff>
      <xdr:row>39</xdr:row>
      <xdr:rowOff>108795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125322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6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47664</xdr:rowOff>
    </xdr:from>
    <xdr:to>
      <xdr:col>72</xdr:col>
      <xdr:colOff>38100</xdr:colOff>
      <xdr:row>39</xdr:row>
      <xdr:rowOff>149264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140391</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82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46214</xdr:rowOff>
    </xdr:from>
    <xdr:to>
      <xdr:col>67</xdr:col>
      <xdr:colOff>101600</xdr:colOff>
      <xdr:row>39</xdr:row>
      <xdr:rowOff>147814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138941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825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154653</xdr:rowOff>
    </xdr:from>
    <xdr:to>
      <xdr:col>85</xdr:col>
      <xdr:colOff>127000</xdr:colOff>
      <xdr:row>77</xdr:row>
      <xdr:rowOff>155000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56303"/>
          <a:ext cx="838200" cy="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155000</xdr:rowOff>
    </xdr:from>
    <xdr:to>
      <xdr:col>81</xdr:col>
      <xdr:colOff>50800</xdr:colOff>
      <xdr:row>77</xdr:row>
      <xdr:rowOff>155699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56650"/>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155699</xdr:rowOff>
    </xdr:from>
    <xdr:to>
      <xdr:col>76</xdr:col>
      <xdr:colOff>114300</xdr:colOff>
      <xdr:row>77</xdr:row>
      <xdr:rowOff>164057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57349"/>
          <a:ext cx="889000" cy="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164057</xdr:rowOff>
    </xdr:from>
    <xdr:to>
      <xdr:col>71</xdr:col>
      <xdr:colOff>177800</xdr:colOff>
      <xdr:row>77</xdr:row>
      <xdr:rowOff>169025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65707"/>
          <a:ext cx="889000" cy="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134947</xdr:rowOff>
    </xdr:from>
    <xdr:to>
      <xdr:col>67</xdr:col>
      <xdr:colOff>101600</xdr:colOff>
      <xdr:row>78</xdr:row>
      <xdr:rowOff>65097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56224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42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103853</xdr:rowOff>
    </xdr:from>
    <xdr:to>
      <xdr:col>85</xdr:col>
      <xdr:colOff>177800</xdr:colOff>
      <xdr:row>78</xdr:row>
      <xdr:rowOff>34003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0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104200</xdr:rowOff>
    </xdr:from>
    <xdr:to>
      <xdr:col>81</xdr:col>
      <xdr:colOff>101600</xdr:colOff>
      <xdr:row>78</xdr:row>
      <xdr:rowOff>34350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0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25477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9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104899</xdr:rowOff>
    </xdr:from>
    <xdr:to>
      <xdr:col>76</xdr:col>
      <xdr:colOff>165100</xdr:colOff>
      <xdr:row>78</xdr:row>
      <xdr:rowOff>35049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0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26176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9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113257</xdr:rowOff>
    </xdr:from>
    <xdr:to>
      <xdr:col>72</xdr:col>
      <xdr:colOff>38100</xdr:colOff>
      <xdr:row>78</xdr:row>
      <xdr:rowOff>43407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1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34534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0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118225</xdr:rowOff>
    </xdr:from>
    <xdr:to>
      <xdr:col>67</xdr:col>
      <xdr:colOff>101600</xdr:colOff>
      <xdr:row>78</xdr:row>
      <xdr:rowOff>48375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64902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9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40267</xdr:rowOff>
    </xdr:from>
    <xdr:to>
      <xdr:col>85</xdr:col>
      <xdr:colOff>127000</xdr:colOff>
      <xdr:row>99</xdr:row>
      <xdr:rowOff>41194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13817"/>
          <a:ext cx="8382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41194</xdr:rowOff>
    </xdr:from>
    <xdr:to>
      <xdr:col>81</xdr:col>
      <xdr:colOff>50800</xdr:colOff>
      <xdr:row>99</xdr:row>
      <xdr:rowOff>42543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14744"/>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32389</xdr:rowOff>
    </xdr:from>
    <xdr:to>
      <xdr:col>76</xdr:col>
      <xdr:colOff>114300</xdr:colOff>
      <xdr:row>99</xdr:row>
      <xdr:rowOff>42543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05939"/>
          <a:ext cx="889000" cy="1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32389</xdr:rowOff>
    </xdr:from>
    <xdr:to>
      <xdr:col>71</xdr:col>
      <xdr:colOff>177800</xdr:colOff>
      <xdr:row>99</xdr:row>
      <xdr:rowOff>42813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05939"/>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124574</xdr:rowOff>
    </xdr:from>
    <xdr:to>
      <xdr:col>67</xdr:col>
      <xdr:colOff>101600</xdr:colOff>
      <xdr:row>99</xdr:row>
      <xdr:rowOff>54724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2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71251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160917</xdr:rowOff>
    </xdr:from>
    <xdr:to>
      <xdr:col>85</xdr:col>
      <xdr:colOff>177800</xdr:colOff>
      <xdr:row>99</xdr:row>
      <xdr:rowOff>91067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6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75844</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7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161844</xdr:rowOff>
    </xdr:from>
    <xdr:to>
      <xdr:col>81</xdr:col>
      <xdr:colOff>101600</xdr:colOff>
      <xdr:row>99</xdr:row>
      <xdr:rowOff>91994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83121</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70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163193</xdr:rowOff>
    </xdr:from>
    <xdr:to>
      <xdr:col>76</xdr:col>
      <xdr:colOff>165100</xdr:colOff>
      <xdr:row>99</xdr:row>
      <xdr:rowOff>93343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6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84470</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705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153039</xdr:rowOff>
    </xdr:from>
    <xdr:to>
      <xdr:col>72</xdr:col>
      <xdr:colOff>38100</xdr:colOff>
      <xdr:row>99</xdr:row>
      <xdr:rowOff>83189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5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74316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04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163463</xdr:rowOff>
    </xdr:from>
    <xdr:to>
      <xdr:col>67</xdr:col>
      <xdr:colOff>101600</xdr:colOff>
      <xdr:row>99</xdr:row>
      <xdr:rowOff>93613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6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84740</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5017" y="17058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86142</xdr:rowOff>
    </xdr:from>
    <xdr:to>
      <xdr:col>116</xdr:col>
      <xdr:colOff>63500</xdr:colOff>
      <xdr:row>38</xdr:row>
      <xdr:rowOff>131731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01242"/>
          <a:ext cx="838200" cy="4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86142</xdr:rowOff>
    </xdr:from>
    <xdr:to>
      <xdr:col>111</xdr:col>
      <xdr:colOff>177800</xdr:colOff>
      <xdr:row>38</xdr:row>
      <xdr:rowOff>117428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01242"/>
          <a:ext cx="889000" cy="3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117428</xdr:rowOff>
    </xdr:from>
    <xdr:to>
      <xdr:col>107</xdr:col>
      <xdr:colOff>50800</xdr:colOff>
      <xdr:row>38</xdr:row>
      <xdr:rowOff>129870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32528"/>
          <a:ext cx="889000" cy="1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129870</xdr:rowOff>
    </xdr:from>
    <xdr:to>
      <xdr:col>102</xdr:col>
      <xdr:colOff>114300</xdr:colOff>
      <xdr:row>38</xdr:row>
      <xdr:rowOff>138884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44970"/>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69469</xdr:rowOff>
    </xdr:from>
    <xdr:to>
      <xdr:col>98</xdr:col>
      <xdr:colOff>38100</xdr:colOff>
      <xdr:row>38</xdr:row>
      <xdr:rowOff>171069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16146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80931</xdr:rowOff>
    </xdr:from>
    <xdr:to>
      <xdr:col>116</xdr:col>
      <xdr:colOff>114300</xdr:colOff>
      <xdr:row>39</xdr:row>
      <xdr:rowOff>11081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9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103808</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4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35342</xdr:rowOff>
    </xdr:from>
    <xdr:to>
      <xdr:col>112</xdr:col>
      <xdr:colOff>38100</xdr:colOff>
      <xdr:row>38</xdr:row>
      <xdr:rowOff>136942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5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153469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2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66628</xdr:rowOff>
    </xdr:from>
    <xdr:to>
      <xdr:col>107</xdr:col>
      <xdr:colOff>101600</xdr:colOff>
      <xdr:row>38</xdr:row>
      <xdr:rowOff>168228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8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13305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5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79070</xdr:rowOff>
    </xdr:from>
    <xdr:to>
      <xdr:col>102</xdr:col>
      <xdr:colOff>165100</xdr:colOff>
      <xdr:row>39</xdr:row>
      <xdr:rowOff>9220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25747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6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88084</xdr:rowOff>
    </xdr:from>
    <xdr:to>
      <xdr:col>98</xdr:col>
      <xdr:colOff>38100</xdr:colOff>
      <xdr:row>39</xdr:row>
      <xdr:rowOff>18234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9361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69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43169</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8719"/>
          <a:ext cx="8382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43169</xdr:rowOff>
    </xdr:from>
    <xdr:to>
      <xdr:col>111</xdr:col>
      <xdr:colOff>177800</xdr:colOff>
      <xdr:row>59</xdr:row>
      <xdr:rowOff>43658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8719"/>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43658</xdr:rowOff>
    </xdr:from>
    <xdr:to>
      <xdr:col>107</xdr:col>
      <xdr:colOff>50800</xdr:colOff>
      <xdr:row>59</xdr:row>
      <xdr:rowOff>43665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9208"/>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43665</xdr:rowOff>
    </xdr:from>
    <xdr:to>
      <xdr:col>102</xdr:col>
      <xdr:colOff>114300</xdr:colOff>
      <xdr:row>59</xdr:row>
      <xdr:rowOff>43680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9215"/>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119807</xdr:rowOff>
    </xdr:from>
    <xdr:to>
      <xdr:col>98</xdr:col>
      <xdr:colOff>38100</xdr:colOff>
      <xdr:row>59</xdr:row>
      <xdr:rowOff>49957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66484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163819</xdr:rowOff>
    </xdr:from>
    <xdr:to>
      <xdr:col>112</xdr:col>
      <xdr:colOff>38100</xdr:colOff>
      <xdr:row>59</xdr:row>
      <xdr:rowOff>93969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85096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20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164308</xdr:rowOff>
    </xdr:from>
    <xdr:to>
      <xdr:col>107</xdr:col>
      <xdr:colOff>101600</xdr:colOff>
      <xdr:row>59</xdr:row>
      <xdr:rowOff>94458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85585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201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164315</xdr:rowOff>
    </xdr:from>
    <xdr:to>
      <xdr:col>102</xdr:col>
      <xdr:colOff>165100</xdr:colOff>
      <xdr:row>59</xdr:row>
      <xdr:rowOff>94465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85592</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0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164330</xdr:rowOff>
    </xdr:from>
    <xdr:to>
      <xdr:col>98</xdr:col>
      <xdr:colOff>38100</xdr:colOff>
      <xdr:row>59</xdr:row>
      <xdr:rowOff>94480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85607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01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11303</xdr:rowOff>
    </xdr:from>
    <xdr:to>
      <xdr:col>116</xdr:col>
      <xdr:colOff>63500</xdr:colOff>
      <xdr:row>75</xdr:row>
      <xdr:rowOff>54337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70053"/>
          <a:ext cx="838200" cy="4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54337</xdr:rowOff>
    </xdr:from>
    <xdr:to>
      <xdr:col>111</xdr:col>
      <xdr:colOff>177800</xdr:colOff>
      <xdr:row>75</xdr:row>
      <xdr:rowOff>69444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913087"/>
          <a:ext cx="889000" cy="1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69444</xdr:rowOff>
    </xdr:from>
    <xdr:to>
      <xdr:col>107</xdr:col>
      <xdr:colOff>50800</xdr:colOff>
      <xdr:row>75</xdr:row>
      <xdr:rowOff>83998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28194"/>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73387</xdr:rowOff>
    </xdr:from>
    <xdr:to>
      <xdr:col>102</xdr:col>
      <xdr:colOff>114300</xdr:colOff>
      <xdr:row>75</xdr:row>
      <xdr:rowOff>83998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932137"/>
          <a:ext cx="8890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60458</xdr:rowOff>
    </xdr:from>
    <xdr:to>
      <xdr:col>98</xdr:col>
      <xdr:colOff>38100</xdr:colOff>
      <xdr:row>76</xdr:row>
      <xdr:rowOff>162058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153185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131953</xdr:rowOff>
    </xdr:from>
    <xdr:to>
      <xdr:col>116</xdr:col>
      <xdr:colOff>114300</xdr:colOff>
      <xdr:row>75</xdr:row>
      <xdr:rowOff>62103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1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154830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7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3537</xdr:rowOff>
    </xdr:from>
    <xdr:to>
      <xdr:col>112</xdr:col>
      <xdr:colOff>38100</xdr:colOff>
      <xdr:row>75</xdr:row>
      <xdr:rowOff>105137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6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96264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5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18644</xdr:rowOff>
    </xdr:from>
    <xdr:to>
      <xdr:col>107</xdr:col>
      <xdr:colOff>101600</xdr:colOff>
      <xdr:row>75</xdr:row>
      <xdr:rowOff>120244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7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111371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97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33198</xdr:rowOff>
    </xdr:from>
    <xdr:to>
      <xdr:col>102</xdr:col>
      <xdr:colOff>165100</xdr:colOff>
      <xdr:row>75</xdr:row>
      <xdr:rowOff>134798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9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125925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9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22587</xdr:rowOff>
    </xdr:from>
    <xdr:to>
      <xdr:col>98</xdr:col>
      <xdr:colOff>38100</xdr:colOff>
      <xdr:row>75</xdr:row>
      <xdr:rowOff>124187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8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140714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5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義務的経費では、人件費において会計年度任用職員の報酬の増額改定や勤勉手当の支給開始などにより前年度比</a:t>
          </a:r>
          <a:r>
            <a:rPr kumimoji="1" lang="en-US" altLang="ja-JP" sz="1300">
              <a:latin typeface="ＭＳ Ｐゴシック" panose="020B0600070205080204" pitchFamily="50" charset="-128"/>
              <a:ea typeface="ＭＳ Ｐゴシック" panose="020B0600070205080204" pitchFamily="50" charset="-128"/>
            </a:rPr>
            <a:t>3,906</a:t>
          </a:r>
          <a:r>
            <a:rPr kumimoji="1" lang="ja-JP" altLang="en-US" sz="1300">
              <a:latin typeface="ＭＳ Ｐゴシック" panose="020B0600070205080204" pitchFamily="50" charset="-128"/>
              <a:ea typeface="ＭＳ Ｐゴシック" panose="020B0600070205080204" pitchFamily="50" charset="-128"/>
            </a:rPr>
            <a:t>円の増となったことに加え、扶助費において定額減税補足給付金給付事業の皆増などにより前年度比</a:t>
          </a:r>
          <a:r>
            <a:rPr kumimoji="1" lang="en-US" altLang="ja-JP" sz="1300">
              <a:latin typeface="ＭＳ Ｐゴシック" panose="020B0600070205080204" pitchFamily="50" charset="-128"/>
              <a:ea typeface="ＭＳ Ｐゴシック" panose="020B0600070205080204" pitchFamily="50" charset="-128"/>
            </a:rPr>
            <a:t>2,574</a:t>
          </a:r>
          <a:r>
            <a:rPr kumimoji="1" lang="ja-JP" altLang="en-US" sz="1300">
              <a:latin typeface="ＭＳ Ｐゴシック" panose="020B0600070205080204" pitchFamily="50" charset="-128"/>
              <a:ea typeface="ＭＳ Ｐゴシック" panose="020B0600070205080204" pitchFamily="50" charset="-128"/>
            </a:rPr>
            <a:t>円の増となり、全体では前年度比</a:t>
          </a:r>
          <a:r>
            <a:rPr kumimoji="1" lang="en-US" altLang="ja-JP" sz="1300">
              <a:latin typeface="ＭＳ Ｐゴシック" panose="020B0600070205080204" pitchFamily="50" charset="-128"/>
              <a:ea typeface="ＭＳ Ｐゴシック" panose="020B0600070205080204" pitchFamily="50" charset="-128"/>
            </a:rPr>
            <a:t>6,632</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消費的経費では、維持補修費において大坪川等の河川浚渫事業の増などにより前年度比</a:t>
          </a:r>
          <a:r>
            <a:rPr kumimoji="1" lang="en-US" altLang="ja-JP" sz="1300">
              <a:latin typeface="ＭＳ Ｐゴシック" panose="020B0600070205080204" pitchFamily="50" charset="-128"/>
              <a:ea typeface="ＭＳ Ｐゴシック" panose="020B0600070205080204" pitchFamily="50" charset="-128"/>
            </a:rPr>
            <a:t>1,116</a:t>
          </a:r>
          <a:r>
            <a:rPr kumimoji="1" lang="ja-JP" altLang="en-US" sz="1300">
              <a:latin typeface="ＭＳ Ｐゴシック" panose="020B0600070205080204" pitchFamily="50" charset="-128"/>
              <a:ea typeface="ＭＳ Ｐゴシック" panose="020B0600070205080204" pitchFamily="50" charset="-128"/>
            </a:rPr>
            <a:t>円の増となったことに加え、補助費においてふるさと海南応援寄付金事業の増などにより前年度比</a:t>
          </a:r>
          <a:r>
            <a:rPr kumimoji="1" lang="en-US" altLang="ja-JP" sz="1300">
              <a:latin typeface="ＭＳ Ｐゴシック" panose="020B0600070205080204" pitchFamily="50" charset="-128"/>
              <a:ea typeface="ＭＳ Ｐゴシック" panose="020B0600070205080204" pitchFamily="50" charset="-128"/>
            </a:rPr>
            <a:t>510</a:t>
          </a:r>
          <a:r>
            <a:rPr kumimoji="1" lang="ja-JP" altLang="en-US" sz="1300">
              <a:latin typeface="ＭＳ Ｐゴシック" panose="020B0600070205080204" pitchFamily="50" charset="-128"/>
              <a:ea typeface="ＭＳ Ｐゴシック" panose="020B0600070205080204" pitchFamily="50" charset="-128"/>
            </a:rPr>
            <a:t>円の増となり、全体では前年度比</a:t>
          </a:r>
          <a:r>
            <a:rPr kumimoji="1" lang="en-US" altLang="ja-JP" sz="1300">
              <a:latin typeface="ＭＳ Ｐゴシック" panose="020B0600070205080204" pitchFamily="50" charset="-128"/>
              <a:ea typeface="ＭＳ Ｐゴシック" panose="020B0600070205080204" pitchFamily="50" charset="-128"/>
            </a:rPr>
            <a:t>1,405</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投資的経費では、普通建設事業費において東出張所新築工事等による消防庁舎等整備事業の増などにより前年度比</a:t>
          </a:r>
          <a:r>
            <a:rPr kumimoji="1" lang="en-US" altLang="ja-JP" sz="1300">
              <a:latin typeface="ＭＳ Ｐゴシック" panose="020B0600070205080204" pitchFamily="50" charset="-128"/>
              <a:ea typeface="ＭＳ Ｐゴシック" panose="020B0600070205080204" pitchFamily="50" charset="-128"/>
            </a:rPr>
            <a:t>1,316</a:t>
          </a:r>
          <a:r>
            <a:rPr kumimoji="1" lang="ja-JP" altLang="en-US" sz="1300">
              <a:latin typeface="ＭＳ Ｐゴシック" panose="020B0600070205080204" pitchFamily="50" charset="-128"/>
              <a:ea typeface="ＭＳ Ｐゴシック" panose="020B0600070205080204" pitchFamily="50" charset="-128"/>
            </a:rPr>
            <a:t>円の増となる一方で、災害復旧事業費において令和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月豪雨災害における災害復旧事業の減などにより前年度比</a:t>
          </a:r>
          <a:r>
            <a:rPr kumimoji="1" lang="en-US" altLang="ja-JP" sz="1300">
              <a:latin typeface="ＭＳ Ｐゴシック" panose="020B0600070205080204" pitchFamily="50" charset="-128"/>
              <a:ea typeface="ＭＳ Ｐゴシック" panose="020B0600070205080204" pitchFamily="50" charset="-128"/>
            </a:rPr>
            <a:t>3,635</a:t>
          </a:r>
          <a:r>
            <a:rPr kumimoji="1" lang="ja-JP" altLang="en-US" sz="1300">
              <a:latin typeface="ＭＳ Ｐゴシック" panose="020B0600070205080204" pitchFamily="50" charset="-128"/>
              <a:ea typeface="ＭＳ Ｐゴシック" panose="020B0600070205080204" pitchFamily="50" charset="-128"/>
            </a:rPr>
            <a:t>円の減となり、全体では前年度比</a:t>
          </a:r>
          <a:r>
            <a:rPr kumimoji="1" lang="en-US" altLang="ja-JP" sz="1300">
              <a:latin typeface="ＭＳ Ｐゴシック" panose="020B0600070205080204" pitchFamily="50" charset="-128"/>
              <a:ea typeface="ＭＳ Ｐゴシック" panose="020B0600070205080204" pitchFamily="50" charset="-128"/>
            </a:rPr>
            <a:t>2,319</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その他の経費では、投資及び出資金において水道事業会計への繰出しの減などにより前年度比</a:t>
          </a:r>
          <a:r>
            <a:rPr kumimoji="1" lang="en-US" altLang="ja-JP" sz="1300">
              <a:latin typeface="ＭＳ Ｐゴシック" panose="020B0600070205080204" pitchFamily="50" charset="-128"/>
              <a:ea typeface="ＭＳ Ｐゴシック" panose="020B0600070205080204" pitchFamily="50" charset="-128"/>
            </a:rPr>
            <a:t>1,396</a:t>
          </a:r>
          <a:r>
            <a:rPr kumimoji="1" lang="ja-JP" altLang="en-US" sz="1300">
              <a:latin typeface="ＭＳ Ｐゴシック" panose="020B0600070205080204" pitchFamily="50" charset="-128"/>
              <a:ea typeface="ＭＳ Ｐゴシック" panose="020B0600070205080204" pitchFamily="50" charset="-128"/>
            </a:rPr>
            <a:t>円の減となる一方で、繰出金において後期高齢者医療特別会計への繰出し増などにより前年度比</a:t>
          </a:r>
          <a:r>
            <a:rPr kumimoji="1" lang="en-US" altLang="ja-JP" sz="1300">
              <a:latin typeface="ＭＳ Ｐゴシック" panose="020B0600070205080204" pitchFamily="50" charset="-128"/>
              <a:ea typeface="ＭＳ Ｐゴシック" panose="020B0600070205080204" pitchFamily="50" charset="-128"/>
            </a:rPr>
            <a:t>2,259</a:t>
          </a:r>
          <a:r>
            <a:rPr kumimoji="1" lang="ja-JP" altLang="en-US" sz="1300">
              <a:latin typeface="ＭＳ Ｐゴシック" panose="020B0600070205080204" pitchFamily="50" charset="-128"/>
              <a:ea typeface="ＭＳ Ｐゴシック" panose="020B0600070205080204" pitchFamily="50" charset="-128"/>
            </a:rPr>
            <a:t>円の増となり、全体では前年度比</a:t>
          </a:r>
          <a:r>
            <a:rPr kumimoji="1" lang="en-US" altLang="ja-JP" sz="1300">
              <a:latin typeface="ＭＳ Ｐゴシック" panose="020B0600070205080204" pitchFamily="50" charset="-128"/>
              <a:ea typeface="ＭＳ Ｐゴシック" panose="020B0600070205080204" pitchFamily="50" charset="-128"/>
            </a:rPr>
            <a:t>1,182</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和歌山県海南市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46,492
46,195
101.06
27,802,491
26,564,982
1,136,666
14,374,584
32,938,754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38926</xdr:rowOff>
    </xdr:from>
    <xdr:to>
      <xdr:col>24</xdr:col>
      <xdr:colOff>63500</xdr:colOff>
      <xdr:row>38</xdr:row>
      <xdr:rowOff>52070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554026"/>
          <a:ext cx="8382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38926</xdr:rowOff>
    </xdr:from>
    <xdr:to>
      <xdr:col>19</xdr:col>
      <xdr:colOff>177800</xdr:colOff>
      <xdr:row>38</xdr:row>
      <xdr:rowOff>61785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5402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9207</xdr:rowOff>
    </xdr:from>
    <xdr:to>
      <xdr:col>15</xdr:col>
      <xdr:colOff>50800</xdr:colOff>
      <xdr:row>38</xdr:row>
      <xdr:rowOff>61785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24307"/>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9207</xdr:rowOff>
    </xdr:from>
    <xdr:to>
      <xdr:col>10</xdr:col>
      <xdr:colOff>114300</xdr:colOff>
      <xdr:row>38</xdr:row>
      <xdr:rowOff>110934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24307"/>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63754</xdr:rowOff>
    </xdr:from>
    <xdr:to>
      <xdr:col>6</xdr:col>
      <xdr:colOff>38100</xdr:colOff>
      <xdr:row>38</xdr:row>
      <xdr:rowOff>165354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156481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7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1270</xdr:rowOff>
    </xdr:from>
    <xdr:to>
      <xdr:col>24</xdr:col>
      <xdr:colOff>114300</xdr:colOff>
      <xdr:row>38</xdr:row>
      <xdr:rowOff>102870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159576</xdr:rowOff>
    </xdr:from>
    <xdr:to>
      <xdr:col>20</xdr:col>
      <xdr:colOff>38100</xdr:colOff>
      <xdr:row>38</xdr:row>
      <xdr:rowOff>89726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0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80853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9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10985</xdr:rowOff>
    </xdr:from>
    <xdr:to>
      <xdr:col>15</xdr:col>
      <xdr:colOff>101600</xdr:colOff>
      <xdr:row>38</xdr:row>
      <xdr:rowOff>112585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2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103712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1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129858</xdr:rowOff>
    </xdr:from>
    <xdr:to>
      <xdr:col>10</xdr:col>
      <xdr:colOff>165100</xdr:colOff>
      <xdr:row>38</xdr:row>
      <xdr:rowOff>60007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735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76535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60134</xdr:rowOff>
    </xdr:from>
    <xdr:to>
      <xdr:col>6</xdr:col>
      <xdr:colOff>38100</xdr:colOff>
      <xdr:row>38</xdr:row>
      <xdr:rowOff>161734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7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6811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143502</xdr:rowOff>
    </xdr:from>
    <xdr:to>
      <xdr:col>24</xdr:col>
      <xdr:colOff>63500</xdr:colOff>
      <xdr:row>58</xdr:row>
      <xdr:rowOff>152075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87602"/>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152075</xdr:rowOff>
    </xdr:from>
    <xdr:to>
      <xdr:col>19</xdr:col>
      <xdr:colOff>177800</xdr:colOff>
      <xdr:row>58</xdr:row>
      <xdr:rowOff>153856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96175"/>
          <a:ext cx="889000" cy="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153856</xdr:rowOff>
    </xdr:from>
    <xdr:to>
      <xdr:col>15</xdr:col>
      <xdr:colOff>50800</xdr:colOff>
      <xdr:row>58</xdr:row>
      <xdr:rowOff>154302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97956"/>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32862</xdr:rowOff>
    </xdr:from>
    <xdr:to>
      <xdr:col>10</xdr:col>
      <xdr:colOff>114300</xdr:colOff>
      <xdr:row>58</xdr:row>
      <xdr:rowOff>154302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76962"/>
          <a:ext cx="889000" cy="12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99571</xdr:rowOff>
    </xdr:from>
    <xdr:to>
      <xdr:col>6</xdr:col>
      <xdr:colOff>38100</xdr:colOff>
      <xdr:row>58</xdr:row>
      <xdr:rowOff>29721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7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46248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4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92702</xdr:rowOff>
    </xdr:from>
    <xdr:to>
      <xdr:col>24</xdr:col>
      <xdr:colOff>114300</xdr:colOff>
      <xdr:row>59</xdr:row>
      <xdr:rowOff>22852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3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7629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5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101275</xdr:rowOff>
    </xdr:from>
    <xdr:to>
      <xdr:col>20</xdr:col>
      <xdr:colOff>38100</xdr:colOff>
      <xdr:row>59</xdr:row>
      <xdr:rowOff>31425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4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22552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3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103056</xdr:rowOff>
    </xdr:from>
    <xdr:to>
      <xdr:col>15</xdr:col>
      <xdr:colOff>101600</xdr:colOff>
      <xdr:row>59</xdr:row>
      <xdr:rowOff>33206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24333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3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103502</xdr:rowOff>
    </xdr:from>
    <xdr:to>
      <xdr:col>10</xdr:col>
      <xdr:colOff>165100</xdr:colOff>
      <xdr:row>59</xdr:row>
      <xdr:rowOff>33652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4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24779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153512</xdr:rowOff>
    </xdr:from>
    <xdr:to>
      <xdr:col>6</xdr:col>
      <xdr:colOff>38100</xdr:colOff>
      <xdr:row>58</xdr:row>
      <xdr:rowOff>83662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74789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1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101020</xdr:rowOff>
    </xdr:from>
    <xdr:to>
      <xdr:col>24</xdr:col>
      <xdr:colOff>63500</xdr:colOff>
      <xdr:row>77</xdr:row>
      <xdr:rowOff>118872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02670"/>
          <a:ext cx="838200" cy="1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118872</xdr:rowOff>
    </xdr:from>
    <xdr:to>
      <xdr:col>19</xdr:col>
      <xdr:colOff>177800</xdr:colOff>
      <xdr:row>77</xdr:row>
      <xdr:rowOff>163588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20522"/>
          <a:ext cx="889000" cy="4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147684</xdr:rowOff>
    </xdr:from>
    <xdr:to>
      <xdr:col>15</xdr:col>
      <xdr:colOff>50800</xdr:colOff>
      <xdr:row>77</xdr:row>
      <xdr:rowOff>163588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49334"/>
          <a:ext cx="889000" cy="1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147684</xdr:rowOff>
    </xdr:from>
    <xdr:to>
      <xdr:col>10</xdr:col>
      <xdr:colOff>114300</xdr:colOff>
      <xdr:row>78</xdr:row>
      <xdr:rowOff>48692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9334"/>
          <a:ext cx="889000" cy="7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33710</xdr:rowOff>
    </xdr:from>
    <xdr:to>
      <xdr:col>6</xdr:col>
      <xdr:colOff>38100</xdr:colOff>
      <xdr:row>78</xdr:row>
      <xdr:rowOff>135310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0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126437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9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50220</xdr:rowOff>
    </xdr:from>
    <xdr:to>
      <xdr:col>24</xdr:col>
      <xdr:colOff>114300</xdr:colOff>
      <xdr:row>77</xdr:row>
      <xdr:rowOff>151820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5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136597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6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68072</xdr:rowOff>
    </xdr:from>
    <xdr:to>
      <xdr:col>20</xdr:col>
      <xdr:colOff>38100</xdr:colOff>
      <xdr:row>77</xdr:row>
      <xdr:rowOff>169672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6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160799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112788</xdr:rowOff>
    </xdr:from>
    <xdr:to>
      <xdr:col>15</xdr:col>
      <xdr:colOff>101600</xdr:colOff>
      <xdr:row>78</xdr:row>
      <xdr:rowOff>42938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34065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0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96884</xdr:rowOff>
    </xdr:from>
    <xdr:to>
      <xdr:col>10</xdr:col>
      <xdr:colOff>165100</xdr:colOff>
      <xdr:row>78</xdr:row>
      <xdr:rowOff>27034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18161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9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169342</xdr:rowOff>
    </xdr:from>
    <xdr:to>
      <xdr:col>6</xdr:col>
      <xdr:colOff>38100</xdr:colOff>
      <xdr:row>78</xdr:row>
      <xdr:rowOff>99492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116019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79516</xdr:rowOff>
    </xdr:from>
    <xdr:to>
      <xdr:col>24</xdr:col>
      <xdr:colOff>63500</xdr:colOff>
      <xdr:row>99</xdr:row>
      <xdr:rowOff>80730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3066"/>
          <a:ext cx="838200" cy="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79516</xdr:rowOff>
    </xdr:from>
    <xdr:to>
      <xdr:col>19</xdr:col>
      <xdr:colOff>177800</xdr:colOff>
      <xdr:row>99</xdr:row>
      <xdr:rowOff>80683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3066"/>
          <a:ext cx="889000" cy="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79651</xdr:rowOff>
    </xdr:from>
    <xdr:to>
      <xdr:col>15</xdr:col>
      <xdr:colOff>50800</xdr:colOff>
      <xdr:row>99</xdr:row>
      <xdr:rowOff>80683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3201"/>
          <a:ext cx="889000" cy="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79651</xdr:rowOff>
    </xdr:from>
    <xdr:to>
      <xdr:col>10</xdr:col>
      <xdr:colOff>114300</xdr:colOff>
      <xdr:row>99</xdr:row>
      <xdr:rowOff>80039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3201"/>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32336</xdr:rowOff>
    </xdr:from>
    <xdr:to>
      <xdr:col>6</xdr:col>
      <xdr:colOff>38100</xdr:colOff>
      <xdr:row>99</xdr:row>
      <xdr:rowOff>133936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125063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29930</xdr:rowOff>
    </xdr:from>
    <xdr:to>
      <xdr:col>24</xdr:col>
      <xdr:colOff>114300</xdr:colOff>
      <xdr:row>99</xdr:row>
      <xdr:rowOff>131530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28716</xdr:rowOff>
    </xdr:from>
    <xdr:to>
      <xdr:col>20</xdr:col>
      <xdr:colOff>38100</xdr:colOff>
      <xdr:row>99</xdr:row>
      <xdr:rowOff>130316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121443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29883</xdr:rowOff>
    </xdr:from>
    <xdr:to>
      <xdr:col>15</xdr:col>
      <xdr:colOff>101600</xdr:colOff>
      <xdr:row>99</xdr:row>
      <xdr:rowOff>131483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122610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28851</xdr:rowOff>
    </xdr:from>
    <xdr:to>
      <xdr:col>10</xdr:col>
      <xdr:colOff>165100</xdr:colOff>
      <xdr:row>99</xdr:row>
      <xdr:rowOff>130451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121578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29239</xdr:rowOff>
    </xdr:from>
    <xdr:to>
      <xdr:col>6</xdr:col>
      <xdr:colOff>38100</xdr:colOff>
      <xdr:row>99</xdr:row>
      <xdr:rowOff>130839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147366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138394</xdr:rowOff>
    </xdr:from>
    <xdr:to>
      <xdr:col>55</xdr:col>
      <xdr:colOff>0</xdr:colOff>
      <xdr:row>38</xdr:row>
      <xdr:rowOff>157008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653494"/>
          <a:ext cx="8382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138394</xdr:rowOff>
    </xdr:from>
    <xdr:to>
      <xdr:col>50</xdr:col>
      <xdr:colOff>114300</xdr:colOff>
      <xdr:row>38</xdr:row>
      <xdr:rowOff>145578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53494"/>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145578</xdr:rowOff>
    </xdr:from>
    <xdr:to>
      <xdr:col>45</xdr:col>
      <xdr:colOff>177800</xdr:colOff>
      <xdr:row>38</xdr:row>
      <xdr:rowOff>145578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6606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145578</xdr:rowOff>
    </xdr:from>
    <xdr:to>
      <xdr:col>41</xdr:col>
      <xdr:colOff>50800</xdr:colOff>
      <xdr:row>38</xdr:row>
      <xdr:rowOff>159948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60678"/>
          <a:ext cx="889000" cy="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106208</xdr:rowOff>
    </xdr:from>
    <xdr:to>
      <xdr:col>55</xdr:col>
      <xdr:colOff>50800</xdr:colOff>
      <xdr:row>39</xdr:row>
      <xdr:rowOff>36358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2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21135</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3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87594</xdr:rowOff>
    </xdr:from>
    <xdr:to>
      <xdr:col>50</xdr:col>
      <xdr:colOff>165100</xdr:colOff>
      <xdr:row>39</xdr:row>
      <xdr:rowOff>17744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0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8871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95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94778</xdr:rowOff>
    </xdr:from>
    <xdr:to>
      <xdr:col>46</xdr:col>
      <xdr:colOff>38100</xdr:colOff>
      <xdr:row>39</xdr:row>
      <xdr:rowOff>24928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0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16055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02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94778</xdr:rowOff>
    </xdr:from>
    <xdr:to>
      <xdr:col>41</xdr:col>
      <xdr:colOff>101600</xdr:colOff>
      <xdr:row>39</xdr:row>
      <xdr:rowOff>24928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0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16055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02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109148</xdr:rowOff>
    </xdr:from>
    <xdr:to>
      <xdr:col>36</xdr:col>
      <xdr:colOff>165100</xdr:colOff>
      <xdr:row>39</xdr:row>
      <xdr:rowOff>39298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2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30425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16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48996</xdr:rowOff>
    </xdr:from>
    <xdr:to>
      <xdr:col>55</xdr:col>
      <xdr:colOff>0</xdr:colOff>
      <xdr:row>58</xdr:row>
      <xdr:rowOff>96368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993096"/>
          <a:ext cx="838200" cy="4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125908</xdr:rowOff>
    </xdr:from>
    <xdr:to>
      <xdr:col>50</xdr:col>
      <xdr:colOff>114300</xdr:colOff>
      <xdr:row>58</xdr:row>
      <xdr:rowOff>48996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727108"/>
          <a:ext cx="889000" cy="26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125908</xdr:rowOff>
    </xdr:from>
    <xdr:to>
      <xdr:col>45</xdr:col>
      <xdr:colOff>177800</xdr:colOff>
      <xdr:row>57</xdr:row>
      <xdr:rowOff>141478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727108"/>
          <a:ext cx="889000" cy="18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86741</xdr:rowOff>
    </xdr:from>
    <xdr:to>
      <xdr:col>41</xdr:col>
      <xdr:colOff>50800</xdr:colOff>
      <xdr:row>57</xdr:row>
      <xdr:rowOff>141478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859391"/>
          <a:ext cx="889000" cy="5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67983</xdr:rowOff>
    </xdr:from>
    <xdr:to>
      <xdr:col>36</xdr:col>
      <xdr:colOff>165100</xdr:colOff>
      <xdr:row>57</xdr:row>
      <xdr:rowOff>169583</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4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160710</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93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45568</xdr:rowOff>
    </xdr:from>
    <xdr:to>
      <xdr:col>55</xdr:col>
      <xdr:colOff>50800</xdr:colOff>
      <xdr:row>58</xdr:row>
      <xdr:rowOff>147168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9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131945</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0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169646</xdr:rowOff>
    </xdr:from>
    <xdr:to>
      <xdr:col>50</xdr:col>
      <xdr:colOff>165100</xdr:colOff>
      <xdr:row>58</xdr:row>
      <xdr:rowOff>99796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9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90923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100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75108</xdr:rowOff>
    </xdr:from>
    <xdr:to>
      <xdr:col>46</xdr:col>
      <xdr:colOff>38100</xdr:colOff>
      <xdr:row>57</xdr:row>
      <xdr:rowOff>5258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7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167835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76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90678</xdr:rowOff>
    </xdr:from>
    <xdr:to>
      <xdr:col>41</xdr:col>
      <xdr:colOff>101600</xdr:colOff>
      <xdr:row>58</xdr:row>
      <xdr:rowOff>20828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6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11955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5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35941</xdr:rowOff>
    </xdr:from>
    <xdr:to>
      <xdr:col>36</xdr:col>
      <xdr:colOff>165100</xdr:colOff>
      <xdr:row>57</xdr:row>
      <xdr:rowOff>137541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154068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58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99659</xdr:rowOff>
    </xdr:from>
    <xdr:to>
      <xdr:col>55</xdr:col>
      <xdr:colOff>0</xdr:colOff>
      <xdr:row>78</xdr:row>
      <xdr:rowOff>108683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72759"/>
          <a:ext cx="838200" cy="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58716</xdr:rowOff>
    </xdr:from>
    <xdr:to>
      <xdr:col>50</xdr:col>
      <xdr:colOff>114300</xdr:colOff>
      <xdr:row>78</xdr:row>
      <xdr:rowOff>99659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31816"/>
          <a:ext cx="889000" cy="4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58716</xdr:rowOff>
    </xdr:from>
    <xdr:to>
      <xdr:col>45</xdr:col>
      <xdr:colOff>177800</xdr:colOff>
      <xdr:row>78</xdr:row>
      <xdr:rowOff>91123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31816"/>
          <a:ext cx="889000" cy="3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69076</xdr:rowOff>
    </xdr:from>
    <xdr:to>
      <xdr:col>41</xdr:col>
      <xdr:colOff>50800</xdr:colOff>
      <xdr:row>78</xdr:row>
      <xdr:rowOff>91123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42176"/>
          <a:ext cx="889000" cy="2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155766</xdr:rowOff>
    </xdr:from>
    <xdr:to>
      <xdr:col>36</xdr:col>
      <xdr:colOff>165100</xdr:colOff>
      <xdr:row>78</xdr:row>
      <xdr:rowOff>85916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5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102443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3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57883</xdr:rowOff>
    </xdr:from>
    <xdr:to>
      <xdr:col>55</xdr:col>
      <xdr:colOff>50800</xdr:colOff>
      <xdr:row>78</xdr:row>
      <xdr:rowOff>159483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144260</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4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48859</xdr:rowOff>
    </xdr:from>
    <xdr:to>
      <xdr:col>50</xdr:col>
      <xdr:colOff>165100</xdr:colOff>
      <xdr:row>78</xdr:row>
      <xdr:rowOff>150459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2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141586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7916</xdr:rowOff>
    </xdr:from>
    <xdr:to>
      <xdr:col>46</xdr:col>
      <xdr:colOff>38100</xdr:colOff>
      <xdr:row>78</xdr:row>
      <xdr:rowOff>109516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8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100643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7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40323</xdr:rowOff>
    </xdr:from>
    <xdr:to>
      <xdr:col>41</xdr:col>
      <xdr:colOff>101600</xdr:colOff>
      <xdr:row>78</xdr:row>
      <xdr:rowOff>141923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133050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0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18276</xdr:rowOff>
    </xdr:from>
    <xdr:to>
      <xdr:col>36</xdr:col>
      <xdr:colOff>165100</xdr:colOff>
      <xdr:row>78</xdr:row>
      <xdr:rowOff>119876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111003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8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69802</xdr:rowOff>
    </xdr:from>
    <xdr:to>
      <xdr:col>55</xdr:col>
      <xdr:colOff>0</xdr:colOff>
      <xdr:row>96</xdr:row>
      <xdr:rowOff>162820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29002"/>
          <a:ext cx="838200" cy="9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69802</xdr:rowOff>
    </xdr:from>
    <xdr:to>
      <xdr:col>50</xdr:col>
      <xdr:colOff>114300</xdr:colOff>
      <xdr:row>96</xdr:row>
      <xdr:rowOff>76995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29002"/>
          <a:ext cx="889000" cy="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59995</xdr:rowOff>
    </xdr:from>
    <xdr:to>
      <xdr:col>45</xdr:col>
      <xdr:colOff>177800</xdr:colOff>
      <xdr:row>96</xdr:row>
      <xdr:rowOff>76995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19195"/>
          <a:ext cx="889000" cy="1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59995</xdr:rowOff>
    </xdr:from>
    <xdr:to>
      <xdr:col>41</xdr:col>
      <xdr:colOff>50800</xdr:colOff>
      <xdr:row>97</xdr:row>
      <xdr:rowOff>13826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19195"/>
          <a:ext cx="889000" cy="12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45162</xdr:rowOff>
    </xdr:from>
    <xdr:to>
      <xdr:col>36</xdr:col>
      <xdr:colOff>165100</xdr:colOff>
      <xdr:row>96</xdr:row>
      <xdr:rowOff>146762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0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163289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7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112020</xdr:rowOff>
    </xdr:from>
    <xdr:to>
      <xdr:col>55</xdr:col>
      <xdr:colOff>50800</xdr:colOff>
      <xdr:row>97</xdr:row>
      <xdr:rowOff>42170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90447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4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19002</xdr:rowOff>
    </xdr:from>
    <xdr:to>
      <xdr:col>50</xdr:col>
      <xdr:colOff>165100</xdr:colOff>
      <xdr:row>96</xdr:row>
      <xdr:rowOff>120602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7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137129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5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26195</xdr:rowOff>
    </xdr:from>
    <xdr:to>
      <xdr:col>46</xdr:col>
      <xdr:colOff>38100</xdr:colOff>
      <xdr:row>96</xdr:row>
      <xdr:rowOff>127795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118922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57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9195</xdr:rowOff>
    </xdr:from>
    <xdr:to>
      <xdr:col>41</xdr:col>
      <xdr:colOff>101600</xdr:colOff>
      <xdr:row>96</xdr:row>
      <xdr:rowOff>110795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6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127322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134476</xdr:rowOff>
    </xdr:from>
    <xdr:to>
      <xdr:col>36</xdr:col>
      <xdr:colOff>165100</xdr:colOff>
      <xdr:row>97</xdr:row>
      <xdr:rowOff>64626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9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55753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8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147415</xdr:rowOff>
    </xdr:from>
    <xdr:to>
      <xdr:col>85</xdr:col>
      <xdr:colOff>127000</xdr:colOff>
      <xdr:row>37</xdr:row>
      <xdr:rowOff>125627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19615"/>
          <a:ext cx="838200" cy="14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125627</xdr:rowOff>
    </xdr:from>
    <xdr:to>
      <xdr:col>81</xdr:col>
      <xdr:colOff>50800</xdr:colOff>
      <xdr:row>38</xdr:row>
      <xdr:rowOff>19971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69277"/>
          <a:ext cx="889000" cy="6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19971</xdr:rowOff>
    </xdr:from>
    <xdr:to>
      <xdr:col>76</xdr:col>
      <xdr:colOff>114300</xdr:colOff>
      <xdr:row>38</xdr:row>
      <xdr:rowOff>23428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35071"/>
          <a:ext cx="889000" cy="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61633</xdr:rowOff>
    </xdr:from>
    <xdr:to>
      <xdr:col>71</xdr:col>
      <xdr:colOff>177800</xdr:colOff>
      <xdr:row>38</xdr:row>
      <xdr:rowOff>23428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05283"/>
          <a:ext cx="889000" cy="13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112803</xdr:rowOff>
    </xdr:from>
    <xdr:to>
      <xdr:col>67</xdr:col>
      <xdr:colOff>101600</xdr:colOff>
      <xdr:row>38</xdr:row>
      <xdr:rowOff>42952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4564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34080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4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96615</xdr:rowOff>
    </xdr:from>
    <xdr:to>
      <xdr:col>85</xdr:col>
      <xdr:colOff>177800</xdr:colOff>
      <xdr:row>37</xdr:row>
      <xdr:rowOff>26765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6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119492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2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74827</xdr:rowOff>
    </xdr:from>
    <xdr:to>
      <xdr:col>81</xdr:col>
      <xdr:colOff>101600</xdr:colOff>
      <xdr:row>38</xdr:row>
      <xdr:rowOff>4976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184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167553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1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140621</xdr:rowOff>
    </xdr:from>
    <xdr:to>
      <xdr:col>76</xdr:col>
      <xdr:colOff>165100</xdr:colOff>
      <xdr:row>38</xdr:row>
      <xdr:rowOff>70771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8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61898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7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144078</xdr:rowOff>
    </xdr:from>
    <xdr:to>
      <xdr:col>72</xdr:col>
      <xdr:colOff>38100</xdr:colOff>
      <xdr:row>38</xdr:row>
      <xdr:rowOff>74228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8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65355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8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10833</xdr:rowOff>
    </xdr:from>
    <xdr:to>
      <xdr:col>67</xdr:col>
      <xdr:colOff>101600</xdr:colOff>
      <xdr:row>37</xdr:row>
      <xdr:rowOff>112433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5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128960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2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38476</xdr:rowOff>
    </xdr:from>
    <xdr:to>
      <xdr:col>85</xdr:col>
      <xdr:colOff>127000</xdr:colOff>
      <xdr:row>56</xdr:row>
      <xdr:rowOff>110401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39676"/>
          <a:ext cx="838200" cy="7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110401</xdr:rowOff>
    </xdr:from>
    <xdr:to>
      <xdr:col>81</xdr:col>
      <xdr:colOff>50800</xdr:colOff>
      <xdr:row>57</xdr:row>
      <xdr:rowOff>35261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11601"/>
          <a:ext cx="889000" cy="9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1961</xdr:rowOff>
    </xdr:from>
    <xdr:to>
      <xdr:col>76</xdr:col>
      <xdr:colOff>114300</xdr:colOff>
      <xdr:row>57</xdr:row>
      <xdr:rowOff>35261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74611"/>
          <a:ext cx="8890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109205</xdr:rowOff>
    </xdr:from>
    <xdr:to>
      <xdr:col>71</xdr:col>
      <xdr:colOff>177800</xdr:colOff>
      <xdr:row>57</xdr:row>
      <xdr:rowOff>1961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10405"/>
          <a:ext cx="889000" cy="6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36992</xdr:rowOff>
    </xdr:from>
    <xdr:to>
      <xdr:col>67</xdr:col>
      <xdr:colOff>101600</xdr:colOff>
      <xdr:row>56</xdr:row>
      <xdr:rowOff>138592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155119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1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159126</xdr:rowOff>
    </xdr:from>
    <xdr:to>
      <xdr:col>85</xdr:col>
      <xdr:colOff>177800</xdr:colOff>
      <xdr:row>56</xdr:row>
      <xdr:rowOff>89276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8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137553</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59601</xdr:rowOff>
    </xdr:from>
    <xdr:to>
      <xdr:col>81</xdr:col>
      <xdr:colOff>101600</xdr:colOff>
      <xdr:row>56</xdr:row>
      <xdr:rowOff>161201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6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152328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5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155911</xdr:rowOff>
    </xdr:from>
    <xdr:to>
      <xdr:col>76</xdr:col>
      <xdr:colOff>165100</xdr:colOff>
      <xdr:row>57</xdr:row>
      <xdr:rowOff>86061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5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77188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4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122611</xdr:rowOff>
    </xdr:from>
    <xdr:to>
      <xdr:col>72</xdr:col>
      <xdr:colOff>38100</xdr:colOff>
      <xdr:row>57</xdr:row>
      <xdr:rowOff>52761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2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43888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58405</xdr:rowOff>
    </xdr:from>
    <xdr:to>
      <xdr:col>67</xdr:col>
      <xdr:colOff>101600</xdr:colOff>
      <xdr:row>56</xdr:row>
      <xdr:rowOff>160005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5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151132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57995</xdr:rowOff>
    </xdr:from>
    <xdr:to>
      <xdr:col>85</xdr:col>
      <xdr:colOff>127000</xdr:colOff>
      <xdr:row>79</xdr:row>
      <xdr:rowOff>69866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02545"/>
          <a:ext cx="838200" cy="1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57995</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02545"/>
          <a:ext cx="889000" cy="4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98464</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014"/>
          <a:ext cx="889000" cy="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97014</xdr:rowOff>
    </xdr:from>
    <xdr:to>
      <xdr:col>71</xdr:col>
      <xdr:colOff>177800</xdr:colOff>
      <xdr:row>79</xdr:row>
      <xdr:rowOff>98464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1564"/>
          <a:ext cx="889000" cy="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27011</xdr:rowOff>
    </xdr:from>
    <xdr:to>
      <xdr:col>67</xdr:col>
      <xdr:colOff>101600</xdr:colOff>
      <xdr:row>79</xdr:row>
      <xdr:rowOff>128611</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145138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4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19066</xdr:rowOff>
    </xdr:from>
    <xdr:to>
      <xdr:col>85</xdr:col>
      <xdr:colOff>177800</xdr:colOff>
      <xdr:row>79</xdr:row>
      <xdr:rowOff>120666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6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149893</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7195</xdr:rowOff>
    </xdr:from>
    <xdr:to>
      <xdr:col>81</xdr:col>
      <xdr:colOff>101600</xdr:colOff>
      <xdr:row>79</xdr:row>
      <xdr:rowOff>108795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125322</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32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47664</xdr:rowOff>
    </xdr:from>
    <xdr:to>
      <xdr:col>72</xdr:col>
      <xdr:colOff>38100</xdr:colOff>
      <xdr:row>79</xdr:row>
      <xdr:rowOff>149264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140391</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46214</xdr:rowOff>
    </xdr:from>
    <xdr:to>
      <xdr:col>67</xdr:col>
      <xdr:colOff>101600</xdr:colOff>
      <xdr:row>79</xdr:row>
      <xdr:rowOff>147814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138941</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83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154629</xdr:rowOff>
    </xdr:from>
    <xdr:to>
      <xdr:col>85</xdr:col>
      <xdr:colOff>127000</xdr:colOff>
      <xdr:row>97</xdr:row>
      <xdr:rowOff>155000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85279"/>
          <a:ext cx="8382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155000</xdr:rowOff>
    </xdr:from>
    <xdr:to>
      <xdr:col>81</xdr:col>
      <xdr:colOff>50800</xdr:colOff>
      <xdr:row>97</xdr:row>
      <xdr:rowOff>155699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85650"/>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155699</xdr:rowOff>
    </xdr:from>
    <xdr:to>
      <xdr:col>76</xdr:col>
      <xdr:colOff>114300</xdr:colOff>
      <xdr:row>97</xdr:row>
      <xdr:rowOff>164057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86349"/>
          <a:ext cx="889000" cy="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164057</xdr:rowOff>
    </xdr:from>
    <xdr:to>
      <xdr:col>71</xdr:col>
      <xdr:colOff>177800</xdr:colOff>
      <xdr:row>97</xdr:row>
      <xdr:rowOff>169025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94707"/>
          <a:ext cx="889000" cy="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134931</xdr:rowOff>
    </xdr:from>
    <xdr:to>
      <xdr:col>67</xdr:col>
      <xdr:colOff>101600</xdr:colOff>
      <xdr:row>98</xdr:row>
      <xdr:rowOff>65081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56208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5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103829</xdr:rowOff>
    </xdr:from>
    <xdr:to>
      <xdr:col>85</xdr:col>
      <xdr:colOff>177800</xdr:colOff>
      <xdr:row>98</xdr:row>
      <xdr:rowOff>33979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3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104200</xdr:rowOff>
    </xdr:from>
    <xdr:to>
      <xdr:col>81</xdr:col>
      <xdr:colOff>101600</xdr:colOff>
      <xdr:row>98</xdr:row>
      <xdr:rowOff>34350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3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25477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2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104899</xdr:rowOff>
    </xdr:from>
    <xdr:to>
      <xdr:col>76</xdr:col>
      <xdr:colOff>165100</xdr:colOff>
      <xdr:row>98</xdr:row>
      <xdr:rowOff>35049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26176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113257</xdr:rowOff>
    </xdr:from>
    <xdr:to>
      <xdr:col>72</xdr:col>
      <xdr:colOff>38100</xdr:colOff>
      <xdr:row>98</xdr:row>
      <xdr:rowOff>43407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4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34534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3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118225</xdr:rowOff>
    </xdr:from>
    <xdr:to>
      <xdr:col>67</xdr:col>
      <xdr:colOff>101600</xdr:colOff>
      <xdr:row>98</xdr:row>
      <xdr:rowOff>48375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64902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2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26851</xdr:rowOff>
    </xdr:from>
    <xdr:to>
      <xdr:col>98</xdr:col>
      <xdr:colOff>38100</xdr:colOff>
      <xdr:row>39</xdr:row>
      <xdr:rowOff>128451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144978</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8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総務費では、ローカルブレイクアウト環境構築等による総合行政情報システム運営事業の増やふるさと海南応援寄附金事業の増などにより、前年度比</a:t>
          </a:r>
          <a:r>
            <a:rPr kumimoji="1" lang="en-US" altLang="ja-JP" sz="1300">
              <a:latin typeface="ＭＳ Ｐゴシック" panose="020B0600070205080204" pitchFamily="50" charset="-128"/>
              <a:ea typeface="ＭＳ Ｐゴシック" panose="020B0600070205080204" pitchFamily="50" charset="-128"/>
            </a:rPr>
            <a:t>6,750</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民生費では、電力・ガス・食料品等価格高騰緊急支援給付金給付事業が皆減となった一方、定額減税補足給付金給付事業の皆増などにより、前年度比</a:t>
          </a:r>
          <a:r>
            <a:rPr kumimoji="1" lang="en-US" altLang="ja-JP" sz="1300">
              <a:latin typeface="ＭＳ Ｐゴシック" panose="020B0600070205080204" pitchFamily="50" charset="-128"/>
              <a:ea typeface="ＭＳ Ｐゴシック" panose="020B0600070205080204" pitchFamily="50" charset="-128"/>
            </a:rPr>
            <a:t>5,466</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農林水産業費では、道の駅整備事業の皆減やため池等災害危機管理対策事業の減などにより、前年度比</a:t>
          </a:r>
          <a:r>
            <a:rPr kumimoji="1" lang="en-US" altLang="ja-JP" sz="1300">
              <a:latin typeface="ＭＳ Ｐゴシック" panose="020B0600070205080204" pitchFamily="50" charset="-128"/>
              <a:ea typeface="ＭＳ Ｐゴシック" panose="020B0600070205080204" pitchFamily="50" charset="-128"/>
            </a:rPr>
            <a:t>3,730</a:t>
          </a:r>
          <a:r>
            <a:rPr kumimoji="1" lang="ja-JP" altLang="en-US" sz="1300">
              <a:latin typeface="ＭＳ Ｐゴシック" panose="020B0600070205080204" pitchFamily="50" charset="-128"/>
              <a:ea typeface="ＭＳ Ｐゴシック" panose="020B0600070205080204" pitchFamily="50" charset="-128"/>
            </a:rPr>
            <a:t>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土木費では、雨水公共下水道整備事業の減や市民防災公園整備事業の減などにより、前年度比</a:t>
          </a:r>
          <a:r>
            <a:rPr kumimoji="1" lang="en-US" altLang="ja-JP" sz="1300">
              <a:latin typeface="ＭＳ Ｐゴシック" panose="020B0600070205080204" pitchFamily="50" charset="-128"/>
              <a:ea typeface="ＭＳ Ｐゴシック" panose="020B0600070205080204" pitchFamily="50" charset="-128"/>
            </a:rPr>
            <a:t>12,207</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消防費では、東出張所新築工事等による消防庁舎等整備事業の増や消防指令システム整備事業の増などにより、前年度比</a:t>
          </a:r>
          <a:r>
            <a:rPr kumimoji="1" lang="en-US" altLang="ja-JP" sz="1300">
              <a:latin typeface="ＭＳ Ｐゴシック" panose="020B0600070205080204" pitchFamily="50" charset="-128"/>
              <a:ea typeface="ＭＳ Ｐゴシック" panose="020B0600070205080204" pitchFamily="50" charset="-128"/>
            </a:rPr>
            <a:t>10,475</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教育費では、小学校の校舎等長寿命化事業が減となった一方、体験学習館建設事業の増などにより、前年度比</a:t>
          </a:r>
          <a:r>
            <a:rPr kumimoji="1" lang="en-US" altLang="ja-JP" sz="1300">
              <a:latin typeface="ＭＳ Ｐゴシック" panose="020B0600070205080204" pitchFamily="50" charset="-128"/>
              <a:ea typeface="ＭＳ Ｐゴシック" panose="020B0600070205080204" pitchFamily="50" charset="-128"/>
            </a:rPr>
            <a:t>9,439</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和歌山県海南市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年度では、地方交付税やふるさと海南応援寄附金の増などにより、実質単年度収支が黒字となった。</a:t>
          </a:r>
        </a:p>
        <a:p>
          <a:r>
            <a:rPr kumimoji="1" lang="ja-JP" altLang="en-US" sz="1400">
              <a:latin typeface="ＭＳ ゴシック" pitchFamily="49" charset="-128"/>
              <a:ea typeface="ＭＳ ゴシック" pitchFamily="49" charset="-128"/>
            </a:rPr>
            <a:t>　今後も、総人件費の抑制をはじめとする歳出の抑制に取り組みつつ、子育て支援の拡充をはじめとした人口減少などの課題に対応するための施策を実施するとともに、さらなる財源確保に取り組み、持続可能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和歌山県海南市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一般会計において、ふるさと海南応援寄附金の増などにより実質収支が増加となったことにより、前年度と比べ</a:t>
          </a:r>
          <a:r>
            <a:rPr kumimoji="1" lang="en-US" altLang="ja-JP" sz="1400">
              <a:latin typeface="ＭＳ ゴシック" pitchFamily="49" charset="-128"/>
              <a:ea typeface="ＭＳ ゴシック" pitchFamily="49" charset="-128"/>
            </a:rPr>
            <a:t>0.32</a:t>
          </a:r>
          <a:r>
            <a:rPr kumimoji="1" lang="ja-JP" altLang="en-US" sz="1400">
              <a:latin typeface="ＭＳ ゴシック" pitchFamily="49" charset="-128"/>
              <a:ea typeface="ＭＳ ゴシック" pitchFamily="49" charset="-128"/>
            </a:rPr>
            <a:t>ポイント改善した。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国民健康保険特別会計において、普通交付金の増等による県支出金の増などに伴い、前年度比</a:t>
          </a:r>
          <a:r>
            <a:rPr kumimoji="1" lang="en-US" altLang="ja-JP" sz="1400">
              <a:latin typeface="ＭＳ ゴシック" pitchFamily="49" charset="-128"/>
              <a:ea typeface="ＭＳ ゴシック" pitchFamily="49" charset="-128"/>
            </a:rPr>
            <a:t>0.42</a:t>
          </a:r>
          <a:r>
            <a:rPr kumimoji="1" lang="ja-JP" altLang="en-US" sz="1400">
              <a:latin typeface="ＭＳ ゴシック" pitchFamily="49" charset="-128"/>
              <a:ea typeface="ＭＳ ゴシック" pitchFamily="49" charset="-128"/>
            </a:rPr>
            <a:t>ポイント改善した。</a:t>
          </a:r>
        </a:p>
        <a:p>
          <a:r>
            <a:rPr kumimoji="1" lang="ja-JP" altLang="en-US" sz="1400">
              <a:latin typeface="ＭＳ ゴシック" pitchFamily="49" charset="-128"/>
              <a:ea typeface="ＭＳ ゴシック" pitchFamily="49" charset="-128"/>
            </a:rPr>
            <a:t>　介護保険特別会計において、介護給付費負担金の増等による国県支出金の増などに伴い、前年度比</a:t>
          </a:r>
          <a:r>
            <a:rPr kumimoji="1" lang="en-US" altLang="ja-JP" sz="1400">
              <a:latin typeface="ＭＳ ゴシック" pitchFamily="49" charset="-128"/>
              <a:ea typeface="ＭＳ ゴシック" pitchFamily="49" charset="-128"/>
            </a:rPr>
            <a:t>0.54</a:t>
          </a:r>
          <a:r>
            <a:rPr kumimoji="1" lang="ja-JP" altLang="en-US" sz="1400">
              <a:latin typeface="ＭＳ ゴシック" pitchFamily="49" charset="-128"/>
              <a:ea typeface="ＭＳ ゴシック" pitchFamily="49" charset="-128"/>
            </a:rPr>
            <a:t>ポイント改善した。</a:t>
          </a:r>
        </a:p>
        <a:p>
          <a:r>
            <a:rPr kumimoji="1" lang="ja-JP" altLang="en-US" sz="1400">
              <a:latin typeface="ＭＳ ゴシック" pitchFamily="49" charset="-128"/>
              <a:ea typeface="ＭＳ ゴシック" pitchFamily="49" charset="-128"/>
            </a:rPr>
            <a:t>　病院事業会計においては、国・県補助金が減等による医業外収益が減や材料費や人件費の増等による医業費用の増により、前年度と比べ</a:t>
          </a:r>
          <a:r>
            <a:rPr kumimoji="1" lang="en-US" altLang="ja-JP" sz="1400">
              <a:latin typeface="ＭＳ ゴシック" pitchFamily="49" charset="-128"/>
              <a:ea typeface="ＭＳ ゴシック" pitchFamily="49" charset="-128"/>
            </a:rPr>
            <a:t>0.86</a:t>
          </a:r>
          <a:r>
            <a:rPr kumimoji="1" lang="ja-JP" altLang="en-US" sz="1400">
              <a:latin typeface="ＭＳ ゴシック" pitchFamily="49" charset="-128"/>
              <a:ea typeface="ＭＳ ゴシック" pitchFamily="49" charset="-128"/>
            </a:rPr>
            <a:t>ポイント悪化した。</a:t>
          </a:r>
        </a:p>
        <a:p>
          <a:r>
            <a:rPr kumimoji="1" lang="ja-JP" altLang="en-US" sz="1400">
              <a:latin typeface="ＭＳ ゴシック" pitchFamily="49" charset="-128"/>
              <a:ea typeface="ＭＳ ゴシック" pitchFamily="49" charset="-128"/>
            </a:rPr>
            <a:t>　今後も、徹底した歳出削減、更なる財源確保に取り組み、持続可能な行財政運営に努める。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27802491</v>
      </c>
      <c r="BO4" s="436"/>
      <c r="BP4" s="436"/>
      <c r="BQ4" s="436"/>
      <c r="BR4" s="436"/>
      <c r="BS4" s="436"/>
      <c r="BT4" s="436"/>
      <c r="BU4" s="437"/>
      <c r="BV4" s="435">
        <v>27794069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7.9</v>
      </c>
      <c r="CU4" s="576"/>
      <c r="CV4" s="576"/>
      <c r="CW4" s="576"/>
      <c r="CX4" s="576"/>
      <c r="CY4" s="576"/>
      <c r="CZ4" s="576"/>
      <c r="DA4" s="577"/>
      <c r="DB4" s="575">
        <v>7.6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26564982</v>
      </c>
      <c r="BO5" s="407"/>
      <c r="BP5" s="407"/>
      <c r="BQ5" s="407"/>
      <c r="BR5" s="407"/>
      <c r="BS5" s="407"/>
      <c r="BT5" s="407"/>
      <c r="BU5" s="408"/>
      <c r="BV5" s="406">
        <v>26619946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99.9</v>
      </c>
      <c r="CU5" s="404"/>
      <c r="CV5" s="404"/>
      <c r="CW5" s="404"/>
      <c r="CX5" s="404"/>
      <c r="CY5" s="404"/>
      <c r="CZ5" s="404"/>
      <c r="DA5" s="405"/>
      <c r="DB5" s="403">
        <v>99.3</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1237509</v>
      </c>
      <c r="BO6" s="407"/>
      <c r="BP6" s="407"/>
      <c r="BQ6" s="407"/>
      <c r="BR6" s="407"/>
      <c r="BS6" s="407"/>
      <c r="BT6" s="407"/>
      <c r="BU6" s="408"/>
      <c r="BV6" s="406">
        <v>1174123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100.3</v>
      </c>
      <c r="CU6" s="550"/>
      <c r="CV6" s="550"/>
      <c r="CW6" s="550"/>
      <c r="CX6" s="550"/>
      <c r="CY6" s="550"/>
      <c r="CZ6" s="550"/>
      <c r="DA6" s="551"/>
      <c r="DB6" s="549">
        <v>100</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100843</v>
      </c>
      <c r="BO7" s="407"/>
      <c r="BP7" s="407"/>
      <c r="BQ7" s="407"/>
      <c r="BR7" s="407"/>
      <c r="BS7" s="407"/>
      <c r="BT7" s="407"/>
      <c r="BU7" s="408"/>
      <c r="BV7" s="406">
        <v>100165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14374584</v>
      </c>
      <c r="CU7" s="407"/>
      <c r="CV7" s="407"/>
      <c r="CW7" s="407"/>
      <c r="CX7" s="407"/>
      <c r="CY7" s="407"/>
      <c r="CZ7" s="407"/>
      <c r="DA7" s="408"/>
      <c r="DB7" s="406">
        <v>14171330</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1136666</v>
      </c>
      <c r="BO8" s="407"/>
      <c r="BP8" s="407"/>
      <c r="BQ8" s="407"/>
      <c r="BR8" s="407"/>
      <c r="BS8" s="407"/>
      <c r="BT8" s="407"/>
      <c r="BU8" s="408"/>
      <c r="BV8" s="406">
        <v>1073958</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0.51</v>
      </c>
      <c r="CU8" s="510"/>
      <c r="CV8" s="510"/>
      <c r="CW8" s="510"/>
      <c r="CX8" s="510"/>
      <c r="CY8" s="510"/>
      <c r="CZ8" s="510"/>
      <c r="DA8" s="511"/>
      <c r="DB8" s="509">
        <v>0.51</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48369</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62708</v>
      </c>
      <c r="BO9" s="407"/>
      <c r="BP9" s="407"/>
      <c r="BQ9" s="407"/>
      <c r="BR9" s="407"/>
      <c r="BS9" s="407"/>
      <c r="BT9" s="407"/>
      <c r="BU9" s="408"/>
      <c r="BV9" s="406">
        <v>422764</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16.600000000000001</v>
      </c>
      <c r="CU9" s="404"/>
      <c r="CV9" s="404"/>
      <c r="CW9" s="404"/>
      <c r="CX9" s="404"/>
      <c r="CY9" s="404"/>
      <c r="CZ9" s="404"/>
      <c r="DA9" s="405"/>
      <c r="DB9" s="403">
        <v>17.100000000000001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51860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10032</v>
      </c>
      <c r="BO10" s="407"/>
      <c r="BP10" s="407"/>
      <c r="BQ10" s="407"/>
      <c r="BR10" s="407"/>
      <c r="BS10" s="407"/>
      <c r="BT10" s="407"/>
      <c r="BU10" s="408"/>
      <c r="BV10" s="406">
        <v>8211</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46492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200000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46195</v>
      </c>
      <c r="S13" s="494"/>
      <c r="T13" s="494"/>
      <c r="U13" s="494"/>
      <c r="V13" s="495"/>
      <c r="W13" s="496" t="s">
        <v>131</v>
      </c>
      <c r="X13" s="392"/>
      <c r="Y13" s="392"/>
      <c r="Z13" s="392"/>
      <c r="AA13" s="392"/>
      <c r="AB13" s="393"/>
      <c r="AC13" s="359">
        <v>1936</v>
      </c>
      <c r="AD13" s="360"/>
      <c r="AE13" s="360"/>
      <c r="AF13" s="360"/>
      <c r="AG13" s="361"/>
      <c r="AH13" s="359">
        <v>2191</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72740</v>
      </c>
      <c r="BO13" s="407"/>
      <c r="BP13" s="407"/>
      <c r="BQ13" s="407"/>
      <c r="BR13" s="407"/>
      <c r="BS13" s="407"/>
      <c r="BT13" s="407"/>
      <c r="BU13" s="408"/>
      <c r="BV13" s="406">
        <v>230975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9.6</v>
      </c>
      <c r="CU13" s="404"/>
      <c r="CV13" s="404"/>
      <c r="CW13" s="404"/>
      <c r="CX13" s="404"/>
      <c r="CY13" s="404"/>
      <c r="CZ13" s="404"/>
      <c r="DA13" s="405"/>
      <c r="DB13" s="403">
        <v>9.1</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47158</v>
      </c>
      <c r="S14" s="494"/>
      <c r="T14" s="494"/>
      <c r="U14" s="494"/>
      <c r="V14" s="495"/>
      <c r="W14" s="497"/>
      <c r="X14" s="395"/>
      <c r="Y14" s="395"/>
      <c r="Z14" s="395"/>
      <c r="AA14" s="395"/>
      <c r="AB14" s="396"/>
      <c r="AC14" s="486">
        <v>8.9</v>
      </c>
      <c r="AD14" s="487"/>
      <c r="AE14" s="487"/>
      <c r="AF14" s="487"/>
      <c r="AG14" s="488"/>
      <c r="AH14" s="486">
        <v>9.3000000000000007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66.8</v>
      </c>
      <c r="CU14" s="504"/>
      <c r="CV14" s="504"/>
      <c r="CW14" s="504"/>
      <c r="CX14" s="504"/>
      <c r="CY14" s="504"/>
      <c r="CZ14" s="504"/>
      <c r="DA14" s="505"/>
      <c r="DB14" s="503">
        <v>69.7</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46896</v>
      </c>
      <c r="S15" s="494"/>
      <c r="T15" s="494"/>
      <c r="U15" s="494"/>
      <c r="V15" s="495"/>
      <c r="W15" s="496" t="s">
        <v>137</v>
      </c>
      <c r="X15" s="392"/>
      <c r="Y15" s="392"/>
      <c r="Z15" s="392"/>
      <c r="AA15" s="392"/>
      <c r="AB15" s="393"/>
      <c r="AC15" s="359">
        <v>5651</v>
      </c>
      <c r="AD15" s="360"/>
      <c r="AE15" s="360"/>
      <c r="AF15" s="360"/>
      <c r="AG15" s="361"/>
      <c r="AH15" s="359">
        <v>6228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6412366</v>
      </c>
      <c r="BO15" s="436"/>
      <c r="BP15" s="436"/>
      <c r="BQ15" s="436"/>
      <c r="BR15" s="436"/>
      <c r="BS15" s="436"/>
      <c r="BT15" s="436"/>
      <c r="BU15" s="437"/>
      <c r="BV15" s="435">
        <v>6378692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25.9</v>
      </c>
      <c r="AD16" s="487"/>
      <c r="AE16" s="487"/>
      <c r="AF16" s="487"/>
      <c r="AG16" s="488"/>
      <c r="AH16" s="486">
        <v>26.4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12565154</v>
      </c>
      <c r="BO16" s="407"/>
      <c r="BP16" s="407"/>
      <c r="BQ16" s="407"/>
      <c r="BR16" s="407"/>
      <c r="BS16" s="407"/>
      <c r="BT16" s="407"/>
      <c r="BU16" s="408"/>
      <c r="BV16" s="406">
        <v>12362651</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14200</v>
      </c>
      <c r="AD17" s="360"/>
      <c r="AE17" s="360"/>
      <c r="AF17" s="360"/>
      <c r="AG17" s="361"/>
      <c r="AH17" s="359">
        <v>15171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8185533</v>
      </c>
      <c r="BO17" s="407"/>
      <c r="BP17" s="407"/>
      <c r="BQ17" s="407"/>
      <c r="BR17" s="407"/>
      <c r="BS17" s="407"/>
      <c r="BT17" s="407"/>
      <c r="BU17" s="408"/>
      <c r="BV17" s="406">
        <v>8083147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101.06</v>
      </c>
      <c r="M18" s="459"/>
      <c r="N18" s="459"/>
      <c r="O18" s="459"/>
      <c r="P18" s="459"/>
      <c r="Q18" s="459"/>
      <c r="R18" s="460"/>
      <c r="S18" s="460"/>
      <c r="T18" s="460"/>
      <c r="U18" s="460"/>
      <c r="V18" s="461"/>
      <c r="W18" s="477"/>
      <c r="X18" s="478"/>
      <c r="Y18" s="478"/>
      <c r="Z18" s="478"/>
      <c r="AA18" s="478"/>
      <c r="AB18" s="502"/>
      <c r="AC18" s="376">
        <v>65.2</v>
      </c>
      <c r="AD18" s="377"/>
      <c r="AE18" s="377"/>
      <c r="AF18" s="377"/>
      <c r="AG18" s="462"/>
      <c r="AH18" s="376">
        <v>64.3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14649158</v>
      </c>
      <c r="BO18" s="407"/>
      <c r="BP18" s="407"/>
      <c r="BQ18" s="407"/>
      <c r="BR18" s="407"/>
      <c r="BS18" s="407"/>
      <c r="BT18" s="407"/>
      <c r="BU18" s="408"/>
      <c r="BV18" s="406">
        <v>14309934</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479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19017022</v>
      </c>
      <c r="BO19" s="407"/>
      <c r="BP19" s="407"/>
      <c r="BQ19" s="407"/>
      <c r="BR19" s="407"/>
      <c r="BS19" s="407"/>
      <c r="BT19" s="407"/>
      <c r="BU19" s="408"/>
      <c r="BV19" s="406">
        <v>18715705</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20088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32938754</v>
      </c>
      <c r="BO22" s="436"/>
      <c r="BP22" s="436"/>
      <c r="BQ22" s="436"/>
      <c r="BR22" s="436"/>
      <c r="BS22" s="436"/>
      <c r="BT22" s="436"/>
      <c r="BU22" s="437"/>
      <c r="BV22" s="435">
        <v>33183935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29236747</v>
      </c>
      <c r="BO23" s="407"/>
      <c r="BP23" s="407"/>
      <c r="BQ23" s="407"/>
      <c r="BR23" s="407"/>
      <c r="BS23" s="407"/>
      <c r="BT23" s="407"/>
      <c r="BU23" s="408"/>
      <c r="BV23" s="406">
        <v>29979380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8460</v>
      </c>
      <c r="R24" s="360"/>
      <c r="S24" s="360"/>
      <c r="T24" s="360"/>
      <c r="U24" s="360"/>
      <c r="V24" s="361"/>
      <c r="W24" s="449"/>
      <c r="X24" s="386"/>
      <c r="Y24" s="387"/>
      <c r="Z24" s="362" t="s">
        <v>162</v>
      </c>
      <c r="AA24" s="363"/>
      <c r="AB24" s="363"/>
      <c r="AC24" s="363"/>
      <c r="AD24" s="363"/>
      <c r="AE24" s="363"/>
      <c r="AF24" s="363"/>
      <c r="AG24" s="364"/>
      <c r="AH24" s="359">
        <v>416</v>
      </c>
      <c r="AI24" s="360"/>
      <c r="AJ24" s="360"/>
      <c r="AK24" s="360"/>
      <c r="AL24" s="361"/>
      <c r="AM24" s="359">
        <v>1307904</v>
      </c>
      <c r="AN24" s="360"/>
      <c r="AO24" s="360"/>
      <c r="AP24" s="360"/>
      <c r="AQ24" s="360"/>
      <c r="AR24" s="361"/>
      <c r="AS24" s="359">
        <v>3144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24722459</v>
      </c>
      <c r="BO24" s="407"/>
      <c r="BP24" s="407"/>
      <c r="BQ24" s="407"/>
      <c r="BR24" s="407"/>
      <c r="BS24" s="407"/>
      <c r="BT24" s="407"/>
      <c r="BU24" s="408"/>
      <c r="BV24" s="406">
        <v>24105479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7230</v>
      </c>
      <c r="R25" s="360"/>
      <c r="S25" s="360"/>
      <c r="T25" s="360"/>
      <c r="U25" s="360"/>
      <c r="V25" s="361"/>
      <c r="W25" s="449"/>
      <c r="X25" s="386"/>
      <c r="Y25" s="387"/>
      <c r="Z25" s="362" t="s">
        <v>165</v>
      </c>
      <c r="AA25" s="363"/>
      <c r="AB25" s="363"/>
      <c r="AC25" s="363"/>
      <c r="AD25" s="363"/>
      <c r="AE25" s="363"/>
      <c r="AF25" s="363"/>
      <c r="AG25" s="364"/>
      <c r="AH25" s="359">
        <v>89</v>
      </c>
      <c r="AI25" s="360"/>
      <c r="AJ25" s="360"/>
      <c r="AK25" s="360"/>
      <c r="AL25" s="361"/>
      <c r="AM25" s="359">
        <v>281240</v>
      </c>
      <c r="AN25" s="360"/>
      <c r="AO25" s="360"/>
      <c r="AP25" s="360"/>
      <c r="AQ25" s="360"/>
      <c r="AR25" s="361"/>
      <c r="AS25" s="359">
        <v>3160</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2426403</v>
      </c>
      <c r="BO25" s="436"/>
      <c r="BP25" s="436"/>
      <c r="BQ25" s="436"/>
      <c r="BR25" s="436"/>
      <c r="BS25" s="436"/>
      <c r="BT25" s="436"/>
      <c r="BU25" s="437"/>
      <c r="BV25" s="435">
        <v>2466329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6500</v>
      </c>
      <c r="R26" s="360"/>
      <c r="S26" s="360"/>
      <c r="T26" s="360"/>
      <c r="U26" s="360"/>
      <c r="V26" s="361"/>
      <c r="W26" s="449"/>
      <c r="X26" s="386"/>
      <c r="Y26" s="387"/>
      <c r="Z26" s="362" t="s">
        <v>168</v>
      </c>
      <c r="AA26" s="417"/>
      <c r="AB26" s="417"/>
      <c r="AC26" s="417"/>
      <c r="AD26" s="417"/>
      <c r="AE26" s="417"/>
      <c r="AF26" s="417"/>
      <c r="AG26" s="418"/>
      <c r="AH26" s="359">
        <v>10</v>
      </c>
      <c r="AI26" s="360"/>
      <c r="AJ26" s="360"/>
      <c r="AK26" s="360"/>
      <c r="AL26" s="361"/>
      <c r="AM26" s="359">
        <v>31500</v>
      </c>
      <c r="AN26" s="360"/>
      <c r="AO26" s="360"/>
      <c r="AP26" s="360"/>
      <c r="AQ26" s="360"/>
      <c r="AR26" s="361"/>
      <c r="AS26" s="359">
        <v>3150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5350</v>
      </c>
      <c r="R27" s="360"/>
      <c r="S27" s="360"/>
      <c r="T27" s="360"/>
      <c r="U27" s="360"/>
      <c r="V27" s="361"/>
      <c r="W27" s="449"/>
      <c r="X27" s="386"/>
      <c r="Y27" s="387"/>
      <c r="Z27" s="362" t="s">
        <v>171</v>
      </c>
      <c r="AA27" s="363"/>
      <c r="AB27" s="363"/>
      <c r="AC27" s="363"/>
      <c r="AD27" s="363"/>
      <c r="AE27" s="363"/>
      <c r="AF27" s="363"/>
      <c r="AG27" s="364"/>
      <c r="AH27" s="359">
        <v>24</v>
      </c>
      <c r="AI27" s="360"/>
      <c r="AJ27" s="360"/>
      <c r="AK27" s="360"/>
      <c r="AL27" s="361"/>
      <c r="AM27" s="359">
        <v>79212</v>
      </c>
      <c r="AN27" s="360"/>
      <c r="AO27" s="360"/>
      <c r="AP27" s="360"/>
      <c r="AQ27" s="360"/>
      <c r="AR27" s="361"/>
      <c r="AS27" s="359">
        <v>3301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4750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4260616</v>
      </c>
      <c r="BO28" s="436"/>
      <c r="BP28" s="436"/>
      <c r="BQ28" s="436"/>
      <c r="BR28" s="436"/>
      <c r="BS28" s="436"/>
      <c r="BT28" s="436"/>
      <c r="BU28" s="437"/>
      <c r="BV28" s="435">
        <v>3710583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16</v>
      </c>
      <c r="M29" s="360"/>
      <c r="N29" s="360"/>
      <c r="O29" s="360"/>
      <c r="P29" s="361"/>
      <c r="Q29" s="359">
        <v>4400</v>
      </c>
      <c r="R29" s="360"/>
      <c r="S29" s="360"/>
      <c r="T29" s="360"/>
      <c r="U29" s="360"/>
      <c r="V29" s="361"/>
      <c r="W29" s="450"/>
      <c r="X29" s="451"/>
      <c r="Y29" s="452"/>
      <c r="Z29" s="362" t="s">
        <v>177</v>
      </c>
      <c r="AA29" s="363"/>
      <c r="AB29" s="363"/>
      <c r="AC29" s="363"/>
      <c r="AD29" s="363"/>
      <c r="AE29" s="363"/>
      <c r="AF29" s="363"/>
      <c r="AG29" s="364"/>
      <c r="AH29" s="359">
        <v>440</v>
      </c>
      <c r="AI29" s="360"/>
      <c r="AJ29" s="360"/>
      <c r="AK29" s="360"/>
      <c r="AL29" s="361"/>
      <c r="AM29" s="359">
        <v>1387116</v>
      </c>
      <c r="AN29" s="360"/>
      <c r="AO29" s="360"/>
      <c r="AP29" s="360"/>
      <c r="AQ29" s="360"/>
      <c r="AR29" s="361"/>
      <c r="AS29" s="359">
        <v>3153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129325</v>
      </c>
      <c r="BO29" s="407"/>
      <c r="BP29" s="407"/>
      <c r="BQ29" s="407"/>
      <c r="BR29" s="407"/>
      <c r="BS29" s="407"/>
      <c r="BT29" s="407"/>
      <c r="BU29" s="408"/>
      <c r="BV29" s="406">
        <v>72420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296486</v>
      </c>
      <c r="BO30" s="441"/>
      <c r="BP30" s="441"/>
      <c r="BQ30" s="441"/>
      <c r="BR30" s="441"/>
      <c r="BS30" s="441"/>
      <c r="BT30" s="441"/>
      <c r="BU30" s="442"/>
      <c r="BV30" s="440">
        <v>326719</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9</v>
      </c>
      <c r="BF34" s="354"/>
      <c r="BG34" s="355" t="str">
        <f>IF('各会計、関係団体の財政状況及び健全化判断比率'!B33="","",'各会計、関係団体の財政状況及び健全化判断比率'!B33)</f>
        <v>港湾施設事業特別会計</v>
      </c>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県市町村総合事務組合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赤坂地区排水処理事業特別会計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IF('各会計、関係団体の財政状況及び健全化判断比率'!B32="","",'各会計、関係団体の財政状況及び健全化判断比率'!B32)</f>
        <v>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国民健康保険野上厚生病院組合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f>IF(E36="","",C35+1)</f>
        <v>3</v>
      </c>
      <c r="D36" s="354"/>
      <c r="E36" s="355" t="str">
        <f>IF('各会計、関係団体の財政状況及び健全化判断比率'!B9="","",'各会計、関係団体の財政状況及び健全化判断比率'!B9)</f>
        <v>つつじヶ丘地区排水処理事業特別会計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海南海草老人福祉施設事務組合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海南海草環境衛生施設組合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五色台広域施設組合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和歌山地方税回収機構</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和歌山県後期高齢者医療広域連合（一般会計）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和歌山県後期高齢者医療広域連合（特別会計）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18</v>
      </c>
      <c r="BX42" s="354"/>
      <c r="BY42" s="355" t="str">
        <f>IF('各会計、関係団体の財政状況及び健全化判断比率'!B76="","",'各会計、関係団体の財政状況及び健全化判断比率'!B76)</f>
        <v>紀の海広域施設組合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N6ej481M0RxFUlGl/KPyujauragd+cuTz5mpM4UZYbo0UmLzb2vitY639hqAZLZ+ADRZ4PZQHWJsOglLVoq0nw==" saltValue="jmcCde+Hr8A2FlP6o+T7a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535</v>
      </c>
      <c r="D34" s="1136"/>
      <c r="E34" s="1137"/>
      <c r="F34" s="32">
        <v>4.5</v>
      </c>
      <c r="G34" s="33">
        <v>7.12</v>
      </c>
      <c r="H34" s="33">
        <v>10.57</v>
      </c>
      <c r="I34" s="33">
        <v>10.95</v>
      </c>
      <c r="J34" s="34">
        <v>10.09</v>
      </c>
      <c r="K34" s="22"/>
      <c r="L34" s="22"/>
      <c r="M34" s="22"/>
      <c r="N34" s="22"/>
      <c r="O34" s="22"/>
      <c r="P34" s="22"/>
    </row>
    <row r="35" spans="1:16" ht="39" customHeight="1" x14ac:dyDescent="0.2">
      <c r="A35" s="22"/>
      <c r="B35" s="35"/>
      <c r="C35" s="1132" t="s">
        <v>536</v>
      </c>
      <c r="D35" s="1132"/>
      <c r="E35" s="1133"/>
      <c r="F35" s="36">
        <v>5.31</v>
      </c>
      <c r="G35" s="37">
        <v>6.3</v>
      </c>
      <c r="H35" s="37">
        <v>5.64</v>
      </c>
      <c r="I35" s="37">
        <v>7.56</v>
      </c>
      <c r="J35" s="38">
        <v>7.88</v>
      </c>
      <c r="K35" s="22"/>
      <c r="L35" s="22"/>
      <c r="M35" s="22"/>
      <c r="N35" s="22"/>
      <c r="O35" s="22"/>
      <c r="P35" s="22"/>
    </row>
    <row r="36" spans="1:16" ht="39" customHeight="1" x14ac:dyDescent="0.2">
      <c r="A36" s="22"/>
      <c r="B36" s="35"/>
      <c r="C36" s="1132" t="s">
        <v>537</v>
      </c>
      <c r="D36" s="1132"/>
      <c r="E36" s="1133"/>
      <c r="F36" s="36">
        <v>5.91</v>
      </c>
      <c r="G36" s="37">
        <v>5.9</v>
      </c>
      <c r="H36" s="37">
        <v>6.08</v>
      </c>
      <c r="I36" s="37">
        <v>6.32</v>
      </c>
      <c r="J36" s="38">
        <v>6.57</v>
      </c>
      <c r="K36" s="22"/>
      <c r="L36" s="22"/>
      <c r="M36" s="22"/>
      <c r="N36" s="22"/>
      <c r="O36" s="22"/>
      <c r="P36" s="22"/>
    </row>
    <row r="37" spans="1:16" ht="39" customHeight="1" x14ac:dyDescent="0.2">
      <c r="A37" s="22"/>
      <c r="B37" s="35"/>
      <c r="C37" s="1132" t="s">
        <v>538</v>
      </c>
      <c r="D37" s="1132"/>
      <c r="E37" s="1133"/>
      <c r="F37" s="36">
        <v>3.04</v>
      </c>
      <c r="G37" s="37">
        <v>0.81</v>
      </c>
      <c r="H37" s="37">
        <v>1.2</v>
      </c>
      <c r="I37" s="37">
        <v>0.41</v>
      </c>
      <c r="J37" s="38">
        <v>0.95</v>
      </c>
      <c r="K37" s="22"/>
      <c r="L37" s="22"/>
      <c r="M37" s="22"/>
      <c r="N37" s="22"/>
      <c r="O37" s="22"/>
      <c r="P37" s="22"/>
    </row>
    <row r="38" spans="1:16" ht="39" customHeight="1" x14ac:dyDescent="0.2">
      <c r="A38" s="22"/>
      <c r="B38" s="35"/>
      <c r="C38" s="1132" t="s">
        <v>539</v>
      </c>
      <c r="D38" s="1132"/>
      <c r="E38" s="1133"/>
      <c r="F38" s="36">
        <v>0.44</v>
      </c>
      <c r="G38" s="37">
        <v>0.59</v>
      </c>
      <c r="H38" s="37">
        <v>0.56999999999999995</v>
      </c>
      <c r="I38" s="37">
        <v>0.4</v>
      </c>
      <c r="J38" s="38">
        <v>0.82</v>
      </c>
      <c r="K38" s="22"/>
      <c r="L38" s="22"/>
      <c r="M38" s="22"/>
      <c r="N38" s="22"/>
      <c r="O38" s="22"/>
      <c r="P38" s="22"/>
    </row>
    <row r="39" spans="1:16" ht="39" customHeight="1" x14ac:dyDescent="0.2">
      <c r="A39" s="22"/>
      <c r="B39" s="35"/>
      <c r="C39" s="1132" t="s">
        <v>540</v>
      </c>
      <c r="D39" s="1132"/>
      <c r="E39" s="1133"/>
      <c r="F39" s="36">
        <v>0.05</v>
      </c>
      <c r="G39" s="37">
        <v>0.05</v>
      </c>
      <c r="H39" s="37">
        <v>0.06</v>
      </c>
      <c r="I39" s="37">
        <v>0.02</v>
      </c>
      <c r="J39" s="38">
        <v>0.06</v>
      </c>
      <c r="K39" s="22"/>
      <c r="L39" s="22"/>
      <c r="M39" s="22"/>
      <c r="N39" s="22"/>
      <c r="O39" s="22"/>
      <c r="P39" s="22"/>
    </row>
    <row r="40" spans="1:16" ht="39" customHeight="1" x14ac:dyDescent="0.2">
      <c r="A40" s="22"/>
      <c r="B40" s="35"/>
      <c r="C40" s="1132" t="s">
        <v>541</v>
      </c>
      <c r="D40" s="1132"/>
      <c r="E40" s="1133"/>
      <c r="F40" s="36">
        <v>0.03</v>
      </c>
      <c r="G40" s="37">
        <v>0.01</v>
      </c>
      <c r="H40" s="37">
        <v>0</v>
      </c>
      <c r="I40" s="37">
        <v>0</v>
      </c>
      <c r="J40" s="38">
        <v>0.04</v>
      </c>
      <c r="K40" s="22"/>
      <c r="L40" s="22"/>
      <c r="M40" s="22"/>
      <c r="N40" s="22"/>
      <c r="O40" s="22"/>
      <c r="P40" s="22"/>
    </row>
    <row r="41" spans="1:16" ht="39" customHeight="1" x14ac:dyDescent="0.2">
      <c r="A41" s="22"/>
      <c r="B41" s="35"/>
      <c r="C41" s="1132" t="s">
        <v>542</v>
      </c>
      <c r="D41" s="1132"/>
      <c r="E41" s="1133"/>
      <c r="F41" s="36" t="s">
        <v>490</v>
      </c>
      <c r="G41" s="37" t="s">
        <v>490</v>
      </c>
      <c r="H41" s="37">
        <v>0.01</v>
      </c>
      <c r="I41" s="37">
        <v>0.01</v>
      </c>
      <c r="J41" s="38">
        <v>0.02</v>
      </c>
      <c r="K41" s="22"/>
      <c r="L41" s="22"/>
      <c r="M41" s="22"/>
      <c r="N41" s="22"/>
      <c r="O41" s="22"/>
      <c r="P41" s="22"/>
    </row>
    <row r="42" spans="1:16" ht="39" customHeight="1" x14ac:dyDescent="0.2">
      <c r="A42" s="22"/>
      <c r="B42" s="39"/>
      <c r="C42" s="1132" t="s">
        <v>543</v>
      </c>
      <c r="D42" s="1132"/>
      <c r="E42" s="1133"/>
      <c r="F42" s="36" t="s">
        <v>544</v>
      </c>
      <c r="G42" s="37" t="s">
        <v>545</v>
      </c>
      <c r="H42" s="37" t="s">
        <v>546</v>
      </c>
      <c r="I42" s="37" t="s">
        <v>490</v>
      </c>
      <c r="J42" s="38" t="s">
        <v>490</v>
      </c>
      <c r="K42" s="22"/>
      <c r="L42" s="22"/>
      <c r="M42" s="22"/>
      <c r="N42" s="22"/>
      <c r="O42" s="22"/>
      <c r="P42" s="22"/>
    </row>
    <row r="43" spans="1:16" ht="39" customHeight="1" thickBot="1" x14ac:dyDescent="0.25">
      <c r="A43" s="22"/>
      <c r="B43" s="40"/>
      <c r="C43" s="1134" t="s">
        <v>547</v>
      </c>
      <c r="D43" s="1134"/>
      <c r="E43" s="1135"/>
      <c r="F43" s="41">
        <v>0</v>
      </c>
      <c r="G43" s="42">
        <v>0.01</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kNJEydXkF40RrJNPPOWpmtLJW0TtBT889hR2GTD61SjPJCKuZhTtrl2urnGuqIek1Jwz5xGATSV/7HKpbPKToA==" saltValue="44p5nBE8gHPeyNVgm+kg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3078</v>
      </c>
      <c r="L45" s="58">
        <v>3134</v>
      </c>
      <c r="M45" s="58">
        <v>3258</v>
      </c>
      <c r="N45" s="58">
        <v>3221</v>
      </c>
      <c r="O45" s="59">
        <v>3183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2">
      <c r="A48" s="46"/>
      <c r="B48" s="1163"/>
      <c r="C48" s="1164"/>
      <c r="D48" s="60"/>
      <c r="E48" s="1140" t="s">
        <v>13</v>
      </c>
      <c r="F48" s="1140"/>
      <c r="G48" s="1140"/>
      <c r="H48" s="1140"/>
      <c r="I48" s="1140"/>
      <c r="J48" s="1141"/>
      <c r="K48" s="61">
        <v>161</v>
      </c>
      <c r="L48" s="62">
        <v>181</v>
      </c>
      <c r="M48" s="62">
        <v>194</v>
      </c>
      <c r="N48" s="62">
        <v>197</v>
      </c>
      <c r="O48" s="63">
        <v>198</v>
      </c>
      <c r="P48" s="46"/>
      <c r="Q48" s="46"/>
      <c r="R48" s="46"/>
      <c r="S48" s="46"/>
      <c r="T48" s="46"/>
      <c r="U48" s="46"/>
    </row>
    <row r="49" spans="1:21" ht="30.75" customHeight="1" x14ac:dyDescent="0.2">
      <c r="A49" s="46"/>
      <c r="B49" s="1163"/>
      <c r="C49" s="1164"/>
      <c r="D49" s="60"/>
      <c r="E49" s="1140" t="s">
        <v>14</v>
      </c>
      <c r="F49" s="1140"/>
      <c r="G49" s="1140"/>
      <c r="H49" s="1140"/>
      <c r="I49" s="1140"/>
      <c r="J49" s="1141"/>
      <c r="K49" s="61">
        <v>53</v>
      </c>
      <c r="L49" s="62">
        <v>49</v>
      </c>
      <c r="M49" s="62">
        <v>50</v>
      </c>
      <c r="N49" s="62">
        <v>53</v>
      </c>
      <c r="O49" s="63">
        <v>56</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490</v>
      </c>
      <c r="L50" s="62" t="s">
        <v>490</v>
      </c>
      <c r="M50" s="62" t="s">
        <v>490</v>
      </c>
      <c r="N50" s="62" t="s">
        <v>490</v>
      </c>
      <c r="O50" s="63" t="s">
        <v>490</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t="s">
        <v>490</v>
      </c>
      <c r="N51" s="62" t="s">
        <v>490</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2343</v>
      </c>
      <c r="L52" s="62">
        <v>2376</v>
      </c>
      <c r="M52" s="62">
        <v>2300</v>
      </c>
      <c r="N52" s="62">
        <v>2304</v>
      </c>
      <c r="O52" s="63">
        <v>2292</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949</v>
      </c>
      <c r="L53" s="67">
        <v>988</v>
      </c>
      <c r="M53" s="67">
        <v>1202</v>
      </c>
      <c r="N53" s="67">
        <v>1167</v>
      </c>
      <c r="O53" s="68">
        <v>1145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wJWtSsCG0m/faBKlL8g5gYpvaDg50XEXmxUYEuOGpCrtZlyvXPhueq3TyVv1B5HXacN/fk4ttEDYaBj1mAM4g==" saltValue="smDjsqACmEiDX3GbRkYCU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81" t="s">
        <v>30</v>
      </c>
      <c r="C41" s="1182"/>
      <c r="D41" s="103"/>
      <c r="E41" s="1183" t="s">
        <v>31</v>
      </c>
      <c r="F41" s="1183"/>
      <c r="G41" s="1183"/>
      <c r="H41" s="1184"/>
      <c r="I41" s="330">
        <v>34156</v>
      </c>
      <c r="J41" s="331">
        <v>33989</v>
      </c>
      <c r="K41" s="331">
        <v>33686</v>
      </c>
      <c r="L41" s="331">
        <v>33184</v>
      </c>
      <c r="M41" s="332">
        <v>32939</v>
      </c>
    </row>
    <row r="42" spans="2:13" ht="27.75" customHeight="1" x14ac:dyDescent="0.2">
      <c r="B42" s="1171"/>
      <c r="C42" s="1172"/>
      <c r="D42" s="104"/>
      <c r="E42" s="1175" t="s">
        <v>32</v>
      </c>
      <c r="F42" s="1175"/>
      <c r="G42" s="1175"/>
      <c r="H42" s="1176"/>
      <c r="I42" s="333" t="s">
        <v>490</v>
      </c>
      <c r="J42" s="334" t="s">
        <v>490</v>
      </c>
      <c r="K42" s="334" t="s">
        <v>490</v>
      </c>
      <c r="L42" s="334" t="s">
        <v>490</v>
      </c>
      <c r="M42" s="335" t="s">
        <v>490</v>
      </c>
    </row>
    <row r="43" spans="2:13" ht="27.75" customHeight="1" x14ac:dyDescent="0.2">
      <c r="B43" s="1171"/>
      <c r="C43" s="1172"/>
      <c r="D43" s="104"/>
      <c r="E43" s="1175" t="s">
        <v>33</v>
      </c>
      <c r="F43" s="1175"/>
      <c r="G43" s="1175"/>
      <c r="H43" s="1176"/>
      <c r="I43" s="333">
        <v>1742</v>
      </c>
      <c r="J43" s="334">
        <v>1789</v>
      </c>
      <c r="K43" s="334">
        <v>1794</v>
      </c>
      <c r="L43" s="334">
        <v>1882</v>
      </c>
      <c r="M43" s="335">
        <v>1864</v>
      </c>
    </row>
    <row r="44" spans="2:13" ht="27.75" customHeight="1" x14ac:dyDescent="0.2">
      <c r="B44" s="1171"/>
      <c r="C44" s="1172"/>
      <c r="D44" s="104"/>
      <c r="E44" s="1175" t="s">
        <v>34</v>
      </c>
      <c r="F44" s="1175"/>
      <c r="G44" s="1175"/>
      <c r="H44" s="1176"/>
      <c r="I44" s="333">
        <v>888</v>
      </c>
      <c r="J44" s="334">
        <v>986</v>
      </c>
      <c r="K44" s="334">
        <v>1589</v>
      </c>
      <c r="L44" s="334">
        <v>1897</v>
      </c>
      <c r="M44" s="335">
        <v>1851</v>
      </c>
    </row>
    <row r="45" spans="2:13" ht="27.75" customHeight="1" x14ac:dyDescent="0.2">
      <c r="B45" s="1171"/>
      <c r="C45" s="1172"/>
      <c r="D45" s="104"/>
      <c r="E45" s="1175" t="s">
        <v>35</v>
      </c>
      <c r="F45" s="1175"/>
      <c r="G45" s="1175"/>
      <c r="H45" s="1176"/>
      <c r="I45" s="333">
        <v>3267</v>
      </c>
      <c r="J45" s="334">
        <v>3183</v>
      </c>
      <c r="K45" s="334">
        <v>2959</v>
      </c>
      <c r="L45" s="334">
        <v>3004</v>
      </c>
      <c r="M45" s="335">
        <v>3097</v>
      </c>
    </row>
    <row r="46" spans="2:13" ht="27.75" customHeight="1" x14ac:dyDescent="0.2">
      <c r="B46" s="1171"/>
      <c r="C46" s="1172"/>
      <c r="D46" s="105"/>
      <c r="E46" s="1175" t="s">
        <v>36</v>
      </c>
      <c r="F46" s="1175"/>
      <c r="G46" s="1175"/>
      <c r="H46" s="1176"/>
      <c r="I46" s="333" t="s">
        <v>490</v>
      </c>
      <c r="J46" s="334" t="s">
        <v>490</v>
      </c>
      <c r="K46" s="334" t="s">
        <v>490</v>
      </c>
      <c r="L46" s="334" t="s">
        <v>490</v>
      </c>
      <c r="M46" s="335" t="s">
        <v>490</v>
      </c>
    </row>
    <row r="47" spans="2:13" ht="27.75" customHeight="1" x14ac:dyDescent="0.2">
      <c r="B47" s="1171"/>
      <c r="C47" s="1172"/>
      <c r="D47" s="106"/>
      <c r="E47" s="1185" t="s">
        <v>37</v>
      </c>
      <c r="F47" s="1186"/>
      <c r="G47" s="1186"/>
      <c r="H47" s="1187"/>
      <c r="I47" s="333" t="s">
        <v>490</v>
      </c>
      <c r="J47" s="334" t="s">
        <v>490</v>
      </c>
      <c r="K47" s="334" t="s">
        <v>490</v>
      </c>
      <c r="L47" s="334" t="s">
        <v>490</v>
      </c>
      <c r="M47" s="335" t="s">
        <v>490</v>
      </c>
    </row>
    <row r="48" spans="2:13" ht="27.75" customHeight="1" x14ac:dyDescent="0.2">
      <c r="B48" s="1171"/>
      <c r="C48" s="1172"/>
      <c r="D48" s="104"/>
      <c r="E48" s="1175" t="s">
        <v>38</v>
      </c>
      <c r="F48" s="1175"/>
      <c r="G48" s="1175"/>
      <c r="H48" s="1176"/>
      <c r="I48" s="333" t="s">
        <v>490</v>
      </c>
      <c r="J48" s="334" t="s">
        <v>490</v>
      </c>
      <c r="K48" s="334" t="s">
        <v>490</v>
      </c>
      <c r="L48" s="334" t="s">
        <v>490</v>
      </c>
      <c r="M48" s="335" t="s">
        <v>490</v>
      </c>
    </row>
    <row r="49" spans="2:13" ht="27.75" customHeight="1" x14ac:dyDescent="0.2">
      <c r="B49" s="1173"/>
      <c r="C49" s="1174"/>
      <c r="D49" s="104"/>
      <c r="E49" s="1175" t="s">
        <v>39</v>
      </c>
      <c r="F49" s="1175"/>
      <c r="G49" s="1175"/>
      <c r="H49" s="1176"/>
      <c r="I49" s="333">
        <v>65</v>
      </c>
      <c r="J49" s="334" t="s">
        <v>490</v>
      </c>
      <c r="K49" s="334" t="s">
        <v>490</v>
      </c>
      <c r="L49" s="334" t="s">
        <v>490</v>
      </c>
      <c r="M49" s="335" t="s">
        <v>490</v>
      </c>
    </row>
    <row r="50" spans="2:13" ht="27.75" customHeight="1" x14ac:dyDescent="0.2">
      <c r="B50" s="1169" t="s">
        <v>40</v>
      </c>
      <c r="C50" s="1170"/>
      <c r="D50" s="107"/>
      <c r="E50" s="1175" t="s">
        <v>41</v>
      </c>
      <c r="F50" s="1175"/>
      <c r="G50" s="1175"/>
      <c r="H50" s="1176"/>
      <c r="I50" s="333">
        <v>3375</v>
      </c>
      <c r="J50" s="334">
        <v>4342</v>
      </c>
      <c r="K50" s="334">
        <v>4782</v>
      </c>
      <c r="L50" s="334">
        <v>5135</v>
      </c>
      <c r="M50" s="335">
        <v>5558</v>
      </c>
    </row>
    <row r="51" spans="2:13" ht="27.75" customHeight="1" x14ac:dyDescent="0.2">
      <c r="B51" s="1171"/>
      <c r="C51" s="1172"/>
      <c r="D51" s="104"/>
      <c r="E51" s="1175" t="s">
        <v>42</v>
      </c>
      <c r="F51" s="1175"/>
      <c r="G51" s="1175"/>
      <c r="H51" s="1176"/>
      <c r="I51" s="333">
        <v>1930</v>
      </c>
      <c r="J51" s="334">
        <v>2106</v>
      </c>
      <c r="K51" s="334">
        <v>2434</v>
      </c>
      <c r="L51" s="334">
        <v>2841</v>
      </c>
      <c r="M51" s="335">
        <v>2912</v>
      </c>
    </row>
    <row r="52" spans="2:13" ht="27.75" customHeight="1" x14ac:dyDescent="0.2">
      <c r="B52" s="1173"/>
      <c r="C52" s="1174"/>
      <c r="D52" s="104"/>
      <c r="E52" s="1175" t="s">
        <v>43</v>
      </c>
      <c r="F52" s="1175"/>
      <c r="G52" s="1175"/>
      <c r="H52" s="1176"/>
      <c r="I52" s="333">
        <v>24596</v>
      </c>
      <c r="J52" s="334">
        <v>24262</v>
      </c>
      <c r="K52" s="334">
        <v>23752</v>
      </c>
      <c r="L52" s="334">
        <v>23573</v>
      </c>
      <c r="M52" s="335">
        <v>23081</v>
      </c>
    </row>
    <row r="53" spans="2:13" ht="27.75" customHeight="1" thickBot="1" x14ac:dyDescent="0.25">
      <c r="B53" s="1177" t="s">
        <v>19</v>
      </c>
      <c r="C53" s="1178"/>
      <c r="D53" s="108"/>
      <c r="E53" s="1179" t="s">
        <v>44</v>
      </c>
      <c r="F53" s="1179"/>
      <c r="G53" s="1179"/>
      <c r="H53" s="1180"/>
      <c r="I53" s="336">
        <v>10216</v>
      </c>
      <c r="J53" s="337">
        <v>9236</v>
      </c>
      <c r="K53" s="337">
        <v>9059</v>
      </c>
      <c r="L53" s="337">
        <v>8417</v>
      </c>
      <c r="M53" s="338">
        <v>8202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XBbm5Eu2IP1k9uCXokV7o627CJkn9TB8EZhoBaEigfWVtK4TgZ8X5/vAAK5nHsM/8Jd4YH4QfSj27MFhZbT3XQ==" saltValue="PsTcK/SBzIopzxySto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196" t="s">
        <v>46</v>
      </c>
      <c r="D55" s="1196"/>
      <c r="E55" s="1197"/>
      <c r="F55" s="339">
        <v>3492</v>
      </c>
      <c r="G55" s="339">
        <v>3711</v>
      </c>
      <c r="H55" s="340">
        <v>4261</v>
      </c>
    </row>
    <row r="56" spans="2:8" ht="52.5" customHeight="1" x14ac:dyDescent="0.2">
      <c r="B56" s="120"/>
      <c r="C56" s="1198" t="s">
        <v>47</v>
      </c>
      <c r="D56" s="1198"/>
      <c r="E56" s="1199"/>
      <c r="F56" s="341">
        <v>2</v>
      </c>
      <c r="G56" s="341">
        <v>72</v>
      </c>
      <c r="H56" s="342">
        <v>129</v>
      </c>
    </row>
    <row r="57" spans="2:8" ht="53.25" customHeight="1" x14ac:dyDescent="0.2">
      <c r="B57" s="120"/>
      <c r="C57" s="1200" t="s">
        <v>48</v>
      </c>
      <c r="D57" s="1200"/>
      <c r="E57" s="1201"/>
      <c r="F57" s="343">
        <v>358</v>
      </c>
      <c r="G57" s="343">
        <v>327</v>
      </c>
      <c r="H57" s="344">
        <v>296</v>
      </c>
    </row>
    <row r="58" spans="2:8" ht="45.75" customHeight="1" x14ac:dyDescent="0.2">
      <c r="B58" s="121"/>
      <c r="C58" s="1188" t="s">
        <v>566</v>
      </c>
      <c r="D58" s="1189"/>
      <c r="E58" s="1190"/>
      <c r="F58" s="345">
        <v>69</v>
      </c>
      <c r="G58" s="345">
        <v>69</v>
      </c>
      <c r="H58" s="346">
        <v>69</v>
      </c>
    </row>
    <row r="59" spans="2:8" ht="45.75" customHeight="1" x14ac:dyDescent="0.2">
      <c r="B59" s="121"/>
      <c r="C59" s="1188" t="s">
        <v>567</v>
      </c>
      <c r="D59" s="1189"/>
      <c r="E59" s="1190"/>
      <c r="F59" s="345">
        <v>113</v>
      </c>
      <c r="G59" s="345">
        <v>87</v>
      </c>
      <c r="H59" s="346">
        <v>61</v>
      </c>
    </row>
    <row r="60" spans="2:8" ht="45.75" customHeight="1" x14ac:dyDescent="0.2">
      <c r="B60" s="121"/>
      <c r="C60" s="1188" t="s">
        <v>563</v>
      </c>
      <c r="D60" s="1189"/>
      <c r="E60" s="1190"/>
      <c r="F60" s="345">
        <v>46</v>
      </c>
      <c r="G60" s="345">
        <v>44</v>
      </c>
      <c r="H60" s="346">
        <v>43</v>
      </c>
    </row>
    <row r="61" spans="2:8" ht="45.75" customHeight="1" x14ac:dyDescent="0.2">
      <c r="B61" s="121"/>
      <c r="C61" s="1188" t="s">
        <v>564</v>
      </c>
      <c r="D61" s="1189"/>
      <c r="E61" s="1190"/>
      <c r="F61" s="345">
        <v>40</v>
      </c>
      <c r="G61" s="345">
        <v>42</v>
      </c>
      <c r="H61" s="346">
        <v>42</v>
      </c>
    </row>
    <row r="62" spans="2:8" ht="45.75" customHeight="1" thickBot="1" x14ac:dyDescent="0.25">
      <c r="B62" s="122"/>
      <c r="C62" s="1191" t="s">
        <v>565</v>
      </c>
      <c r="D62" s="1192"/>
      <c r="E62" s="1193"/>
      <c r="F62" s="347">
        <v>39</v>
      </c>
      <c r="G62" s="347">
        <v>36</v>
      </c>
      <c r="H62" s="348">
        <v>33</v>
      </c>
    </row>
    <row r="63" spans="2:8" ht="52.5" customHeight="1" thickBot="1" x14ac:dyDescent="0.25">
      <c r="B63" s="123"/>
      <c r="C63" s="1194" t="s">
        <v>49</v>
      </c>
      <c r="D63" s="1194"/>
      <c r="E63" s="1195"/>
      <c r="F63" s="349">
        <v>3853</v>
      </c>
      <c r="G63" s="349">
        <v>4110</v>
      </c>
      <c r="H63" s="350">
        <v>4686</v>
      </c>
    </row>
    <row r="64" spans="2:8" ht="13" x14ac:dyDescent="0.2"/>
  </sheetData>
  <sheetProtection algorithmName="SHA-512" hashValue="3AsjdyKmj+PubE1UL8+PLQnZN5rZRBk5h0h/hPRhCuecuX4R+gtLrbbc0tUof+8vNMGBkberAAIxuuHCs4QBig==" saltValue="O4k6tO82XzTxJWJ2phPq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85963</v>
      </c>
      <c r="E3" s="142"/>
      <c r="F3" s="143">
        <v>76347</v>
      </c>
      <c r="G3" s="144"/>
      <c r="H3" s="145"/>
    </row>
    <row r="4" spans="1:8" x14ac:dyDescent="0.2">
      <c r="A4" s="146"/>
      <c r="B4" s="147"/>
      <c r="C4" s="148"/>
      <c r="D4" s="149">
        <v>50138</v>
      </c>
      <c r="E4" s="150"/>
      <c r="F4" s="151">
        <v>41762</v>
      </c>
      <c r="G4" s="152"/>
      <c r="H4" s="153"/>
    </row>
    <row r="5" spans="1:8" x14ac:dyDescent="0.2">
      <c r="A5" s="134" t="s">
        <v>522</v>
      </c>
      <c r="B5" s="139"/>
      <c r="C5" s="140"/>
      <c r="D5" s="141">
        <v>75895</v>
      </c>
      <c r="E5" s="142"/>
      <c r="F5" s="143">
        <v>96469</v>
      </c>
      <c r="G5" s="144"/>
      <c r="H5" s="145"/>
    </row>
    <row r="6" spans="1:8" x14ac:dyDescent="0.2">
      <c r="A6" s="146"/>
      <c r="B6" s="147"/>
      <c r="C6" s="148"/>
      <c r="D6" s="149">
        <v>38527</v>
      </c>
      <c r="E6" s="150"/>
      <c r="F6" s="151">
        <v>49775</v>
      </c>
      <c r="G6" s="152"/>
      <c r="H6" s="153"/>
    </row>
    <row r="7" spans="1:8" x14ac:dyDescent="0.2">
      <c r="A7" s="134" t="s">
        <v>523</v>
      </c>
      <c r="B7" s="139"/>
      <c r="C7" s="140"/>
      <c r="D7" s="141">
        <v>85538</v>
      </c>
      <c r="E7" s="142"/>
      <c r="F7" s="143">
        <v>85743</v>
      </c>
      <c r="G7" s="144"/>
      <c r="H7" s="145"/>
    </row>
    <row r="8" spans="1:8" x14ac:dyDescent="0.2">
      <c r="A8" s="146"/>
      <c r="B8" s="147"/>
      <c r="C8" s="148"/>
      <c r="D8" s="149">
        <v>40551</v>
      </c>
      <c r="E8" s="150"/>
      <c r="F8" s="151">
        <v>45231</v>
      </c>
      <c r="G8" s="152"/>
      <c r="H8" s="153"/>
    </row>
    <row r="9" spans="1:8" x14ac:dyDescent="0.2">
      <c r="A9" s="134" t="s">
        <v>524</v>
      </c>
      <c r="B9" s="139"/>
      <c r="C9" s="140"/>
      <c r="D9" s="141">
        <v>87220</v>
      </c>
      <c r="E9" s="142"/>
      <c r="F9" s="143">
        <v>92509</v>
      </c>
      <c r="G9" s="144"/>
      <c r="H9" s="145"/>
    </row>
    <row r="10" spans="1:8" x14ac:dyDescent="0.2">
      <c r="A10" s="146"/>
      <c r="B10" s="147"/>
      <c r="C10" s="148"/>
      <c r="D10" s="149">
        <v>33205</v>
      </c>
      <c r="E10" s="150"/>
      <c r="F10" s="151">
        <v>52274</v>
      </c>
      <c r="G10" s="152"/>
      <c r="H10" s="153"/>
    </row>
    <row r="11" spans="1:8" x14ac:dyDescent="0.2">
      <c r="A11" s="134" t="s">
        <v>525</v>
      </c>
      <c r="B11" s="139"/>
      <c r="C11" s="140"/>
      <c r="D11" s="141">
        <v>88536</v>
      </c>
      <c r="E11" s="142"/>
      <c r="F11" s="143">
        <v>98544</v>
      </c>
      <c r="G11" s="144"/>
      <c r="H11" s="145"/>
    </row>
    <row r="12" spans="1:8" x14ac:dyDescent="0.2">
      <c r="A12" s="146"/>
      <c r="B12" s="147"/>
      <c r="C12" s="154"/>
      <c r="D12" s="149">
        <v>46897</v>
      </c>
      <c r="E12" s="150"/>
      <c r="F12" s="151">
        <v>55816</v>
      </c>
      <c r="G12" s="152"/>
      <c r="H12" s="153"/>
    </row>
    <row r="13" spans="1:8" x14ac:dyDescent="0.2">
      <c r="A13" s="134"/>
      <c r="B13" s="139"/>
      <c r="C13" s="140"/>
      <c r="D13" s="141">
        <v>84630</v>
      </c>
      <c r="E13" s="142"/>
      <c r="F13" s="143">
        <v>89922</v>
      </c>
      <c r="G13" s="155"/>
      <c r="H13" s="145"/>
    </row>
    <row r="14" spans="1:8" x14ac:dyDescent="0.2">
      <c r="A14" s="146"/>
      <c r="B14" s="147"/>
      <c r="C14" s="148"/>
      <c r="D14" s="149">
        <v>41864</v>
      </c>
      <c r="E14" s="150"/>
      <c r="F14" s="151">
        <v>48972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4.1399999999999997</v>
      </c>
      <c r="C19" s="156">
        <f>ROUND(VALUE(SUBSTITUTE(実質収支比率等に係る経年分析!G$48,"▲","-")),2)</f>
        <v>5.21</v>
      </c>
      <c r="D19" s="156">
        <f>ROUND(VALUE(SUBSTITUTE(実質収支比率等に係る経年分析!H$48,"▲","-")),2)</f>
        <v>4.59</v>
      </c>
      <c r="E19" s="156">
        <f>ROUND(VALUE(SUBSTITUTE(実質収支比率等に係る経年分析!I$48,"▲","-")),2)</f>
        <v>7.58</v>
      </c>
      <c r="F19" s="156">
        <f>ROUND(VALUE(SUBSTITUTE(実質収支比率等に係る経年分析!J$48,"▲","-")),2)</f>
        <v>7.91</v>
      </c>
    </row>
    <row r="20" spans="1:11" x14ac:dyDescent="0.2">
      <c r="A20" s="156" t="s">
        <v>53</v>
      </c>
      <c r="B20" s="156">
        <f>ROUND(VALUE(SUBSTITUTE(実質収支比率等に係る経年分析!F$47,"▲","-")),2)</f>
        <v>16.52</v>
      </c>
      <c r="C20" s="156">
        <f>ROUND(VALUE(SUBSTITUTE(実質収支比率等に係る経年分析!G$47,"▲","-")),2)</f>
        <v>20.61</v>
      </c>
      <c r="D20" s="156">
        <f>ROUND(VALUE(SUBSTITUTE(実質収支比率等に係る経年分析!H$47,"▲","-")),2)</f>
        <v>24.63</v>
      </c>
      <c r="E20" s="156">
        <f>ROUND(VALUE(SUBSTITUTE(実質収支比率等に係る経年分析!I$47,"▲","-")),2)</f>
        <v>26.18</v>
      </c>
      <c r="F20" s="156">
        <f>ROUND(VALUE(SUBSTITUTE(実質収支比率等に係る経年分析!J$47,"▲","-")),2)</f>
        <v>29.64</v>
      </c>
    </row>
    <row r="21" spans="1:11" x14ac:dyDescent="0.2">
      <c r="A21" s="156" t="s">
        <v>54</v>
      </c>
      <c r="B21" s="156">
        <f>IF(ISNUMBER(VALUE(SUBSTITUTE(実質収支比率等に係る経年分析!F$49,"▲","-"))),ROUND(VALUE(SUBSTITUTE(実質収支比率等に係る経年分析!F$49,"▲","-")),2),NA())</f>
        <v>-1.7</v>
      </c>
      <c r="C21" s="156">
        <f>IF(ISNUMBER(VALUE(SUBSTITUTE(実質収支比率等に係る経年分析!G$49,"▲","-"))),ROUND(VALUE(SUBSTITUTE(実質収支比率等に係る経年分析!G$49,"▲","-")),2),NA())</f>
        <v>3.32</v>
      </c>
      <c r="D21" s="156">
        <f>IF(ISNUMBER(VALUE(SUBSTITUTE(実質収支比率等に係る経年分析!H$49,"▲","-"))),ROUND(VALUE(SUBSTITUTE(実質収支比率等に係る経年分析!H$49,"▲","-")),2),NA())</f>
        <v>-0.73</v>
      </c>
      <c r="E21" s="156">
        <f>IF(ISNUMBER(VALUE(SUBSTITUTE(実質収支比率等に係る経年分析!I$49,"▲","-"))),ROUND(VALUE(SUBSTITUTE(実質収支比率等に係る経年分析!I$49,"▲","-")),2),NA())</f>
        <v>1.63</v>
      </c>
      <c r="F21" s="156">
        <f>IF(ISNUMBER(VALUE(SUBSTITUTE(実質収支比率等に係る経年分析!J$49,"▲","-"))),ROUND(VALUE(SUBSTITUTE(実質収支比率等に係る経年分析!J$49,"▲","-")),2),NA())</f>
        <v>0.51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f>IF(ROUND(VALUE(SUBSTITUTE(連結実質赤字比率に係る赤字・黒字の構成分析!F$42,"▲", "-")), 2) &lt; 0, ABS(ROUND(VALUE(SUBSTITUTE(連結実質赤字比率に係る赤字・黒字の構成分析!F$42,"▲", "-")), 2)), NA())</f>
        <v>1.17</v>
      </c>
      <c r="C28" s="157" t="e">
        <f>IF(ROUND(VALUE(SUBSTITUTE(連結実質赤字比率に係る赤字・黒字の構成分析!F$42,"▲", "-")), 2) &gt;= 0, ABS(ROUND(VALUE(SUBSTITUTE(連結実質赤字比率に係る赤字・黒字の構成分析!F$42,"▲", "-")), 2)), NA())</f>
        <v>#N/A</v>
      </c>
      <c r="D28" s="157">
        <f>IF(ROUND(VALUE(SUBSTITUTE(連結実質赤字比率に係る赤字・黒字の構成分析!G$42,"▲", "-")), 2) &lt; 0, ABS(ROUND(VALUE(SUBSTITUTE(連結実質赤字比率に係る赤字・黒字の構成分析!G$42,"▲", "-")), 2)), NA())</f>
        <v>1.1100000000000001</v>
      </c>
      <c r="E28" s="157" t="e">
        <f>IF(ROUND(VALUE(SUBSTITUTE(連結実質赤字比率に係る赤字・黒字の構成分析!G$42,"▲", "-")), 2) &gt;= 0, ABS(ROUND(VALUE(SUBSTITUTE(連結実質赤字比率に係る赤字・黒字の構成分析!G$42,"▲", "-")), 2)), NA())</f>
        <v>#N/A</v>
      </c>
      <c r="F28" s="157">
        <f>IF(ROUND(VALUE(SUBSTITUTE(連結実質赤字比率に係る赤字・黒字の構成分析!H$42,"▲", "-")), 2) &lt; 0, ABS(ROUND(VALUE(SUBSTITUTE(連結実質赤字比率に係る赤字・黒字の構成分析!H$42,"▲", "-")), 2)), NA())</f>
        <v>1.07</v>
      </c>
      <c r="G28" s="157" t="e">
        <f>IF(ROUND(VALUE(SUBSTITUTE(連結実質赤字比率に係る赤字・黒字の構成分析!H$42,"▲", "-")), 2) &gt;= 0, ABS(ROUND(VALUE(SUBSTITUTE(連結実質赤字比率に係る赤字・黒字の構成分析!H$42,"▲", "-")), 2)), NA())</f>
        <v>#N/A</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つつじヶ丘地区排水処理事業特別会計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2">
      <c r="A31" s="157" t="str">
        <f>IF(連結実質赤字比率に係る赤字・黒字の構成分析!C$39="",NA(),連結実質赤字比率に係る赤字・黒字の構成分析!C$39)</f>
        <v>港湾施設事業特別会計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0.06</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0.56999999999999995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0.82</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0.95</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5.91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6.08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6.32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6.57</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5.31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5.64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7.56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7.88</v>
      </c>
    </row>
    <row r="36" spans="1:16" x14ac:dyDescent="0.2">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7.12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10.57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10.95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10.09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2343</v>
      </c>
      <c r="E42" s="158"/>
      <c r="F42" s="158"/>
      <c r="G42" s="158">
        <f>'実質公債費比率（分子）の構造'!L$52</f>
        <v>2376</v>
      </c>
      <c r="H42" s="158"/>
      <c r="I42" s="158"/>
      <c r="J42" s="158">
        <f>'実質公債費比率（分子）の構造'!M$52</f>
        <v>2300</v>
      </c>
      <c r="K42" s="158"/>
      <c r="L42" s="158"/>
      <c r="M42" s="158">
        <f>'実質公債費比率（分子）の構造'!N$52</f>
        <v>2304</v>
      </c>
      <c r="N42" s="158"/>
      <c r="O42" s="158"/>
      <c r="P42" s="158">
        <f>'実質公債費比率（分子）の構造'!O$52</f>
        <v>2292</v>
      </c>
    </row>
    <row r="43" spans="1:16" x14ac:dyDescent="0.2">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53</v>
      </c>
      <c r="C45" s="158"/>
      <c r="D45" s="158"/>
      <c r="E45" s="158">
        <f>'実質公債費比率（分子）の構造'!L$49</f>
        <v>49</v>
      </c>
      <c r="F45" s="158"/>
      <c r="G45" s="158"/>
      <c r="H45" s="158">
        <f>'実質公債費比率（分子）の構造'!M$49</f>
        <v>50</v>
      </c>
      <c r="I45" s="158"/>
      <c r="J45" s="158"/>
      <c r="K45" s="158">
        <f>'実質公債費比率（分子）の構造'!N$49</f>
        <v>53</v>
      </c>
      <c r="L45" s="158"/>
      <c r="M45" s="158"/>
      <c r="N45" s="158">
        <f>'実質公債費比率（分子）の構造'!O$49</f>
        <v>56</v>
      </c>
      <c r="O45" s="158"/>
      <c r="P45" s="158"/>
    </row>
    <row r="46" spans="1:16" x14ac:dyDescent="0.2">
      <c r="A46" s="158" t="s">
        <v>64</v>
      </c>
      <c r="B46" s="158">
        <f>'実質公債費比率（分子）の構造'!K$48</f>
        <v>161</v>
      </c>
      <c r="C46" s="158"/>
      <c r="D46" s="158"/>
      <c r="E46" s="158">
        <f>'実質公債費比率（分子）の構造'!L$48</f>
        <v>181</v>
      </c>
      <c r="F46" s="158"/>
      <c r="G46" s="158"/>
      <c r="H46" s="158">
        <f>'実質公債費比率（分子）の構造'!M$48</f>
        <v>194</v>
      </c>
      <c r="I46" s="158"/>
      <c r="J46" s="158"/>
      <c r="K46" s="158">
        <f>'実質公債費比率（分子）の構造'!N$48</f>
        <v>197</v>
      </c>
      <c r="L46" s="158"/>
      <c r="M46" s="158"/>
      <c r="N46" s="158">
        <f>'実質公債費比率（分子）の構造'!O$48</f>
        <v>198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3078</v>
      </c>
      <c r="C49" s="158"/>
      <c r="D49" s="158"/>
      <c r="E49" s="158">
        <f>'実質公債費比率（分子）の構造'!L$45</f>
        <v>3134</v>
      </c>
      <c r="F49" s="158"/>
      <c r="G49" s="158"/>
      <c r="H49" s="158">
        <f>'実質公債費比率（分子）の構造'!M$45</f>
        <v>3258</v>
      </c>
      <c r="I49" s="158"/>
      <c r="J49" s="158"/>
      <c r="K49" s="158">
        <f>'実質公債費比率（分子）の構造'!N$45</f>
        <v>3221</v>
      </c>
      <c r="L49" s="158"/>
      <c r="M49" s="158"/>
      <c r="N49" s="158">
        <f>'実質公債費比率（分子）の構造'!O$45</f>
        <v>3183</v>
      </c>
      <c r="O49" s="158"/>
      <c r="P49" s="158"/>
    </row>
    <row r="50" spans="1:16" x14ac:dyDescent="0.2">
      <c r="A50" s="158" t="s">
        <v>67</v>
      </c>
      <c r="B50" s="158" t="e">
        <f>NA()</f>
        <v>#N/A</v>
      </c>
      <c r="C50" s="158">
        <f>IF(ISNUMBER('実質公債費比率（分子）の構造'!K$53),'実質公債費比率（分子）の構造'!K$53,NA())</f>
        <v>949</v>
      </c>
      <c r="D50" s="158" t="e">
        <f>NA()</f>
        <v>#N/A</v>
      </c>
      <c r="E50" s="158" t="e">
        <f>NA()</f>
        <v>#N/A</v>
      </c>
      <c r="F50" s="158">
        <f>IF(ISNUMBER('実質公債費比率（分子）の構造'!L$53),'実質公債費比率（分子）の構造'!L$53,NA())</f>
        <v>988</v>
      </c>
      <c r="G50" s="158" t="e">
        <f>NA()</f>
        <v>#N/A</v>
      </c>
      <c r="H50" s="158" t="e">
        <f>NA()</f>
        <v>#N/A</v>
      </c>
      <c r="I50" s="158">
        <f>IF(ISNUMBER('実質公債費比率（分子）の構造'!M$53),'実質公債費比率（分子）の構造'!M$53,NA())</f>
        <v>1202</v>
      </c>
      <c r="J50" s="158" t="e">
        <f>NA()</f>
        <v>#N/A</v>
      </c>
      <c r="K50" s="158" t="e">
        <f>NA()</f>
        <v>#N/A</v>
      </c>
      <c r="L50" s="158">
        <f>IF(ISNUMBER('実質公債費比率（分子）の構造'!N$53),'実質公債費比率（分子）の構造'!N$53,NA())</f>
        <v>1167</v>
      </c>
      <c r="M50" s="158" t="e">
        <f>NA()</f>
        <v>#N/A</v>
      </c>
      <c r="N50" s="158" t="e">
        <f>NA()</f>
        <v>#N/A</v>
      </c>
      <c r="O50" s="158">
        <f>IF(ISNUMBER('実質公債費比率（分子）の構造'!O$53),'実質公債費比率（分子）の構造'!O$53,NA())</f>
        <v>1145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24596</v>
      </c>
      <c r="E56" s="157"/>
      <c r="F56" s="157"/>
      <c r="G56" s="157">
        <f>'将来負担比率（分子）の構造'!J$52</f>
        <v>24262</v>
      </c>
      <c r="H56" s="157"/>
      <c r="I56" s="157"/>
      <c r="J56" s="157">
        <f>'将来負担比率（分子）の構造'!K$52</f>
        <v>23752</v>
      </c>
      <c r="K56" s="157"/>
      <c r="L56" s="157"/>
      <c r="M56" s="157">
        <f>'将来負担比率（分子）の構造'!L$52</f>
        <v>23573</v>
      </c>
      <c r="N56" s="157"/>
      <c r="O56" s="157"/>
      <c r="P56" s="157">
        <f>'将来負担比率（分子）の構造'!M$52</f>
        <v>23081</v>
      </c>
    </row>
    <row r="57" spans="1:16" x14ac:dyDescent="0.2">
      <c r="A57" s="157" t="s">
        <v>42</v>
      </c>
      <c r="B57" s="157"/>
      <c r="C57" s="157"/>
      <c r="D57" s="157">
        <f>'将来負担比率（分子）の構造'!I$51</f>
        <v>1930</v>
      </c>
      <c r="E57" s="157"/>
      <c r="F57" s="157"/>
      <c r="G57" s="157">
        <f>'将来負担比率（分子）の構造'!J$51</f>
        <v>2106</v>
      </c>
      <c r="H57" s="157"/>
      <c r="I57" s="157"/>
      <c r="J57" s="157">
        <f>'将来負担比率（分子）の構造'!K$51</f>
        <v>2434</v>
      </c>
      <c r="K57" s="157"/>
      <c r="L57" s="157"/>
      <c r="M57" s="157">
        <f>'将来負担比率（分子）の構造'!L$51</f>
        <v>2841</v>
      </c>
      <c r="N57" s="157"/>
      <c r="O57" s="157"/>
      <c r="P57" s="157">
        <f>'将来負担比率（分子）の構造'!M$51</f>
        <v>2912</v>
      </c>
    </row>
    <row r="58" spans="1:16" x14ac:dyDescent="0.2">
      <c r="A58" s="157" t="s">
        <v>41</v>
      </c>
      <c r="B58" s="157"/>
      <c r="C58" s="157"/>
      <c r="D58" s="157">
        <f>'将来負担比率（分子）の構造'!I$50</f>
        <v>3375</v>
      </c>
      <c r="E58" s="157"/>
      <c r="F58" s="157"/>
      <c r="G58" s="157">
        <f>'将来負担比率（分子）の構造'!J$50</f>
        <v>4342</v>
      </c>
      <c r="H58" s="157"/>
      <c r="I58" s="157"/>
      <c r="J58" s="157">
        <f>'将来負担比率（分子）の構造'!K$50</f>
        <v>4782</v>
      </c>
      <c r="K58" s="157"/>
      <c r="L58" s="157"/>
      <c r="M58" s="157">
        <f>'将来負担比率（分子）の構造'!L$50</f>
        <v>5135</v>
      </c>
      <c r="N58" s="157"/>
      <c r="O58" s="157"/>
      <c r="P58" s="157">
        <f>'将来負担比率（分子）の構造'!M$50</f>
        <v>5558</v>
      </c>
    </row>
    <row r="59" spans="1:16" x14ac:dyDescent="0.2">
      <c r="A59" s="157" t="s">
        <v>39</v>
      </c>
      <c r="B59" s="157">
        <f>'将来負担比率（分子）の構造'!I$49</f>
        <v>65</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3267</v>
      </c>
      <c r="C62" s="157"/>
      <c r="D62" s="157"/>
      <c r="E62" s="157">
        <f>'将来負担比率（分子）の構造'!J$45</f>
        <v>3183</v>
      </c>
      <c r="F62" s="157"/>
      <c r="G62" s="157"/>
      <c r="H62" s="157">
        <f>'将来負担比率（分子）の構造'!K$45</f>
        <v>2959</v>
      </c>
      <c r="I62" s="157"/>
      <c r="J62" s="157"/>
      <c r="K62" s="157">
        <f>'将来負担比率（分子）の構造'!L$45</f>
        <v>3004</v>
      </c>
      <c r="L62" s="157"/>
      <c r="M62" s="157"/>
      <c r="N62" s="157">
        <f>'将来負担比率（分子）の構造'!M$45</f>
        <v>3097</v>
      </c>
      <c r="O62" s="157"/>
      <c r="P62" s="157"/>
    </row>
    <row r="63" spans="1:16" x14ac:dyDescent="0.2">
      <c r="A63" s="157" t="s">
        <v>34</v>
      </c>
      <c r="B63" s="157">
        <f>'将来負担比率（分子）の構造'!I$44</f>
        <v>888</v>
      </c>
      <c r="C63" s="157"/>
      <c r="D63" s="157"/>
      <c r="E63" s="157">
        <f>'将来負担比率（分子）の構造'!J$44</f>
        <v>986</v>
      </c>
      <c r="F63" s="157"/>
      <c r="G63" s="157"/>
      <c r="H63" s="157">
        <f>'将来負担比率（分子）の構造'!K$44</f>
        <v>1589</v>
      </c>
      <c r="I63" s="157"/>
      <c r="J63" s="157"/>
      <c r="K63" s="157">
        <f>'将来負担比率（分子）の構造'!L$44</f>
        <v>1897</v>
      </c>
      <c r="L63" s="157"/>
      <c r="M63" s="157"/>
      <c r="N63" s="157">
        <f>'将来負担比率（分子）の構造'!M$44</f>
        <v>1851</v>
      </c>
      <c r="O63" s="157"/>
      <c r="P63" s="157"/>
    </row>
    <row r="64" spans="1:16" x14ac:dyDescent="0.2">
      <c r="A64" s="157" t="s">
        <v>33</v>
      </c>
      <c r="B64" s="157">
        <f>'将来負担比率（分子）の構造'!I$43</f>
        <v>1742</v>
      </c>
      <c r="C64" s="157"/>
      <c r="D64" s="157"/>
      <c r="E64" s="157">
        <f>'将来負担比率（分子）の構造'!J$43</f>
        <v>1789</v>
      </c>
      <c r="F64" s="157"/>
      <c r="G64" s="157"/>
      <c r="H64" s="157">
        <f>'将来負担比率（分子）の構造'!K$43</f>
        <v>1794</v>
      </c>
      <c r="I64" s="157"/>
      <c r="J64" s="157"/>
      <c r="K64" s="157">
        <f>'将来負担比率（分子）の構造'!L$43</f>
        <v>1882</v>
      </c>
      <c r="L64" s="157"/>
      <c r="M64" s="157"/>
      <c r="N64" s="157">
        <f>'将来負担比率（分子）の構造'!M$43</f>
        <v>1864</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34156</v>
      </c>
      <c r="C66" s="157"/>
      <c r="D66" s="157"/>
      <c r="E66" s="157">
        <f>'将来負担比率（分子）の構造'!J$41</f>
        <v>33989</v>
      </c>
      <c r="F66" s="157"/>
      <c r="G66" s="157"/>
      <c r="H66" s="157">
        <f>'将来負担比率（分子）の構造'!K$41</f>
        <v>33686</v>
      </c>
      <c r="I66" s="157"/>
      <c r="J66" s="157"/>
      <c r="K66" s="157">
        <f>'将来負担比率（分子）の構造'!L$41</f>
        <v>33184</v>
      </c>
      <c r="L66" s="157"/>
      <c r="M66" s="157"/>
      <c r="N66" s="157">
        <f>'将来負担比率（分子）の構造'!M$41</f>
        <v>32939</v>
      </c>
      <c r="O66" s="157"/>
      <c r="P66" s="157"/>
    </row>
    <row r="67" spans="1:16" x14ac:dyDescent="0.2">
      <c r="A67" s="157" t="s">
        <v>71</v>
      </c>
      <c r="B67" s="157" t="e">
        <f>NA()</f>
        <v>#N/A</v>
      </c>
      <c r="C67" s="157">
        <f>IF(ISNUMBER('将来負担比率（分子）の構造'!I$53), IF('将来負担比率（分子）の構造'!I$53 &lt; 0, 0, '将来負担比率（分子）の構造'!I$53), NA())</f>
        <v>10216</v>
      </c>
      <c r="D67" s="157" t="e">
        <f>NA()</f>
        <v>#N/A</v>
      </c>
      <c r="E67" s="157" t="e">
        <f>NA()</f>
        <v>#N/A</v>
      </c>
      <c r="F67" s="157">
        <f>IF(ISNUMBER('将来負担比率（分子）の構造'!J$53), IF('将来負担比率（分子）の構造'!J$53 &lt; 0, 0, '将来負担比率（分子）の構造'!J$53), NA())</f>
        <v>9236</v>
      </c>
      <c r="G67" s="157" t="e">
        <f>NA()</f>
        <v>#N/A</v>
      </c>
      <c r="H67" s="157" t="e">
        <f>NA()</f>
        <v>#N/A</v>
      </c>
      <c r="I67" s="157">
        <f>IF(ISNUMBER('将来負担比率（分子）の構造'!K$53), IF('将来負担比率（分子）の構造'!K$53 &lt; 0, 0, '将来負担比率（分子）の構造'!K$53), NA())</f>
        <v>9059</v>
      </c>
      <c r="J67" s="157" t="e">
        <f>NA()</f>
        <v>#N/A</v>
      </c>
      <c r="K67" s="157" t="e">
        <f>NA()</f>
        <v>#N/A</v>
      </c>
      <c r="L67" s="157">
        <f>IF(ISNUMBER('将来負担比率（分子）の構造'!L$53), IF('将来負担比率（分子）の構造'!L$53 &lt; 0, 0, '将来負担比率（分子）の構造'!L$53), NA())</f>
        <v>8417</v>
      </c>
      <c r="M67" s="157" t="e">
        <f>NA()</f>
        <v>#N/A</v>
      </c>
      <c r="N67" s="157" t="e">
        <f>NA()</f>
        <v>#N/A</v>
      </c>
      <c r="O67" s="157">
        <f>IF(ISNUMBER('将来負担比率（分子）の構造'!M$53), IF('将来負担比率（分子）の構造'!M$53 &lt; 0, 0, '将来負担比率（分子）の構造'!M$53), NA())</f>
        <v>8202</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3492</v>
      </c>
      <c r="C72" s="161">
        <f>基金残高に係る経年分析!G55</f>
        <v>3711</v>
      </c>
      <c r="D72" s="161">
        <f>基金残高に係る経年分析!H55</f>
        <v>4261</v>
      </c>
    </row>
    <row r="73" spans="1:16" x14ac:dyDescent="0.2">
      <c r="A73" s="160" t="s">
        <v>74</v>
      </c>
      <c r="B73" s="161">
        <f>基金残高に係る経年分析!F56</f>
        <v>2</v>
      </c>
      <c r="C73" s="161">
        <f>基金残高に係る経年分析!G56</f>
        <v>72</v>
      </c>
      <c r="D73" s="161">
        <f>基金残高に係る経年分析!H56</f>
        <v>129</v>
      </c>
    </row>
    <row r="74" spans="1:16" x14ac:dyDescent="0.2">
      <c r="A74" s="160" t="s">
        <v>75</v>
      </c>
      <c r="B74" s="161">
        <f>基金残高に係る経年分析!F57</f>
        <v>358</v>
      </c>
      <c r="C74" s="161">
        <f>基金残高に係る経年分析!G57</f>
        <v>327</v>
      </c>
      <c r="D74" s="161">
        <f>基金残高に係る経年分析!H57</f>
        <v>296</v>
      </c>
    </row>
  </sheetData>
  <sheetProtection algorithmName="SHA-512" hashValue="BCymJTHpJxeGXIN2ekkU33mfv5MTTS2eVgQpEKFP+NVJHcpuXd0ituRNXIPtD+2rIzu3/jQsKyJCbiDm7carBw==" saltValue="Wi3BNBJaSo/H1t2e4j3Q0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6729737</v>
      </c>
      <c r="S5" s="664"/>
      <c r="T5" s="664"/>
      <c r="U5" s="664"/>
      <c r="V5" s="664"/>
      <c r="W5" s="664"/>
      <c r="X5" s="664"/>
      <c r="Y5" s="689"/>
      <c r="Z5" s="702">
        <v>24.2</v>
      </c>
      <c r="AA5" s="702"/>
      <c r="AB5" s="702"/>
      <c r="AC5" s="702"/>
      <c r="AD5" s="703">
        <v>6406991</v>
      </c>
      <c r="AE5" s="703"/>
      <c r="AF5" s="703"/>
      <c r="AG5" s="703"/>
      <c r="AH5" s="703"/>
      <c r="AI5" s="703"/>
      <c r="AJ5" s="703"/>
      <c r="AK5" s="703"/>
      <c r="AL5" s="690">
        <v>43.9</v>
      </c>
      <c r="AM5" s="672"/>
      <c r="AN5" s="672"/>
      <c r="AO5" s="691"/>
      <c r="AP5" s="666" t="s">
        <v>216</v>
      </c>
      <c r="AQ5" s="667"/>
      <c r="AR5" s="667"/>
      <c r="AS5" s="667"/>
      <c r="AT5" s="667"/>
      <c r="AU5" s="667"/>
      <c r="AV5" s="667"/>
      <c r="AW5" s="667"/>
      <c r="AX5" s="667"/>
      <c r="AY5" s="667"/>
      <c r="AZ5" s="667"/>
      <c r="BA5" s="667"/>
      <c r="BB5" s="667"/>
      <c r="BC5" s="667"/>
      <c r="BD5" s="667"/>
      <c r="BE5" s="667"/>
      <c r="BF5" s="668"/>
      <c r="BG5" s="608">
        <v>6493774</v>
      </c>
      <c r="BH5" s="609"/>
      <c r="BI5" s="609"/>
      <c r="BJ5" s="609"/>
      <c r="BK5" s="609"/>
      <c r="BL5" s="609"/>
      <c r="BM5" s="609"/>
      <c r="BN5" s="610"/>
      <c r="BO5" s="646">
        <v>96.5</v>
      </c>
      <c r="BP5" s="646"/>
      <c r="BQ5" s="646"/>
      <c r="BR5" s="646"/>
      <c r="BS5" s="647">
        <v>86783</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137582</v>
      </c>
      <c r="S6" s="609"/>
      <c r="T6" s="609"/>
      <c r="U6" s="609"/>
      <c r="V6" s="609"/>
      <c r="W6" s="609"/>
      <c r="X6" s="609"/>
      <c r="Y6" s="610"/>
      <c r="Z6" s="646">
        <v>0.5</v>
      </c>
      <c r="AA6" s="646"/>
      <c r="AB6" s="646"/>
      <c r="AC6" s="646"/>
      <c r="AD6" s="647">
        <v>137582</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6493774</v>
      </c>
      <c r="BH6" s="609"/>
      <c r="BI6" s="609"/>
      <c r="BJ6" s="609"/>
      <c r="BK6" s="609"/>
      <c r="BL6" s="609"/>
      <c r="BM6" s="609"/>
      <c r="BN6" s="610"/>
      <c r="BO6" s="646">
        <v>96.5</v>
      </c>
      <c r="BP6" s="646"/>
      <c r="BQ6" s="646"/>
      <c r="BR6" s="646"/>
      <c r="BS6" s="647">
        <v>86783</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225966</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225692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3539</v>
      </c>
      <c r="S7" s="609"/>
      <c r="T7" s="609"/>
      <c r="U7" s="609"/>
      <c r="V7" s="609"/>
      <c r="W7" s="609"/>
      <c r="X7" s="609"/>
      <c r="Y7" s="610"/>
      <c r="Z7" s="646">
        <v>0</v>
      </c>
      <c r="AA7" s="646"/>
      <c r="AB7" s="646"/>
      <c r="AC7" s="646"/>
      <c r="AD7" s="647">
        <v>3539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2576436</v>
      </c>
      <c r="BH7" s="609"/>
      <c r="BI7" s="609"/>
      <c r="BJ7" s="609"/>
      <c r="BK7" s="609"/>
      <c r="BL7" s="609"/>
      <c r="BM7" s="609"/>
      <c r="BN7" s="610"/>
      <c r="BO7" s="646">
        <v>38.299999999999997</v>
      </c>
      <c r="BP7" s="646"/>
      <c r="BQ7" s="646"/>
      <c r="BR7" s="646"/>
      <c r="BS7" s="647">
        <v>86783</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2650318</v>
      </c>
      <c r="CS7" s="609"/>
      <c r="CT7" s="609"/>
      <c r="CU7" s="609"/>
      <c r="CV7" s="609"/>
      <c r="CW7" s="609"/>
      <c r="CX7" s="609"/>
      <c r="CY7" s="610"/>
      <c r="CZ7" s="646">
        <v>10</v>
      </c>
      <c r="DA7" s="646"/>
      <c r="DB7" s="646"/>
      <c r="DC7" s="646"/>
      <c r="DD7" s="614">
        <v>56331</v>
      </c>
      <c r="DE7" s="609"/>
      <c r="DF7" s="609"/>
      <c r="DG7" s="609"/>
      <c r="DH7" s="609"/>
      <c r="DI7" s="609"/>
      <c r="DJ7" s="609"/>
      <c r="DK7" s="609"/>
      <c r="DL7" s="609"/>
      <c r="DM7" s="609"/>
      <c r="DN7" s="609"/>
      <c r="DO7" s="609"/>
      <c r="DP7" s="610"/>
      <c r="DQ7" s="614">
        <v>2378905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83165</v>
      </c>
      <c r="S8" s="609"/>
      <c r="T8" s="609"/>
      <c r="U8" s="609"/>
      <c r="V8" s="609"/>
      <c r="W8" s="609"/>
      <c r="X8" s="609"/>
      <c r="Y8" s="610"/>
      <c r="Z8" s="646">
        <v>0.3</v>
      </c>
      <c r="AA8" s="646"/>
      <c r="AB8" s="646"/>
      <c r="AC8" s="646"/>
      <c r="AD8" s="647">
        <v>83165</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70722</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9500343</v>
      </c>
      <c r="CS8" s="609"/>
      <c r="CT8" s="609"/>
      <c r="CU8" s="609"/>
      <c r="CV8" s="609"/>
      <c r="CW8" s="609"/>
      <c r="CX8" s="609"/>
      <c r="CY8" s="610"/>
      <c r="CZ8" s="646">
        <v>35.799999999999997</v>
      </c>
      <c r="DA8" s="646"/>
      <c r="DB8" s="646"/>
      <c r="DC8" s="646"/>
      <c r="DD8" s="614">
        <v>92503</v>
      </c>
      <c r="DE8" s="609"/>
      <c r="DF8" s="609"/>
      <c r="DG8" s="609"/>
      <c r="DH8" s="609"/>
      <c r="DI8" s="609"/>
      <c r="DJ8" s="609"/>
      <c r="DK8" s="609"/>
      <c r="DL8" s="609"/>
      <c r="DM8" s="609"/>
      <c r="DN8" s="609"/>
      <c r="DO8" s="609"/>
      <c r="DP8" s="610"/>
      <c r="DQ8" s="614">
        <v>5670279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97875</v>
      </c>
      <c r="S9" s="609"/>
      <c r="T9" s="609"/>
      <c r="U9" s="609"/>
      <c r="V9" s="609"/>
      <c r="W9" s="609"/>
      <c r="X9" s="609"/>
      <c r="Y9" s="610"/>
      <c r="Z9" s="646">
        <v>0.4</v>
      </c>
      <c r="AA9" s="646"/>
      <c r="AB9" s="646"/>
      <c r="AC9" s="646"/>
      <c r="AD9" s="647">
        <v>97875</v>
      </c>
      <c r="AE9" s="647"/>
      <c r="AF9" s="647"/>
      <c r="AG9" s="647"/>
      <c r="AH9" s="647"/>
      <c r="AI9" s="647"/>
      <c r="AJ9" s="647"/>
      <c r="AK9" s="647"/>
      <c r="AL9" s="611">
        <v>0.7</v>
      </c>
      <c r="AM9" s="612"/>
      <c r="AN9" s="612"/>
      <c r="AO9" s="648"/>
      <c r="AP9" s="605" t="s">
        <v>230</v>
      </c>
      <c r="AQ9" s="606"/>
      <c r="AR9" s="606"/>
      <c r="AS9" s="606"/>
      <c r="AT9" s="606"/>
      <c r="AU9" s="606"/>
      <c r="AV9" s="606"/>
      <c r="AW9" s="606"/>
      <c r="AX9" s="606"/>
      <c r="AY9" s="606"/>
      <c r="AZ9" s="606"/>
      <c r="BA9" s="606"/>
      <c r="BB9" s="606"/>
      <c r="BC9" s="606"/>
      <c r="BD9" s="606"/>
      <c r="BE9" s="606"/>
      <c r="BF9" s="607"/>
      <c r="BG9" s="608">
        <v>2042042</v>
      </c>
      <c r="BH9" s="609"/>
      <c r="BI9" s="609"/>
      <c r="BJ9" s="609"/>
      <c r="BK9" s="609"/>
      <c r="BL9" s="609"/>
      <c r="BM9" s="609"/>
      <c r="BN9" s="610"/>
      <c r="BO9" s="646">
        <v>30.3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2583692</v>
      </c>
      <c r="CS9" s="609"/>
      <c r="CT9" s="609"/>
      <c r="CU9" s="609"/>
      <c r="CV9" s="609"/>
      <c r="CW9" s="609"/>
      <c r="CX9" s="609"/>
      <c r="CY9" s="610"/>
      <c r="CZ9" s="646">
        <v>9.6999999999999993</v>
      </c>
      <c r="DA9" s="646"/>
      <c r="DB9" s="646"/>
      <c r="DC9" s="646"/>
      <c r="DD9" s="614">
        <v>90692</v>
      </c>
      <c r="DE9" s="609"/>
      <c r="DF9" s="609"/>
      <c r="DG9" s="609"/>
      <c r="DH9" s="609"/>
      <c r="DI9" s="609"/>
      <c r="DJ9" s="609"/>
      <c r="DK9" s="609"/>
      <c r="DL9" s="609"/>
      <c r="DM9" s="609"/>
      <c r="DN9" s="609"/>
      <c r="DO9" s="609"/>
      <c r="DP9" s="610"/>
      <c r="DQ9" s="614">
        <v>2353208</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137569</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16140</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16140</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1254520</v>
      </c>
      <c r="S11" s="609"/>
      <c r="T11" s="609"/>
      <c r="U11" s="609"/>
      <c r="V11" s="609"/>
      <c r="W11" s="609"/>
      <c r="X11" s="609"/>
      <c r="Y11" s="610"/>
      <c r="Z11" s="611">
        <v>4.5</v>
      </c>
      <c r="AA11" s="612"/>
      <c r="AB11" s="612"/>
      <c r="AC11" s="613"/>
      <c r="AD11" s="614">
        <v>1254520</v>
      </c>
      <c r="AE11" s="609"/>
      <c r="AF11" s="609"/>
      <c r="AG11" s="609"/>
      <c r="AH11" s="609"/>
      <c r="AI11" s="609"/>
      <c r="AJ11" s="609"/>
      <c r="AK11" s="610"/>
      <c r="AL11" s="611">
        <v>8.6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326103</v>
      </c>
      <c r="BH11" s="609"/>
      <c r="BI11" s="609"/>
      <c r="BJ11" s="609"/>
      <c r="BK11" s="609"/>
      <c r="BL11" s="609"/>
      <c r="BM11" s="609"/>
      <c r="BN11" s="610"/>
      <c r="BO11" s="646">
        <v>4.8</v>
      </c>
      <c r="BP11" s="646"/>
      <c r="BQ11" s="646"/>
      <c r="BR11" s="646"/>
      <c r="BS11" s="647">
        <v>86783</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437571</v>
      </c>
      <c r="CS11" s="609"/>
      <c r="CT11" s="609"/>
      <c r="CU11" s="609"/>
      <c r="CV11" s="609"/>
      <c r="CW11" s="609"/>
      <c r="CX11" s="609"/>
      <c r="CY11" s="610"/>
      <c r="CZ11" s="646">
        <v>1.6</v>
      </c>
      <c r="DA11" s="646"/>
      <c r="DB11" s="646"/>
      <c r="DC11" s="646"/>
      <c r="DD11" s="614">
        <v>94310</v>
      </c>
      <c r="DE11" s="609"/>
      <c r="DF11" s="609"/>
      <c r="DG11" s="609"/>
      <c r="DH11" s="609"/>
      <c r="DI11" s="609"/>
      <c r="DJ11" s="609"/>
      <c r="DK11" s="609"/>
      <c r="DL11" s="609"/>
      <c r="DM11" s="609"/>
      <c r="DN11" s="609"/>
      <c r="DO11" s="609"/>
      <c r="DP11" s="610"/>
      <c r="DQ11" s="614">
        <v>174437</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2242</v>
      </c>
      <c r="S12" s="609"/>
      <c r="T12" s="609"/>
      <c r="U12" s="609"/>
      <c r="V12" s="609"/>
      <c r="W12" s="609"/>
      <c r="X12" s="609"/>
      <c r="Y12" s="610"/>
      <c r="Z12" s="646">
        <v>0</v>
      </c>
      <c r="AA12" s="646"/>
      <c r="AB12" s="646"/>
      <c r="AC12" s="646"/>
      <c r="AD12" s="647">
        <v>2242</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3421009</v>
      </c>
      <c r="BH12" s="609"/>
      <c r="BI12" s="609"/>
      <c r="BJ12" s="609"/>
      <c r="BK12" s="609"/>
      <c r="BL12" s="609"/>
      <c r="BM12" s="609"/>
      <c r="BN12" s="610"/>
      <c r="BO12" s="646">
        <v>50.8</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315402</v>
      </c>
      <c r="CS12" s="609"/>
      <c r="CT12" s="609"/>
      <c r="CU12" s="609"/>
      <c r="CV12" s="609"/>
      <c r="CW12" s="609"/>
      <c r="CX12" s="609"/>
      <c r="CY12" s="610"/>
      <c r="CZ12" s="646">
        <v>1.2</v>
      </c>
      <c r="DA12" s="646"/>
      <c r="DB12" s="646"/>
      <c r="DC12" s="646"/>
      <c r="DD12" s="614">
        <v>10728</v>
      </c>
      <c r="DE12" s="609"/>
      <c r="DF12" s="609"/>
      <c r="DG12" s="609"/>
      <c r="DH12" s="609"/>
      <c r="DI12" s="609"/>
      <c r="DJ12" s="609"/>
      <c r="DK12" s="609"/>
      <c r="DL12" s="609"/>
      <c r="DM12" s="609"/>
      <c r="DN12" s="609"/>
      <c r="DO12" s="609"/>
      <c r="DP12" s="610"/>
      <c r="DQ12" s="614">
        <v>277253</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3412288</v>
      </c>
      <c r="BH13" s="609"/>
      <c r="BI13" s="609"/>
      <c r="BJ13" s="609"/>
      <c r="BK13" s="609"/>
      <c r="BL13" s="609"/>
      <c r="BM13" s="609"/>
      <c r="BN13" s="610"/>
      <c r="BO13" s="646">
        <v>50.7</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2415991</v>
      </c>
      <c r="CS13" s="609"/>
      <c r="CT13" s="609"/>
      <c r="CU13" s="609"/>
      <c r="CV13" s="609"/>
      <c r="CW13" s="609"/>
      <c r="CX13" s="609"/>
      <c r="CY13" s="610"/>
      <c r="CZ13" s="646">
        <v>9.1</v>
      </c>
      <c r="DA13" s="646"/>
      <c r="DB13" s="646"/>
      <c r="DC13" s="646"/>
      <c r="DD13" s="614">
        <v>1950957</v>
      </c>
      <c r="DE13" s="609"/>
      <c r="DF13" s="609"/>
      <c r="DG13" s="609"/>
      <c r="DH13" s="609"/>
      <c r="DI13" s="609"/>
      <c r="DJ13" s="609"/>
      <c r="DK13" s="609"/>
      <c r="DL13" s="609"/>
      <c r="DM13" s="609"/>
      <c r="DN13" s="609"/>
      <c r="DO13" s="609"/>
      <c r="DP13" s="610"/>
      <c r="DQ13" s="614">
        <v>674754</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207976</v>
      </c>
      <c r="BH14" s="609"/>
      <c r="BI14" s="609"/>
      <c r="BJ14" s="609"/>
      <c r="BK14" s="609"/>
      <c r="BL14" s="609"/>
      <c r="BM14" s="609"/>
      <c r="BN14" s="610"/>
      <c r="BO14" s="646">
        <v>3.1</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1648622</v>
      </c>
      <c r="CS14" s="609"/>
      <c r="CT14" s="609"/>
      <c r="CU14" s="609"/>
      <c r="CV14" s="609"/>
      <c r="CW14" s="609"/>
      <c r="CX14" s="609"/>
      <c r="CY14" s="610"/>
      <c r="CZ14" s="646">
        <v>6.2</v>
      </c>
      <c r="DA14" s="646"/>
      <c r="DB14" s="646"/>
      <c r="DC14" s="646"/>
      <c r="DD14" s="614">
        <v>714500</v>
      </c>
      <c r="DE14" s="609"/>
      <c r="DF14" s="609"/>
      <c r="DG14" s="609"/>
      <c r="DH14" s="609"/>
      <c r="DI14" s="609"/>
      <c r="DJ14" s="609"/>
      <c r="DK14" s="609"/>
      <c r="DL14" s="609"/>
      <c r="DM14" s="609"/>
      <c r="DN14" s="609"/>
      <c r="DO14" s="609"/>
      <c r="DP14" s="610"/>
      <c r="DQ14" s="614">
        <v>929371</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16713</v>
      </c>
      <c r="S15" s="609"/>
      <c r="T15" s="609"/>
      <c r="U15" s="609"/>
      <c r="V15" s="609"/>
      <c r="W15" s="609"/>
      <c r="X15" s="609"/>
      <c r="Y15" s="610"/>
      <c r="Z15" s="646">
        <v>0.1</v>
      </c>
      <c r="AA15" s="646"/>
      <c r="AB15" s="646"/>
      <c r="AC15" s="646"/>
      <c r="AD15" s="647">
        <v>16713</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288353</v>
      </c>
      <c r="BH15" s="609"/>
      <c r="BI15" s="609"/>
      <c r="BJ15" s="609"/>
      <c r="BK15" s="609"/>
      <c r="BL15" s="609"/>
      <c r="BM15" s="609"/>
      <c r="BN15" s="610"/>
      <c r="BO15" s="646">
        <v>4.3</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3174639</v>
      </c>
      <c r="CS15" s="609"/>
      <c r="CT15" s="609"/>
      <c r="CU15" s="609"/>
      <c r="CV15" s="609"/>
      <c r="CW15" s="609"/>
      <c r="CX15" s="609"/>
      <c r="CY15" s="610"/>
      <c r="CZ15" s="646">
        <v>12</v>
      </c>
      <c r="DA15" s="646"/>
      <c r="DB15" s="646"/>
      <c r="DC15" s="646"/>
      <c r="DD15" s="614">
        <v>1106198</v>
      </c>
      <c r="DE15" s="609"/>
      <c r="DF15" s="609"/>
      <c r="DG15" s="609"/>
      <c r="DH15" s="609"/>
      <c r="DI15" s="609"/>
      <c r="DJ15" s="609"/>
      <c r="DK15" s="609"/>
      <c r="DL15" s="609"/>
      <c r="DM15" s="609"/>
      <c r="DN15" s="609"/>
      <c r="DO15" s="609"/>
      <c r="DP15" s="610"/>
      <c r="DQ15" s="614">
        <v>1890216</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89155</v>
      </c>
      <c r="S16" s="609"/>
      <c r="T16" s="609"/>
      <c r="U16" s="609"/>
      <c r="V16" s="609"/>
      <c r="W16" s="609"/>
      <c r="X16" s="609"/>
      <c r="Y16" s="610"/>
      <c r="Z16" s="646">
        <v>0.3</v>
      </c>
      <c r="AA16" s="646"/>
      <c r="AB16" s="646"/>
      <c r="AC16" s="646"/>
      <c r="AD16" s="647">
        <v>89155</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413031</v>
      </c>
      <c r="CS16" s="609"/>
      <c r="CT16" s="609"/>
      <c r="CU16" s="609"/>
      <c r="CV16" s="609"/>
      <c r="CW16" s="609"/>
      <c r="CX16" s="609"/>
      <c r="CY16" s="610"/>
      <c r="CZ16" s="646">
        <v>1.6</v>
      </c>
      <c r="DA16" s="646"/>
      <c r="DB16" s="646"/>
      <c r="DC16" s="646"/>
      <c r="DD16" s="614" t="s">
        <v>122</v>
      </c>
      <c r="DE16" s="609"/>
      <c r="DF16" s="609"/>
      <c r="DG16" s="609"/>
      <c r="DH16" s="609"/>
      <c r="DI16" s="609"/>
      <c r="DJ16" s="609"/>
      <c r="DK16" s="609"/>
      <c r="DL16" s="609"/>
      <c r="DM16" s="609"/>
      <c r="DN16" s="609"/>
      <c r="DO16" s="609"/>
      <c r="DP16" s="610"/>
      <c r="DQ16" s="614">
        <v>22641</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236218</v>
      </c>
      <c r="S17" s="609"/>
      <c r="T17" s="609"/>
      <c r="U17" s="609"/>
      <c r="V17" s="609"/>
      <c r="W17" s="609"/>
      <c r="X17" s="609"/>
      <c r="Y17" s="610"/>
      <c r="Z17" s="646">
        <v>0.8</v>
      </c>
      <c r="AA17" s="646"/>
      <c r="AB17" s="646"/>
      <c r="AC17" s="646"/>
      <c r="AD17" s="647">
        <v>236218</v>
      </c>
      <c r="AE17" s="647"/>
      <c r="AF17" s="647"/>
      <c r="AG17" s="647"/>
      <c r="AH17" s="647"/>
      <c r="AI17" s="647"/>
      <c r="AJ17" s="647"/>
      <c r="AK17" s="647"/>
      <c r="AL17" s="611">
        <v>1.6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3183267</v>
      </c>
      <c r="CS17" s="609"/>
      <c r="CT17" s="609"/>
      <c r="CU17" s="609"/>
      <c r="CV17" s="609"/>
      <c r="CW17" s="609"/>
      <c r="CX17" s="609"/>
      <c r="CY17" s="610"/>
      <c r="CZ17" s="646">
        <v>12</v>
      </c>
      <c r="DA17" s="646"/>
      <c r="DB17" s="646"/>
      <c r="DC17" s="646"/>
      <c r="DD17" s="614" t="s">
        <v>122</v>
      </c>
      <c r="DE17" s="609"/>
      <c r="DF17" s="609"/>
      <c r="DG17" s="609"/>
      <c r="DH17" s="609"/>
      <c r="DI17" s="609"/>
      <c r="DJ17" s="609"/>
      <c r="DK17" s="609"/>
      <c r="DL17" s="609"/>
      <c r="DM17" s="609"/>
      <c r="DN17" s="609"/>
      <c r="DO17" s="609"/>
      <c r="DP17" s="610"/>
      <c r="DQ17" s="614">
        <v>3166617</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41279</v>
      </c>
      <c r="S18" s="609"/>
      <c r="T18" s="609"/>
      <c r="U18" s="609"/>
      <c r="V18" s="609"/>
      <c r="W18" s="609"/>
      <c r="X18" s="609"/>
      <c r="Y18" s="610"/>
      <c r="Z18" s="646">
        <v>0.1</v>
      </c>
      <c r="AA18" s="646"/>
      <c r="AB18" s="646"/>
      <c r="AC18" s="646"/>
      <c r="AD18" s="647">
        <v>41279</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190102</v>
      </c>
      <c r="S19" s="609"/>
      <c r="T19" s="609"/>
      <c r="U19" s="609"/>
      <c r="V19" s="609"/>
      <c r="W19" s="609"/>
      <c r="X19" s="609"/>
      <c r="Y19" s="610"/>
      <c r="Z19" s="646">
        <v>0.7</v>
      </c>
      <c r="AA19" s="646"/>
      <c r="AB19" s="646"/>
      <c r="AC19" s="646"/>
      <c r="AD19" s="647">
        <v>190102</v>
      </c>
      <c r="AE19" s="647"/>
      <c r="AF19" s="647"/>
      <c r="AG19" s="647"/>
      <c r="AH19" s="647"/>
      <c r="AI19" s="647"/>
      <c r="AJ19" s="647"/>
      <c r="AK19" s="647"/>
      <c r="AL19" s="611">
        <v>1.3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235963</v>
      </c>
      <c r="BH19" s="609"/>
      <c r="BI19" s="609"/>
      <c r="BJ19" s="609"/>
      <c r="BK19" s="609"/>
      <c r="BL19" s="609"/>
      <c r="BM19" s="609"/>
      <c r="BN19" s="610"/>
      <c r="BO19" s="646">
        <v>3.5</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4837</v>
      </c>
      <c r="S20" s="609"/>
      <c r="T20" s="609"/>
      <c r="U20" s="609"/>
      <c r="V20" s="609"/>
      <c r="W20" s="609"/>
      <c r="X20" s="609"/>
      <c r="Y20" s="610"/>
      <c r="Z20" s="646">
        <v>0</v>
      </c>
      <c r="AA20" s="646"/>
      <c r="AB20" s="646"/>
      <c r="AC20" s="646"/>
      <c r="AD20" s="647">
        <v>4837</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235963</v>
      </c>
      <c r="BH20" s="609"/>
      <c r="BI20" s="609"/>
      <c r="BJ20" s="609"/>
      <c r="BK20" s="609"/>
      <c r="BL20" s="609"/>
      <c r="BM20" s="609"/>
      <c r="BN20" s="610"/>
      <c r="BO20" s="646">
        <v>3.5</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26564982</v>
      </c>
      <c r="CS20" s="609"/>
      <c r="CT20" s="609"/>
      <c r="CU20" s="609"/>
      <c r="CV20" s="609"/>
      <c r="CW20" s="609"/>
      <c r="CX20" s="609"/>
      <c r="CY20" s="610"/>
      <c r="CZ20" s="646">
        <v>100</v>
      </c>
      <c r="DA20" s="646"/>
      <c r="DB20" s="646"/>
      <c r="DC20" s="646"/>
      <c r="DD20" s="614">
        <v>4116219</v>
      </c>
      <c r="DE20" s="609"/>
      <c r="DF20" s="609"/>
      <c r="DG20" s="609"/>
      <c r="DH20" s="609"/>
      <c r="DI20" s="609"/>
      <c r="DJ20" s="609"/>
      <c r="DK20" s="609"/>
      <c r="DL20" s="609"/>
      <c r="DM20" s="609"/>
      <c r="DN20" s="609"/>
      <c r="DO20" s="609"/>
      <c r="DP20" s="610"/>
      <c r="DQ20" s="614">
        <v>17779513</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7244555</v>
      </c>
      <c r="S21" s="609"/>
      <c r="T21" s="609"/>
      <c r="U21" s="609"/>
      <c r="V21" s="609"/>
      <c r="W21" s="609"/>
      <c r="X21" s="609"/>
      <c r="Y21" s="610"/>
      <c r="Z21" s="646">
        <v>26.1</v>
      </c>
      <c r="AA21" s="646"/>
      <c r="AB21" s="646"/>
      <c r="AC21" s="646"/>
      <c r="AD21" s="647">
        <v>6140085</v>
      </c>
      <c r="AE21" s="647"/>
      <c r="AF21" s="647"/>
      <c r="AG21" s="647"/>
      <c r="AH21" s="647"/>
      <c r="AI21" s="647"/>
      <c r="AJ21" s="647"/>
      <c r="AK21" s="647"/>
      <c r="AL21" s="611">
        <v>42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6140085</v>
      </c>
      <c r="S22" s="609"/>
      <c r="T22" s="609"/>
      <c r="U22" s="609"/>
      <c r="V22" s="609"/>
      <c r="W22" s="609"/>
      <c r="X22" s="609"/>
      <c r="Y22" s="610"/>
      <c r="Z22" s="646">
        <v>22.1</v>
      </c>
      <c r="AA22" s="646"/>
      <c r="AB22" s="646"/>
      <c r="AC22" s="646"/>
      <c r="AD22" s="647">
        <v>6140085</v>
      </c>
      <c r="AE22" s="647"/>
      <c r="AF22" s="647"/>
      <c r="AG22" s="647"/>
      <c r="AH22" s="647"/>
      <c r="AI22" s="647"/>
      <c r="AJ22" s="647"/>
      <c r="AK22" s="647"/>
      <c r="AL22" s="611">
        <v>42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1104470</v>
      </c>
      <c r="S23" s="609"/>
      <c r="T23" s="609"/>
      <c r="U23" s="609"/>
      <c r="V23" s="609"/>
      <c r="W23" s="609"/>
      <c r="X23" s="609"/>
      <c r="Y23" s="610"/>
      <c r="Z23" s="646">
        <v>4</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235963</v>
      </c>
      <c r="BH23" s="609"/>
      <c r="BI23" s="609"/>
      <c r="BJ23" s="609"/>
      <c r="BK23" s="609"/>
      <c r="BL23" s="609"/>
      <c r="BM23" s="609"/>
      <c r="BN23" s="610"/>
      <c r="BO23" s="646">
        <v>3.5</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12862542</v>
      </c>
      <c r="CS24" s="664"/>
      <c r="CT24" s="664"/>
      <c r="CU24" s="664"/>
      <c r="CV24" s="664"/>
      <c r="CW24" s="664"/>
      <c r="CX24" s="664"/>
      <c r="CY24" s="689"/>
      <c r="CZ24" s="690">
        <v>48.4</v>
      </c>
      <c r="DA24" s="672"/>
      <c r="DB24" s="672"/>
      <c r="DC24" s="692"/>
      <c r="DD24" s="688">
        <v>9504234</v>
      </c>
      <c r="DE24" s="664"/>
      <c r="DF24" s="664"/>
      <c r="DG24" s="664"/>
      <c r="DH24" s="664"/>
      <c r="DI24" s="664"/>
      <c r="DJ24" s="664"/>
      <c r="DK24" s="689"/>
      <c r="DL24" s="688">
        <v>8650377</v>
      </c>
      <c r="DM24" s="664"/>
      <c r="DN24" s="664"/>
      <c r="DO24" s="664"/>
      <c r="DP24" s="664"/>
      <c r="DQ24" s="664"/>
      <c r="DR24" s="664"/>
      <c r="DS24" s="664"/>
      <c r="DT24" s="664"/>
      <c r="DU24" s="664"/>
      <c r="DV24" s="689"/>
      <c r="DW24" s="690">
        <v>59</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15895301</v>
      </c>
      <c r="S25" s="609"/>
      <c r="T25" s="609"/>
      <c r="U25" s="609"/>
      <c r="V25" s="609"/>
      <c r="W25" s="609"/>
      <c r="X25" s="609"/>
      <c r="Y25" s="610"/>
      <c r="Z25" s="646">
        <v>57.2</v>
      </c>
      <c r="AA25" s="646"/>
      <c r="AB25" s="646"/>
      <c r="AC25" s="646"/>
      <c r="AD25" s="647">
        <v>14468085</v>
      </c>
      <c r="AE25" s="647"/>
      <c r="AF25" s="647"/>
      <c r="AG25" s="647"/>
      <c r="AH25" s="647"/>
      <c r="AI25" s="647"/>
      <c r="AJ25" s="647"/>
      <c r="AK25" s="647"/>
      <c r="AL25" s="611">
        <v>99</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4461616</v>
      </c>
      <c r="CS25" s="621"/>
      <c r="CT25" s="621"/>
      <c r="CU25" s="621"/>
      <c r="CV25" s="621"/>
      <c r="CW25" s="621"/>
      <c r="CX25" s="621"/>
      <c r="CY25" s="622"/>
      <c r="CZ25" s="611">
        <v>16.8</v>
      </c>
      <c r="DA25" s="623"/>
      <c r="DB25" s="623"/>
      <c r="DC25" s="624"/>
      <c r="DD25" s="614">
        <v>4104374</v>
      </c>
      <c r="DE25" s="621"/>
      <c r="DF25" s="621"/>
      <c r="DG25" s="621"/>
      <c r="DH25" s="621"/>
      <c r="DI25" s="621"/>
      <c r="DJ25" s="621"/>
      <c r="DK25" s="622"/>
      <c r="DL25" s="614">
        <v>3936550</v>
      </c>
      <c r="DM25" s="621"/>
      <c r="DN25" s="621"/>
      <c r="DO25" s="621"/>
      <c r="DP25" s="621"/>
      <c r="DQ25" s="621"/>
      <c r="DR25" s="621"/>
      <c r="DS25" s="621"/>
      <c r="DT25" s="621"/>
      <c r="DU25" s="621"/>
      <c r="DV25" s="622"/>
      <c r="DW25" s="611">
        <v>26.9</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3440</v>
      </c>
      <c r="S26" s="609"/>
      <c r="T26" s="609"/>
      <c r="U26" s="609"/>
      <c r="V26" s="609"/>
      <c r="W26" s="609"/>
      <c r="X26" s="609"/>
      <c r="Y26" s="610"/>
      <c r="Z26" s="646">
        <v>0</v>
      </c>
      <c r="AA26" s="646"/>
      <c r="AB26" s="646"/>
      <c r="AC26" s="646"/>
      <c r="AD26" s="647">
        <v>3440</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2465899</v>
      </c>
      <c r="CS26" s="609"/>
      <c r="CT26" s="609"/>
      <c r="CU26" s="609"/>
      <c r="CV26" s="609"/>
      <c r="CW26" s="609"/>
      <c r="CX26" s="609"/>
      <c r="CY26" s="610"/>
      <c r="CZ26" s="611">
        <v>9.3000000000000007</v>
      </c>
      <c r="DA26" s="623"/>
      <c r="DB26" s="623"/>
      <c r="DC26" s="624"/>
      <c r="DD26" s="614">
        <v>2248119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73303</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6729737</v>
      </c>
      <c r="BH27" s="609"/>
      <c r="BI27" s="609"/>
      <c r="BJ27" s="609"/>
      <c r="BK27" s="609"/>
      <c r="BL27" s="609"/>
      <c r="BM27" s="609"/>
      <c r="BN27" s="610"/>
      <c r="BO27" s="646">
        <v>100</v>
      </c>
      <c r="BP27" s="646"/>
      <c r="BQ27" s="646"/>
      <c r="BR27" s="646"/>
      <c r="BS27" s="647">
        <v>86783</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5218138</v>
      </c>
      <c r="CS27" s="621"/>
      <c r="CT27" s="621"/>
      <c r="CU27" s="621"/>
      <c r="CV27" s="621"/>
      <c r="CW27" s="621"/>
      <c r="CX27" s="621"/>
      <c r="CY27" s="622"/>
      <c r="CZ27" s="611">
        <v>19.600000000000001</v>
      </c>
      <c r="DA27" s="623"/>
      <c r="DB27" s="623"/>
      <c r="DC27" s="624"/>
      <c r="DD27" s="614">
        <v>2233722</v>
      </c>
      <c r="DE27" s="621"/>
      <c r="DF27" s="621"/>
      <c r="DG27" s="621"/>
      <c r="DH27" s="621"/>
      <c r="DI27" s="621"/>
      <c r="DJ27" s="621"/>
      <c r="DK27" s="622"/>
      <c r="DL27" s="614">
        <v>1572819</v>
      </c>
      <c r="DM27" s="621"/>
      <c r="DN27" s="621"/>
      <c r="DO27" s="621"/>
      <c r="DP27" s="621"/>
      <c r="DQ27" s="621"/>
      <c r="DR27" s="621"/>
      <c r="DS27" s="621"/>
      <c r="DT27" s="621"/>
      <c r="DU27" s="621"/>
      <c r="DV27" s="622"/>
      <c r="DW27" s="611">
        <v>10.7</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300724</v>
      </c>
      <c r="S28" s="609"/>
      <c r="T28" s="609"/>
      <c r="U28" s="609"/>
      <c r="V28" s="609"/>
      <c r="W28" s="609"/>
      <c r="X28" s="609"/>
      <c r="Y28" s="610"/>
      <c r="Z28" s="646">
        <v>1.1000000000000001</v>
      </c>
      <c r="AA28" s="646"/>
      <c r="AB28" s="646"/>
      <c r="AC28" s="646"/>
      <c r="AD28" s="647">
        <v>39131</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3182788</v>
      </c>
      <c r="CS28" s="609"/>
      <c r="CT28" s="609"/>
      <c r="CU28" s="609"/>
      <c r="CV28" s="609"/>
      <c r="CW28" s="609"/>
      <c r="CX28" s="609"/>
      <c r="CY28" s="610"/>
      <c r="CZ28" s="611">
        <v>12</v>
      </c>
      <c r="DA28" s="623"/>
      <c r="DB28" s="623"/>
      <c r="DC28" s="624"/>
      <c r="DD28" s="614">
        <v>3166138</v>
      </c>
      <c r="DE28" s="609"/>
      <c r="DF28" s="609"/>
      <c r="DG28" s="609"/>
      <c r="DH28" s="609"/>
      <c r="DI28" s="609"/>
      <c r="DJ28" s="609"/>
      <c r="DK28" s="610"/>
      <c r="DL28" s="614">
        <v>3141008</v>
      </c>
      <c r="DM28" s="609"/>
      <c r="DN28" s="609"/>
      <c r="DO28" s="609"/>
      <c r="DP28" s="609"/>
      <c r="DQ28" s="609"/>
      <c r="DR28" s="609"/>
      <c r="DS28" s="609"/>
      <c r="DT28" s="609"/>
      <c r="DU28" s="609"/>
      <c r="DV28" s="610"/>
      <c r="DW28" s="611">
        <v>21.4</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93500</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3182535</v>
      </c>
      <c r="CS29" s="621"/>
      <c r="CT29" s="621"/>
      <c r="CU29" s="621"/>
      <c r="CV29" s="621"/>
      <c r="CW29" s="621"/>
      <c r="CX29" s="621"/>
      <c r="CY29" s="622"/>
      <c r="CZ29" s="611">
        <v>12</v>
      </c>
      <c r="DA29" s="623"/>
      <c r="DB29" s="623"/>
      <c r="DC29" s="624"/>
      <c r="DD29" s="614">
        <v>3165885</v>
      </c>
      <c r="DE29" s="621"/>
      <c r="DF29" s="621"/>
      <c r="DG29" s="621"/>
      <c r="DH29" s="621"/>
      <c r="DI29" s="621"/>
      <c r="DJ29" s="621"/>
      <c r="DK29" s="622"/>
      <c r="DL29" s="614">
        <v>3140755</v>
      </c>
      <c r="DM29" s="621"/>
      <c r="DN29" s="621"/>
      <c r="DO29" s="621"/>
      <c r="DP29" s="621"/>
      <c r="DQ29" s="621"/>
      <c r="DR29" s="621"/>
      <c r="DS29" s="621"/>
      <c r="DT29" s="621"/>
      <c r="DU29" s="621"/>
      <c r="DV29" s="622"/>
      <c r="DW29" s="611">
        <v>21.4</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4473283</v>
      </c>
      <c r="S30" s="609"/>
      <c r="T30" s="609"/>
      <c r="U30" s="609"/>
      <c r="V30" s="609"/>
      <c r="W30" s="609"/>
      <c r="X30" s="609"/>
      <c r="Y30" s="610"/>
      <c r="Z30" s="646">
        <v>16.100000000000001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3041981</v>
      </c>
      <c r="CS30" s="609"/>
      <c r="CT30" s="609"/>
      <c r="CU30" s="609"/>
      <c r="CV30" s="609"/>
      <c r="CW30" s="609"/>
      <c r="CX30" s="609"/>
      <c r="CY30" s="610"/>
      <c r="CZ30" s="611">
        <v>11.5</v>
      </c>
      <c r="DA30" s="623"/>
      <c r="DB30" s="623"/>
      <c r="DC30" s="624"/>
      <c r="DD30" s="614">
        <v>3025331</v>
      </c>
      <c r="DE30" s="609"/>
      <c r="DF30" s="609"/>
      <c r="DG30" s="609"/>
      <c r="DH30" s="609"/>
      <c r="DI30" s="609"/>
      <c r="DJ30" s="609"/>
      <c r="DK30" s="610"/>
      <c r="DL30" s="614">
        <v>3000201</v>
      </c>
      <c r="DM30" s="609"/>
      <c r="DN30" s="609"/>
      <c r="DO30" s="609"/>
      <c r="DP30" s="609"/>
      <c r="DQ30" s="609"/>
      <c r="DR30" s="609"/>
      <c r="DS30" s="609"/>
      <c r="DT30" s="609"/>
      <c r="DU30" s="609"/>
      <c r="DV30" s="610"/>
      <c r="DW30" s="611">
        <v>20.5</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97.9</v>
      </c>
      <c r="BN31" s="671"/>
      <c r="BO31" s="671"/>
      <c r="BP31" s="671"/>
      <c r="BQ31" s="673"/>
      <c r="BR31" s="670">
        <v>99.4</v>
      </c>
      <c r="BS31" s="671"/>
      <c r="BT31" s="671"/>
      <c r="BU31" s="671"/>
      <c r="BV31" s="671"/>
      <c r="BW31" s="671"/>
      <c r="BX31" s="672">
        <v>97.8</v>
      </c>
      <c r="BY31" s="671"/>
      <c r="BZ31" s="671"/>
      <c r="CA31" s="671"/>
      <c r="CB31" s="673"/>
      <c r="CD31" s="629"/>
      <c r="CE31" s="630"/>
      <c r="CF31" s="605" t="s">
        <v>300</v>
      </c>
      <c r="CG31" s="606"/>
      <c r="CH31" s="606"/>
      <c r="CI31" s="606"/>
      <c r="CJ31" s="606"/>
      <c r="CK31" s="606"/>
      <c r="CL31" s="606"/>
      <c r="CM31" s="606"/>
      <c r="CN31" s="606"/>
      <c r="CO31" s="606"/>
      <c r="CP31" s="606"/>
      <c r="CQ31" s="607"/>
      <c r="CR31" s="608">
        <v>140554</v>
      </c>
      <c r="CS31" s="621"/>
      <c r="CT31" s="621"/>
      <c r="CU31" s="621"/>
      <c r="CV31" s="621"/>
      <c r="CW31" s="621"/>
      <c r="CX31" s="621"/>
      <c r="CY31" s="622"/>
      <c r="CZ31" s="611">
        <v>0.5</v>
      </c>
      <c r="DA31" s="623"/>
      <c r="DB31" s="623"/>
      <c r="DC31" s="624"/>
      <c r="DD31" s="614">
        <v>140554</v>
      </c>
      <c r="DE31" s="621"/>
      <c r="DF31" s="621"/>
      <c r="DG31" s="621"/>
      <c r="DH31" s="621"/>
      <c r="DI31" s="621"/>
      <c r="DJ31" s="621"/>
      <c r="DK31" s="622"/>
      <c r="DL31" s="614">
        <v>140554</v>
      </c>
      <c r="DM31" s="621"/>
      <c r="DN31" s="621"/>
      <c r="DO31" s="621"/>
      <c r="DP31" s="621"/>
      <c r="DQ31" s="621"/>
      <c r="DR31" s="621"/>
      <c r="DS31" s="621"/>
      <c r="DT31" s="621"/>
      <c r="DU31" s="621"/>
      <c r="DV31" s="622"/>
      <c r="DW31" s="611">
        <v>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1645534</v>
      </c>
      <c r="S32" s="609"/>
      <c r="T32" s="609"/>
      <c r="U32" s="609"/>
      <c r="V32" s="609"/>
      <c r="W32" s="609"/>
      <c r="X32" s="609"/>
      <c r="Y32" s="610"/>
      <c r="Z32" s="646">
        <v>5.9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99.5</v>
      </c>
      <c r="BH32" s="621"/>
      <c r="BI32" s="621"/>
      <c r="BJ32" s="621"/>
      <c r="BK32" s="621"/>
      <c r="BL32" s="621"/>
      <c r="BM32" s="612">
        <v>98.3</v>
      </c>
      <c r="BN32" s="621"/>
      <c r="BO32" s="621"/>
      <c r="BP32" s="621"/>
      <c r="BQ32" s="644"/>
      <c r="BR32" s="674">
        <v>99.4</v>
      </c>
      <c r="BS32" s="621"/>
      <c r="BT32" s="621"/>
      <c r="BU32" s="621"/>
      <c r="BV32" s="621"/>
      <c r="BW32" s="621"/>
      <c r="BX32" s="612">
        <v>98.2</v>
      </c>
      <c r="BY32" s="621"/>
      <c r="BZ32" s="621"/>
      <c r="CA32" s="621"/>
      <c r="CB32" s="644"/>
      <c r="CD32" s="631"/>
      <c r="CE32" s="632"/>
      <c r="CF32" s="605" t="s">
        <v>304</v>
      </c>
      <c r="CG32" s="606"/>
      <c r="CH32" s="606"/>
      <c r="CI32" s="606"/>
      <c r="CJ32" s="606"/>
      <c r="CK32" s="606"/>
      <c r="CL32" s="606"/>
      <c r="CM32" s="606"/>
      <c r="CN32" s="606"/>
      <c r="CO32" s="606"/>
      <c r="CP32" s="606"/>
      <c r="CQ32" s="607"/>
      <c r="CR32" s="608">
        <v>253</v>
      </c>
      <c r="CS32" s="609"/>
      <c r="CT32" s="609"/>
      <c r="CU32" s="609"/>
      <c r="CV32" s="609"/>
      <c r="CW32" s="609"/>
      <c r="CX32" s="609"/>
      <c r="CY32" s="610"/>
      <c r="CZ32" s="611">
        <v>0</v>
      </c>
      <c r="DA32" s="623"/>
      <c r="DB32" s="623"/>
      <c r="DC32" s="624"/>
      <c r="DD32" s="614">
        <v>253</v>
      </c>
      <c r="DE32" s="609"/>
      <c r="DF32" s="609"/>
      <c r="DG32" s="609"/>
      <c r="DH32" s="609"/>
      <c r="DI32" s="609"/>
      <c r="DJ32" s="609"/>
      <c r="DK32" s="610"/>
      <c r="DL32" s="614">
        <v>253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84671</v>
      </c>
      <c r="S33" s="609"/>
      <c r="T33" s="609"/>
      <c r="U33" s="609"/>
      <c r="V33" s="609"/>
      <c r="W33" s="609"/>
      <c r="X33" s="609"/>
      <c r="Y33" s="610"/>
      <c r="Z33" s="646">
        <v>0.3</v>
      </c>
      <c r="AA33" s="646"/>
      <c r="AB33" s="646"/>
      <c r="AC33" s="646"/>
      <c r="AD33" s="647">
        <v>67988</v>
      </c>
      <c r="AE33" s="647"/>
      <c r="AF33" s="647"/>
      <c r="AG33" s="647"/>
      <c r="AH33" s="647"/>
      <c r="AI33" s="647"/>
      <c r="AJ33" s="647"/>
      <c r="AK33" s="647"/>
      <c r="AL33" s="611">
        <v>0.5</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99.5</v>
      </c>
      <c r="BH33" s="593"/>
      <c r="BI33" s="593"/>
      <c r="BJ33" s="593"/>
      <c r="BK33" s="593"/>
      <c r="BL33" s="593"/>
      <c r="BM33" s="639">
        <v>97.5</v>
      </c>
      <c r="BN33" s="593"/>
      <c r="BO33" s="593"/>
      <c r="BP33" s="593"/>
      <c r="BQ33" s="656"/>
      <c r="BR33" s="669">
        <v>99.4</v>
      </c>
      <c r="BS33" s="593"/>
      <c r="BT33" s="593"/>
      <c r="BU33" s="593"/>
      <c r="BV33" s="593"/>
      <c r="BW33" s="593"/>
      <c r="BX33" s="639">
        <v>97.4</v>
      </c>
      <c r="BY33" s="593"/>
      <c r="BZ33" s="593"/>
      <c r="CA33" s="593"/>
      <c r="CB33" s="656"/>
      <c r="CD33" s="605" t="s">
        <v>307</v>
      </c>
      <c r="CE33" s="606"/>
      <c r="CF33" s="606"/>
      <c r="CG33" s="606"/>
      <c r="CH33" s="606"/>
      <c r="CI33" s="606"/>
      <c r="CJ33" s="606"/>
      <c r="CK33" s="606"/>
      <c r="CL33" s="606"/>
      <c r="CM33" s="606"/>
      <c r="CN33" s="606"/>
      <c r="CO33" s="606"/>
      <c r="CP33" s="606"/>
      <c r="CQ33" s="607"/>
      <c r="CR33" s="608">
        <v>9173190</v>
      </c>
      <c r="CS33" s="621"/>
      <c r="CT33" s="621"/>
      <c r="CU33" s="621"/>
      <c r="CV33" s="621"/>
      <c r="CW33" s="621"/>
      <c r="CX33" s="621"/>
      <c r="CY33" s="622"/>
      <c r="CZ33" s="611">
        <v>34.5</v>
      </c>
      <c r="DA33" s="623"/>
      <c r="DB33" s="623"/>
      <c r="DC33" s="624"/>
      <c r="DD33" s="614">
        <v>7683465</v>
      </c>
      <c r="DE33" s="621"/>
      <c r="DF33" s="621"/>
      <c r="DG33" s="621"/>
      <c r="DH33" s="621"/>
      <c r="DI33" s="621"/>
      <c r="DJ33" s="621"/>
      <c r="DK33" s="622"/>
      <c r="DL33" s="614">
        <v>5998781</v>
      </c>
      <c r="DM33" s="621"/>
      <c r="DN33" s="621"/>
      <c r="DO33" s="621"/>
      <c r="DP33" s="621"/>
      <c r="DQ33" s="621"/>
      <c r="DR33" s="621"/>
      <c r="DS33" s="621"/>
      <c r="DT33" s="621"/>
      <c r="DU33" s="621"/>
      <c r="DV33" s="622"/>
      <c r="DW33" s="611">
        <v>40.9</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1257299</v>
      </c>
      <c r="S34" s="609"/>
      <c r="T34" s="609"/>
      <c r="U34" s="609"/>
      <c r="V34" s="609"/>
      <c r="W34" s="609"/>
      <c r="X34" s="609"/>
      <c r="Y34" s="610"/>
      <c r="Z34" s="646">
        <v>4.5</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3592458</v>
      </c>
      <c r="CS34" s="609"/>
      <c r="CT34" s="609"/>
      <c r="CU34" s="609"/>
      <c r="CV34" s="609"/>
      <c r="CW34" s="609"/>
      <c r="CX34" s="609"/>
      <c r="CY34" s="610"/>
      <c r="CZ34" s="611">
        <v>13.5</v>
      </c>
      <c r="DA34" s="623"/>
      <c r="DB34" s="623"/>
      <c r="DC34" s="624"/>
      <c r="DD34" s="614">
        <v>2883198</v>
      </c>
      <c r="DE34" s="609"/>
      <c r="DF34" s="609"/>
      <c r="DG34" s="609"/>
      <c r="DH34" s="609"/>
      <c r="DI34" s="609"/>
      <c r="DJ34" s="609"/>
      <c r="DK34" s="610"/>
      <c r="DL34" s="614">
        <v>2164935</v>
      </c>
      <c r="DM34" s="609"/>
      <c r="DN34" s="609"/>
      <c r="DO34" s="609"/>
      <c r="DP34" s="609"/>
      <c r="DQ34" s="609"/>
      <c r="DR34" s="609"/>
      <c r="DS34" s="609"/>
      <c r="DT34" s="609"/>
      <c r="DU34" s="609"/>
      <c r="DV34" s="610"/>
      <c r="DW34" s="611">
        <v>14.8</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65409</v>
      </c>
      <c r="S35" s="609"/>
      <c r="T35" s="609"/>
      <c r="U35" s="609"/>
      <c r="V35" s="609"/>
      <c r="W35" s="609"/>
      <c r="X35" s="609"/>
      <c r="Y35" s="610"/>
      <c r="Z35" s="646">
        <v>0.2</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143590</v>
      </c>
      <c r="CS35" s="621"/>
      <c r="CT35" s="621"/>
      <c r="CU35" s="621"/>
      <c r="CV35" s="621"/>
      <c r="CW35" s="621"/>
      <c r="CX35" s="621"/>
      <c r="CY35" s="622"/>
      <c r="CZ35" s="611">
        <v>0.5</v>
      </c>
      <c r="DA35" s="623"/>
      <c r="DB35" s="623"/>
      <c r="DC35" s="624"/>
      <c r="DD35" s="614">
        <v>93883</v>
      </c>
      <c r="DE35" s="621"/>
      <c r="DF35" s="621"/>
      <c r="DG35" s="621"/>
      <c r="DH35" s="621"/>
      <c r="DI35" s="621"/>
      <c r="DJ35" s="621"/>
      <c r="DK35" s="622"/>
      <c r="DL35" s="614">
        <v>93607</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634123</v>
      </c>
      <c r="S36" s="609"/>
      <c r="T36" s="609"/>
      <c r="U36" s="609"/>
      <c r="V36" s="609"/>
      <c r="W36" s="609"/>
      <c r="X36" s="609"/>
      <c r="Y36" s="610"/>
      <c r="Z36" s="646">
        <v>2.2999999999999998</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3509829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119204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2453240</v>
      </c>
      <c r="CS36" s="609"/>
      <c r="CT36" s="609"/>
      <c r="CU36" s="609"/>
      <c r="CV36" s="609"/>
      <c r="CW36" s="609"/>
      <c r="CX36" s="609"/>
      <c r="CY36" s="610"/>
      <c r="CZ36" s="611">
        <v>9.1999999999999993</v>
      </c>
      <c r="DA36" s="623"/>
      <c r="DB36" s="623"/>
      <c r="DC36" s="624"/>
      <c r="DD36" s="614">
        <v>2195386</v>
      </c>
      <c r="DE36" s="609"/>
      <c r="DF36" s="609"/>
      <c r="DG36" s="609"/>
      <c r="DH36" s="609"/>
      <c r="DI36" s="609"/>
      <c r="DJ36" s="609"/>
      <c r="DK36" s="610"/>
      <c r="DL36" s="614">
        <v>1444547</v>
      </c>
      <c r="DM36" s="609"/>
      <c r="DN36" s="609"/>
      <c r="DO36" s="609"/>
      <c r="DP36" s="609"/>
      <c r="DQ36" s="609"/>
      <c r="DR36" s="609"/>
      <c r="DS36" s="609"/>
      <c r="DT36" s="609"/>
      <c r="DU36" s="609"/>
      <c r="DV36" s="610"/>
      <c r="DW36" s="611">
        <v>9.9</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479104</v>
      </c>
      <c r="S37" s="609"/>
      <c r="T37" s="609"/>
      <c r="U37" s="609"/>
      <c r="V37" s="609"/>
      <c r="W37" s="609"/>
      <c r="X37" s="609"/>
      <c r="Y37" s="610"/>
      <c r="Z37" s="646">
        <v>1.7</v>
      </c>
      <c r="AA37" s="646"/>
      <c r="AB37" s="646"/>
      <c r="AC37" s="646"/>
      <c r="AD37" s="647">
        <v>29199</v>
      </c>
      <c r="AE37" s="647"/>
      <c r="AF37" s="647"/>
      <c r="AG37" s="647"/>
      <c r="AH37" s="647"/>
      <c r="AI37" s="647"/>
      <c r="AJ37" s="647"/>
      <c r="AK37" s="647"/>
      <c r="AL37" s="611">
        <v>0.2</v>
      </c>
      <c r="AM37" s="612"/>
      <c r="AN37" s="612"/>
      <c r="AO37" s="648"/>
      <c r="AQ37" s="641" t="s">
        <v>319</v>
      </c>
      <c r="AR37" s="642"/>
      <c r="AS37" s="642"/>
      <c r="AT37" s="642"/>
      <c r="AU37" s="642"/>
      <c r="AV37" s="642"/>
      <c r="AW37" s="642"/>
      <c r="AX37" s="642"/>
      <c r="AY37" s="643"/>
      <c r="AZ37" s="608">
        <v>769422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-4996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525071</v>
      </c>
      <c r="CS37" s="621"/>
      <c r="CT37" s="621"/>
      <c r="CU37" s="621"/>
      <c r="CV37" s="621"/>
      <c r="CW37" s="621"/>
      <c r="CX37" s="621"/>
      <c r="CY37" s="622"/>
      <c r="CZ37" s="611">
        <v>2</v>
      </c>
      <c r="DA37" s="623"/>
      <c r="DB37" s="623"/>
      <c r="DC37" s="624"/>
      <c r="DD37" s="614">
        <v>525071</v>
      </c>
      <c r="DE37" s="621"/>
      <c r="DF37" s="621"/>
      <c r="DG37" s="621"/>
      <c r="DH37" s="621"/>
      <c r="DI37" s="621"/>
      <c r="DJ37" s="621"/>
      <c r="DK37" s="622"/>
      <c r="DL37" s="614">
        <v>477237</v>
      </c>
      <c r="DM37" s="621"/>
      <c r="DN37" s="621"/>
      <c r="DO37" s="621"/>
      <c r="DP37" s="621"/>
      <c r="DQ37" s="621"/>
      <c r="DR37" s="621"/>
      <c r="DS37" s="621"/>
      <c r="DT37" s="621"/>
      <c r="DU37" s="621"/>
      <c r="DV37" s="622"/>
      <c r="DW37" s="611">
        <v>3.3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2796800</v>
      </c>
      <c r="S38" s="609"/>
      <c r="T38" s="609"/>
      <c r="U38" s="609"/>
      <c r="V38" s="609"/>
      <c r="W38" s="609"/>
      <c r="X38" s="609"/>
      <c r="Y38" s="610"/>
      <c r="Z38" s="646">
        <v>10.1</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55940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6388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2684467</v>
      </c>
      <c r="CS38" s="609"/>
      <c r="CT38" s="609"/>
      <c r="CU38" s="609"/>
      <c r="CV38" s="609"/>
      <c r="CW38" s="609"/>
      <c r="CX38" s="609"/>
      <c r="CY38" s="610"/>
      <c r="CZ38" s="611">
        <v>10.1</v>
      </c>
      <c r="DA38" s="623"/>
      <c r="DB38" s="623"/>
      <c r="DC38" s="624"/>
      <c r="DD38" s="614">
        <v>2221656</v>
      </c>
      <c r="DE38" s="609"/>
      <c r="DF38" s="609"/>
      <c r="DG38" s="609"/>
      <c r="DH38" s="609"/>
      <c r="DI38" s="609"/>
      <c r="DJ38" s="609"/>
      <c r="DK38" s="610"/>
      <c r="DL38" s="614">
        <v>2103577</v>
      </c>
      <c r="DM38" s="609"/>
      <c r="DN38" s="609"/>
      <c r="DO38" s="609"/>
      <c r="DP38" s="609"/>
      <c r="DQ38" s="609"/>
      <c r="DR38" s="609"/>
      <c r="DS38" s="609"/>
      <c r="DT38" s="609"/>
      <c r="DU38" s="609"/>
      <c r="DV38" s="610"/>
      <c r="DW38" s="611">
        <v>14.4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1208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9896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102114</v>
      </c>
      <c r="CS39" s="621"/>
      <c r="CT39" s="621"/>
      <c r="CU39" s="621"/>
      <c r="CV39" s="621"/>
      <c r="CW39" s="621"/>
      <c r="CX39" s="621"/>
      <c r="CY39" s="622"/>
      <c r="CZ39" s="611">
        <v>0.4</v>
      </c>
      <c r="DA39" s="623"/>
      <c r="DB39" s="623"/>
      <c r="DC39" s="624"/>
      <c r="DD39" s="614">
        <v>92021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48900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197321</v>
      </c>
      <c r="CS40" s="609"/>
      <c r="CT40" s="609"/>
      <c r="CU40" s="609"/>
      <c r="CV40" s="609"/>
      <c r="CW40" s="609"/>
      <c r="CX40" s="609"/>
      <c r="CY40" s="610"/>
      <c r="CZ40" s="611">
        <v>0.7</v>
      </c>
      <c r="DA40" s="623"/>
      <c r="DB40" s="623"/>
      <c r="DC40" s="624"/>
      <c r="DD40" s="614">
        <v>197321</v>
      </c>
      <c r="DE40" s="609"/>
      <c r="DF40" s="609"/>
      <c r="DG40" s="609"/>
      <c r="DH40" s="609"/>
      <c r="DI40" s="609"/>
      <c r="DJ40" s="609"/>
      <c r="DK40" s="610"/>
      <c r="DL40" s="614">
        <v>192115</v>
      </c>
      <c r="DM40" s="609"/>
      <c r="DN40" s="609"/>
      <c r="DO40" s="609"/>
      <c r="DP40" s="609"/>
      <c r="DQ40" s="609"/>
      <c r="DR40" s="609"/>
      <c r="DS40" s="609"/>
      <c r="DT40" s="609"/>
      <c r="DU40" s="609"/>
      <c r="DV40" s="610"/>
      <c r="DW40" s="611">
        <v>1.3</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27802491</v>
      </c>
      <c r="S41" s="633"/>
      <c r="T41" s="633"/>
      <c r="U41" s="633"/>
      <c r="V41" s="633"/>
      <c r="W41" s="633"/>
      <c r="X41" s="633"/>
      <c r="Y41" s="636"/>
      <c r="Z41" s="637">
        <v>100</v>
      </c>
      <c r="AA41" s="637"/>
      <c r="AB41" s="637"/>
      <c r="AC41" s="637"/>
      <c r="AD41" s="638">
        <v>14607843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574903</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2108356</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402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4529250</v>
      </c>
      <c r="CS42" s="621"/>
      <c r="CT42" s="621"/>
      <c r="CU42" s="621"/>
      <c r="CV42" s="621"/>
      <c r="CW42" s="621"/>
      <c r="CX42" s="621"/>
      <c r="CY42" s="622"/>
      <c r="CZ42" s="611">
        <v>17</v>
      </c>
      <c r="DA42" s="623"/>
      <c r="DB42" s="623"/>
      <c r="DC42" s="624"/>
      <c r="DD42" s="614">
        <v>591814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207890</v>
      </c>
      <c r="CS43" s="621"/>
      <c r="CT43" s="621"/>
      <c r="CU43" s="621"/>
      <c r="CV43" s="621"/>
      <c r="CW43" s="621"/>
      <c r="CX43" s="621"/>
      <c r="CY43" s="622"/>
      <c r="CZ43" s="611">
        <v>0.8</v>
      </c>
      <c r="DA43" s="623"/>
      <c r="DB43" s="623"/>
      <c r="DC43" s="624"/>
      <c r="DD43" s="614">
        <v>185690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4116219</v>
      </c>
      <c r="CS44" s="609"/>
      <c r="CT44" s="609"/>
      <c r="CU44" s="609"/>
      <c r="CV44" s="609"/>
      <c r="CW44" s="609"/>
      <c r="CX44" s="609"/>
      <c r="CY44" s="610"/>
      <c r="CZ44" s="611">
        <v>15.5</v>
      </c>
      <c r="DA44" s="612"/>
      <c r="DB44" s="612"/>
      <c r="DC44" s="613"/>
      <c r="DD44" s="614">
        <v>569173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1742059</v>
      </c>
      <c r="CS45" s="621"/>
      <c r="CT45" s="621"/>
      <c r="CU45" s="621"/>
      <c r="CV45" s="621"/>
      <c r="CW45" s="621"/>
      <c r="CX45" s="621"/>
      <c r="CY45" s="622"/>
      <c r="CZ45" s="611">
        <v>6.6</v>
      </c>
      <c r="DA45" s="623"/>
      <c r="DB45" s="623"/>
      <c r="DC45" s="624"/>
      <c r="DD45" s="614">
        <v>94625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2180314</v>
      </c>
      <c r="CS46" s="609"/>
      <c r="CT46" s="609"/>
      <c r="CU46" s="609"/>
      <c r="CV46" s="609"/>
      <c r="CW46" s="609"/>
      <c r="CX46" s="609"/>
      <c r="CY46" s="610"/>
      <c r="CZ46" s="611">
        <v>8.1999999999999993</v>
      </c>
      <c r="DA46" s="612"/>
      <c r="DB46" s="612"/>
      <c r="DC46" s="613"/>
      <c r="DD46" s="614">
        <v>435872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413031</v>
      </c>
      <c r="CS47" s="621"/>
      <c r="CT47" s="621"/>
      <c r="CU47" s="621"/>
      <c r="CV47" s="621"/>
      <c r="CW47" s="621"/>
      <c r="CX47" s="621"/>
      <c r="CY47" s="622"/>
      <c r="CZ47" s="611">
        <v>1.6</v>
      </c>
      <c r="DA47" s="623"/>
      <c r="DB47" s="623"/>
      <c r="DC47" s="624"/>
      <c r="DD47" s="614">
        <v>22641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26564982</v>
      </c>
      <c r="CS49" s="593"/>
      <c r="CT49" s="593"/>
      <c r="CU49" s="593"/>
      <c r="CV49" s="593"/>
      <c r="CW49" s="593"/>
      <c r="CX49" s="593"/>
      <c r="CY49" s="594"/>
      <c r="CZ49" s="595">
        <v>100</v>
      </c>
      <c r="DA49" s="596"/>
      <c r="DB49" s="596"/>
      <c r="DC49" s="597"/>
      <c r="DD49" s="598">
        <v>17779513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r7zIQ+AfunOC2M4GbudmcteMXpm52j6ViNGO44/l6pGcSip/LqUT360HkR9zxqZOO3qYUYtgBF4Kb7ef3VsRQ==" saltValue="LhksXESOFOjxAzRJJOeV4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27769</v>
      </c>
      <c r="R7" s="1090"/>
      <c r="S7" s="1090"/>
      <c r="T7" s="1090"/>
      <c r="U7" s="1090"/>
      <c r="V7" s="1090">
        <v>26535</v>
      </c>
      <c r="W7" s="1090"/>
      <c r="X7" s="1090"/>
      <c r="Y7" s="1090"/>
      <c r="Z7" s="1090"/>
      <c r="AA7" s="1090">
        <v>1234</v>
      </c>
      <c r="AB7" s="1090"/>
      <c r="AC7" s="1090"/>
      <c r="AD7" s="1090"/>
      <c r="AE7" s="1091"/>
      <c r="AF7" s="1092">
        <v>1133</v>
      </c>
      <c r="AG7" s="1093"/>
      <c r="AH7" s="1093"/>
      <c r="AI7" s="1093"/>
      <c r="AJ7" s="1094"/>
      <c r="AK7" s="1095">
        <v>64409</v>
      </c>
      <c r="AL7" s="1096"/>
      <c r="AM7" s="1096"/>
      <c r="AN7" s="1096"/>
      <c r="AO7" s="1096"/>
      <c r="AP7" s="1096">
        <v>32939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16</v>
      </c>
      <c r="R8" s="1026"/>
      <c r="S8" s="1026"/>
      <c r="T8" s="1026"/>
      <c r="U8" s="1026"/>
      <c r="V8" s="1026">
        <v>16</v>
      </c>
      <c r="W8" s="1026"/>
      <c r="X8" s="1026"/>
      <c r="Y8" s="1026"/>
      <c r="Z8" s="1026"/>
      <c r="AA8" s="1026">
        <v>0</v>
      </c>
      <c r="AB8" s="1026"/>
      <c r="AC8" s="1026"/>
      <c r="AD8" s="1026"/>
      <c r="AE8" s="1027"/>
      <c r="AF8" s="1022">
        <v>0</v>
      </c>
      <c r="AG8" s="1023"/>
      <c r="AH8" s="1023"/>
      <c r="AI8" s="1023"/>
      <c r="AJ8" s="1024"/>
      <c r="AK8" s="1067">
        <v>1000</v>
      </c>
      <c r="AL8" s="1068"/>
      <c r="AM8" s="1068"/>
      <c r="AN8" s="1068"/>
      <c r="AO8" s="1068"/>
      <c r="AP8" s="1068" t="s">
        <v>553</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t="s">
        <v>376</v>
      </c>
      <c r="C9" s="1018"/>
      <c r="D9" s="1018"/>
      <c r="E9" s="1018"/>
      <c r="F9" s="1018"/>
      <c r="G9" s="1018"/>
      <c r="H9" s="1018"/>
      <c r="I9" s="1018"/>
      <c r="J9" s="1018"/>
      <c r="K9" s="1018"/>
      <c r="L9" s="1018"/>
      <c r="M9" s="1018"/>
      <c r="N9" s="1018"/>
      <c r="O9" s="1018"/>
      <c r="P9" s="1019"/>
      <c r="Q9" s="1025">
        <v>18</v>
      </c>
      <c r="R9" s="1026"/>
      <c r="S9" s="1026"/>
      <c r="T9" s="1026"/>
      <c r="U9" s="1026"/>
      <c r="V9" s="1026">
        <v>15</v>
      </c>
      <c r="W9" s="1026"/>
      <c r="X9" s="1026"/>
      <c r="Y9" s="1026"/>
      <c r="Z9" s="1026"/>
      <c r="AA9" s="1026">
        <v>4</v>
      </c>
      <c r="AB9" s="1026"/>
      <c r="AC9" s="1026"/>
      <c r="AD9" s="1026"/>
      <c r="AE9" s="1027"/>
      <c r="AF9" s="1022">
        <v>3</v>
      </c>
      <c r="AG9" s="1023"/>
      <c r="AH9" s="1023"/>
      <c r="AI9" s="1023"/>
      <c r="AJ9" s="1024"/>
      <c r="AK9" s="1067" t="s">
        <v>553</v>
      </c>
      <c r="AL9" s="1068"/>
      <c r="AM9" s="1068"/>
      <c r="AN9" s="1068"/>
      <c r="AO9" s="1068"/>
      <c r="AP9" s="1068" t="s">
        <v>553</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378</v>
      </c>
      <c r="B23" s="924" t="s">
        <v>379</v>
      </c>
      <c r="C23" s="925"/>
      <c r="D23" s="925"/>
      <c r="E23" s="925"/>
      <c r="F23" s="925"/>
      <c r="G23" s="925"/>
      <c r="H23" s="925"/>
      <c r="I23" s="925"/>
      <c r="J23" s="925"/>
      <c r="K23" s="925"/>
      <c r="L23" s="925"/>
      <c r="M23" s="925"/>
      <c r="N23" s="925"/>
      <c r="O23" s="925"/>
      <c r="P23" s="935"/>
      <c r="Q23" s="1054">
        <v>27803</v>
      </c>
      <c r="R23" s="1048"/>
      <c r="S23" s="1048"/>
      <c r="T23" s="1048"/>
      <c r="U23" s="1048"/>
      <c r="V23" s="1048">
        <v>26565</v>
      </c>
      <c r="W23" s="1048"/>
      <c r="X23" s="1048"/>
      <c r="Y23" s="1048"/>
      <c r="Z23" s="1048"/>
      <c r="AA23" s="1048">
        <v>1238</v>
      </c>
      <c r="AB23" s="1048"/>
      <c r="AC23" s="1048"/>
      <c r="AD23" s="1048"/>
      <c r="AE23" s="1055"/>
      <c r="AF23" s="1056">
        <v>1137</v>
      </c>
      <c r="AG23" s="1048"/>
      <c r="AH23" s="1048"/>
      <c r="AI23" s="1048"/>
      <c r="AJ23" s="1057"/>
      <c r="AK23" s="1058"/>
      <c r="AL23" s="1059"/>
      <c r="AM23" s="1059"/>
      <c r="AN23" s="1059"/>
      <c r="AO23" s="1059"/>
      <c r="AP23" s="1048">
        <v>32939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390</v>
      </c>
      <c r="C28" s="1035"/>
      <c r="D28" s="1035"/>
      <c r="E28" s="1035"/>
      <c r="F28" s="1035"/>
      <c r="G28" s="1035"/>
      <c r="H28" s="1035"/>
      <c r="I28" s="1035"/>
      <c r="J28" s="1035"/>
      <c r="K28" s="1035"/>
      <c r="L28" s="1035"/>
      <c r="M28" s="1035"/>
      <c r="N28" s="1035"/>
      <c r="O28" s="1035"/>
      <c r="P28" s="1036"/>
      <c r="Q28" s="1037">
        <v>5848</v>
      </c>
      <c r="R28" s="1038"/>
      <c r="S28" s="1038"/>
      <c r="T28" s="1038"/>
      <c r="U28" s="1038"/>
      <c r="V28" s="1038">
        <v>5729</v>
      </c>
      <c r="W28" s="1038"/>
      <c r="X28" s="1038"/>
      <c r="Y28" s="1038"/>
      <c r="Z28" s="1038"/>
      <c r="AA28" s="1038">
        <v>119</v>
      </c>
      <c r="AB28" s="1038"/>
      <c r="AC28" s="1038"/>
      <c r="AD28" s="1038"/>
      <c r="AE28" s="1039"/>
      <c r="AF28" s="1040">
        <v>119</v>
      </c>
      <c r="AG28" s="1038"/>
      <c r="AH28" s="1038"/>
      <c r="AI28" s="1038"/>
      <c r="AJ28" s="1041"/>
      <c r="AK28" s="1029">
        <v>571</v>
      </c>
      <c r="AL28" s="1030"/>
      <c r="AM28" s="1030"/>
      <c r="AN28" s="1030"/>
      <c r="AO28" s="1030"/>
      <c r="AP28" s="1030" t="s">
        <v>490</v>
      </c>
      <c r="AQ28" s="1030"/>
      <c r="AR28" s="1030"/>
      <c r="AS28" s="1030"/>
      <c r="AT28" s="1030"/>
      <c r="AU28" s="1030" t="s">
        <v>490</v>
      </c>
      <c r="AV28" s="1030"/>
      <c r="AW28" s="1030"/>
      <c r="AX28" s="1030"/>
      <c r="AY28" s="1030"/>
      <c r="AZ28" s="1031" t="s">
        <v>553</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391</v>
      </c>
      <c r="C29" s="1018"/>
      <c r="D29" s="1018"/>
      <c r="E29" s="1018"/>
      <c r="F29" s="1018"/>
      <c r="G29" s="1018"/>
      <c r="H29" s="1018"/>
      <c r="I29" s="1018"/>
      <c r="J29" s="1018"/>
      <c r="K29" s="1018"/>
      <c r="L29" s="1018"/>
      <c r="M29" s="1018"/>
      <c r="N29" s="1018"/>
      <c r="O29" s="1018"/>
      <c r="P29" s="1019"/>
      <c r="Q29" s="1025">
        <v>6773</v>
      </c>
      <c r="R29" s="1026"/>
      <c r="S29" s="1026"/>
      <c r="T29" s="1026"/>
      <c r="U29" s="1026"/>
      <c r="V29" s="1026">
        <v>6635</v>
      </c>
      <c r="W29" s="1026"/>
      <c r="X29" s="1026"/>
      <c r="Y29" s="1026"/>
      <c r="Z29" s="1026"/>
      <c r="AA29" s="1026">
        <v>138</v>
      </c>
      <c r="AB29" s="1026"/>
      <c r="AC29" s="1026"/>
      <c r="AD29" s="1026"/>
      <c r="AE29" s="1027"/>
      <c r="AF29" s="1022">
        <v>138</v>
      </c>
      <c r="AG29" s="1023"/>
      <c r="AH29" s="1023"/>
      <c r="AI29" s="1023"/>
      <c r="AJ29" s="1024"/>
      <c r="AK29" s="967">
        <v>1016</v>
      </c>
      <c r="AL29" s="958"/>
      <c r="AM29" s="958"/>
      <c r="AN29" s="958"/>
      <c r="AO29" s="958"/>
      <c r="AP29" s="958" t="s">
        <v>490</v>
      </c>
      <c r="AQ29" s="958"/>
      <c r="AR29" s="958"/>
      <c r="AS29" s="958"/>
      <c r="AT29" s="958"/>
      <c r="AU29" s="958" t="s">
        <v>490</v>
      </c>
      <c r="AV29" s="958"/>
      <c r="AW29" s="958"/>
      <c r="AX29" s="958"/>
      <c r="AY29" s="958"/>
      <c r="AZ29" s="1028" t="s">
        <v>553</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392</v>
      </c>
      <c r="C30" s="1018"/>
      <c r="D30" s="1018"/>
      <c r="E30" s="1018"/>
      <c r="F30" s="1018"/>
      <c r="G30" s="1018"/>
      <c r="H30" s="1018"/>
      <c r="I30" s="1018"/>
      <c r="J30" s="1018"/>
      <c r="K30" s="1018"/>
      <c r="L30" s="1018"/>
      <c r="M30" s="1018"/>
      <c r="N30" s="1018"/>
      <c r="O30" s="1018"/>
      <c r="P30" s="1019"/>
      <c r="Q30" s="1025">
        <v>1935</v>
      </c>
      <c r="R30" s="1026"/>
      <c r="S30" s="1026"/>
      <c r="T30" s="1026"/>
      <c r="U30" s="1026"/>
      <c r="V30" s="1026">
        <v>1929</v>
      </c>
      <c r="W30" s="1026"/>
      <c r="X30" s="1026"/>
      <c r="Y30" s="1026"/>
      <c r="Z30" s="1026"/>
      <c r="AA30" s="1026">
        <v>6</v>
      </c>
      <c r="AB30" s="1026"/>
      <c r="AC30" s="1026"/>
      <c r="AD30" s="1026"/>
      <c r="AE30" s="1027"/>
      <c r="AF30" s="1022">
        <v>6</v>
      </c>
      <c r="AG30" s="1023"/>
      <c r="AH30" s="1023"/>
      <c r="AI30" s="1023"/>
      <c r="AJ30" s="1024"/>
      <c r="AK30" s="967">
        <v>1082</v>
      </c>
      <c r="AL30" s="958"/>
      <c r="AM30" s="958"/>
      <c r="AN30" s="958"/>
      <c r="AO30" s="958"/>
      <c r="AP30" s="958" t="s">
        <v>490</v>
      </c>
      <c r="AQ30" s="958"/>
      <c r="AR30" s="958"/>
      <c r="AS30" s="958"/>
      <c r="AT30" s="958"/>
      <c r="AU30" s="958" t="s">
        <v>490</v>
      </c>
      <c r="AV30" s="958"/>
      <c r="AW30" s="958"/>
      <c r="AX30" s="958"/>
      <c r="AY30" s="958"/>
      <c r="AZ30" s="1028" t="s">
        <v>553</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393</v>
      </c>
      <c r="C31" s="1018"/>
      <c r="D31" s="1018"/>
      <c r="E31" s="1018"/>
      <c r="F31" s="1018"/>
      <c r="G31" s="1018"/>
      <c r="H31" s="1018"/>
      <c r="I31" s="1018"/>
      <c r="J31" s="1018"/>
      <c r="K31" s="1018"/>
      <c r="L31" s="1018"/>
      <c r="M31" s="1018"/>
      <c r="N31" s="1018"/>
      <c r="O31" s="1018"/>
      <c r="P31" s="1019"/>
      <c r="Q31" s="1025">
        <v>1083</v>
      </c>
      <c r="R31" s="1026"/>
      <c r="S31" s="1026"/>
      <c r="T31" s="1026"/>
      <c r="U31" s="1026"/>
      <c r="V31" s="1026">
        <v>960</v>
      </c>
      <c r="W31" s="1026"/>
      <c r="X31" s="1026"/>
      <c r="Y31" s="1026"/>
      <c r="Z31" s="1026"/>
      <c r="AA31" s="1026">
        <v>123</v>
      </c>
      <c r="AB31" s="1026"/>
      <c r="AC31" s="1026"/>
      <c r="AD31" s="1026"/>
      <c r="AE31" s="1027"/>
      <c r="AF31" s="1022">
        <v>945</v>
      </c>
      <c r="AG31" s="1023"/>
      <c r="AH31" s="1023"/>
      <c r="AI31" s="1023"/>
      <c r="AJ31" s="1024"/>
      <c r="AK31" s="967">
        <v>56</v>
      </c>
      <c r="AL31" s="958"/>
      <c r="AM31" s="958"/>
      <c r="AN31" s="958"/>
      <c r="AO31" s="958"/>
      <c r="AP31" s="958">
        <v>7347</v>
      </c>
      <c r="AQ31" s="958"/>
      <c r="AR31" s="958"/>
      <c r="AS31" s="958"/>
      <c r="AT31" s="958"/>
      <c r="AU31" s="958">
        <v>984</v>
      </c>
      <c r="AV31" s="958"/>
      <c r="AW31" s="958"/>
      <c r="AX31" s="958"/>
      <c r="AY31" s="958"/>
      <c r="AZ31" s="1028" t="s">
        <v>553</v>
      </c>
      <c r="BA31" s="1028"/>
      <c r="BB31" s="1028"/>
      <c r="BC31" s="1028"/>
      <c r="BD31" s="1028"/>
      <c r="BE31" s="959" t="s">
        <v>394</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395</v>
      </c>
      <c r="C32" s="1018"/>
      <c r="D32" s="1018"/>
      <c r="E32" s="1018"/>
      <c r="F32" s="1018"/>
      <c r="G32" s="1018"/>
      <c r="H32" s="1018"/>
      <c r="I32" s="1018"/>
      <c r="J32" s="1018"/>
      <c r="K32" s="1018"/>
      <c r="L32" s="1018"/>
      <c r="M32" s="1018"/>
      <c r="N32" s="1018"/>
      <c r="O32" s="1018"/>
      <c r="P32" s="1019"/>
      <c r="Q32" s="1025">
        <v>3975</v>
      </c>
      <c r="R32" s="1026"/>
      <c r="S32" s="1026"/>
      <c r="T32" s="1026"/>
      <c r="U32" s="1026"/>
      <c r="V32" s="1026">
        <v>4205</v>
      </c>
      <c r="W32" s="1026"/>
      <c r="X32" s="1026"/>
      <c r="Y32" s="1026"/>
      <c r="Z32" s="1026"/>
      <c r="AA32" s="1026">
        <v>-230</v>
      </c>
      <c r="AB32" s="1026"/>
      <c r="AC32" s="1026"/>
      <c r="AD32" s="1026"/>
      <c r="AE32" s="1027"/>
      <c r="AF32" s="1022">
        <v>1451</v>
      </c>
      <c r="AG32" s="1023"/>
      <c r="AH32" s="1023"/>
      <c r="AI32" s="1023"/>
      <c r="AJ32" s="1024"/>
      <c r="AK32" s="967">
        <v>571</v>
      </c>
      <c r="AL32" s="958"/>
      <c r="AM32" s="958"/>
      <c r="AN32" s="958"/>
      <c r="AO32" s="958"/>
      <c r="AP32" s="958">
        <v>1760</v>
      </c>
      <c r="AQ32" s="958"/>
      <c r="AR32" s="958"/>
      <c r="AS32" s="958"/>
      <c r="AT32" s="958"/>
      <c r="AU32" s="958">
        <v>880</v>
      </c>
      <c r="AV32" s="958"/>
      <c r="AW32" s="958"/>
      <c r="AX32" s="958"/>
      <c r="AY32" s="958"/>
      <c r="AZ32" s="1028" t="s">
        <v>553</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396</v>
      </c>
      <c r="C33" s="1018"/>
      <c r="D33" s="1018"/>
      <c r="E33" s="1018"/>
      <c r="F33" s="1018"/>
      <c r="G33" s="1018"/>
      <c r="H33" s="1018"/>
      <c r="I33" s="1018"/>
      <c r="J33" s="1018"/>
      <c r="K33" s="1018"/>
      <c r="L33" s="1018"/>
      <c r="M33" s="1018"/>
      <c r="N33" s="1018"/>
      <c r="O33" s="1018"/>
      <c r="P33" s="1019"/>
      <c r="Q33" s="1025">
        <v>14</v>
      </c>
      <c r="R33" s="1026"/>
      <c r="S33" s="1026"/>
      <c r="T33" s="1026"/>
      <c r="U33" s="1026"/>
      <c r="V33" s="1026">
        <v>4</v>
      </c>
      <c r="W33" s="1026"/>
      <c r="X33" s="1026"/>
      <c r="Y33" s="1026"/>
      <c r="Z33" s="1026"/>
      <c r="AA33" s="1026">
        <v>10</v>
      </c>
      <c r="AB33" s="1026"/>
      <c r="AC33" s="1026"/>
      <c r="AD33" s="1026"/>
      <c r="AE33" s="1027"/>
      <c r="AF33" s="1022">
        <v>10</v>
      </c>
      <c r="AG33" s="1023"/>
      <c r="AH33" s="1023"/>
      <c r="AI33" s="1023"/>
      <c r="AJ33" s="1024"/>
      <c r="AK33" s="967" t="s">
        <v>553</v>
      </c>
      <c r="AL33" s="958"/>
      <c r="AM33" s="958"/>
      <c r="AN33" s="958"/>
      <c r="AO33" s="958"/>
      <c r="AP33" s="958" t="s">
        <v>553</v>
      </c>
      <c r="AQ33" s="958"/>
      <c r="AR33" s="958"/>
      <c r="AS33" s="958"/>
      <c r="AT33" s="958"/>
      <c r="AU33" s="958" t="s">
        <v>553</v>
      </c>
      <c r="AV33" s="958"/>
      <c r="AW33" s="958"/>
      <c r="AX33" s="958"/>
      <c r="AY33" s="958"/>
      <c r="AZ33" s="1028" t="s">
        <v>553</v>
      </c>
      <c r="BA33" s="1028"/>
      <c r="BB33" s="1028"/>
      <c r="BC33" s="1028"/>
      <c r="BD33" s="1028"/>
      <c r="BE33" s="959" t="s">
        <v>397</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378</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2669</v>
      </c>
      <c r="AG63" s="946"/>
      <c r="AH63" s="946"/>
      <c r="AI63" s="946"/>
      <c r="AJ63" s="1009"/>
      <c r="AK63" s="1010"/>
      <c r="AL63" s="950"/>
      <c r="AM63" s="950"/>
      <c r="AN63" s="950"/>
      <c r="AO63" s="950"/>
      <c r="AP63" s="946">
        <v>9107</v>
      </c>
      <c r="AQ63" s="946"/>
      <c r="AR63" s="946"/>
      <c r="AS63" s="946"/>
      <c r="AT63" s="946"/>
      <c r="AU63" s="946">
        <v>1864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401</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402</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554</v>
      </c>
      <c r="C68" s="973"/>
      <c r="D68" s="973"/>
      <c r="E68" s="973"/>
      <c r="F68" s="973"/>
      <c r="G68" s="973"/>
      <c r="H68" s="973"/>
      <c r="I68" s="973"/>
      <c r="J68" s="973"/>
      <c r="K68" s="973"/>
      <c r="L68" s="973"/>
      <c r="M68" s="973"/>
      <c r="N68" s="973"/>
      <c r="O68" s="973"/>
      <c r="P68" s="974"/>
      <c r="Q68" s="975">
        <v>5093</v>
      </c>
      <c r="R68" s="969"/>
      <c r="S68" s="969"/>
      <c r="T68" s="969"/>
      <c r="U68" s="969"/>
      <c r="V68" s="969">
        <v>5037</v>
      </c>
      <c r="W68" s="969"/>
      <c r="X68" s="969"/>
      <c r="Y68" s="969"/>
      <c r="Z68" s="969"/>
      <c r="AA68" s="969">
        <v>56</v>
      </c>
      <c r="AB68" s="969"/>
      <c r="AC68" s="969"/>
      <c r="AD68" s="969"/>
      <c r="AE68" s="969"/>
      <c r="AF68" s="969">
        <v>56</v>
      </c>
      <c r="AG68" s="969"/>
      <c r="AH68" s="969"/>
      <c r="AI68" s="969"/>
      <c r="AJ68" s="969"/>
      <c r="AK68" s="969">
        <v>1632</v>
      </c>
      <c r="AL68" s="969"/>
      <c r="AM68" s="969"/>
      <c r="AN68" s="969"/>
      <c r="AO68" s="969"/>
      <c r="AP68" s="969" t="s">
        <v>553</v>
      </c>
      <c r="AQ68" s="969"/>
      <c r="AR68" s="969"/>
      <c r="AS68" s="969"/>
      <c r="AT68" s="969"/>
      <c r="AU68" s="969" t="s">
        <v>553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555</v>
      </c>
      <c r="C69" s="962"/>
      <c r="D69" s="962"/>
      <c r="E69" s="962"/>
      <c r="F69" s="962"/>
      <c r="G69" s="962"/>
      <c r="H69" s="962"/>
      <c r="I69" s="962"/>
      <c r="J69" s="962"/>
      <c r="K69" s="962"/>
      <c r="L69" s="962"/>
      <c r="M69" s="962"/>
      <c r="N69" s="962"/>
      <c r="O69" s="962"/>
      <c r="P69" s="963"/>
      <c r="Q69" s="964">
        <v>3391</v>
      </c>
      <c r="R69" s="958"/>
      <c r="S69" s="958"/>
      <c r="T69" s="958"/>
      <c r="U69" s="958"/>
      <c r="V69" s="958">
        <v>3294</v>
      </c>
      <c r="W69" s="958"/>
      <c r="X69" s="958"/>
      <c r="Y69" s="958"/>
      <c r="Z69" s="958"/>
      <c r="AA69" s="958">
        <v>97</v>
      </c>
      <c r="AB69" s="958"/>
      <c r="AC69" s="958"/>
      <c r="AD69" s="958"/>
      <c r="AE69" s="958"/>
      <c r="AF69" s="958">
        <v>722</v>
      </c>
      <c r="AG69" s="958"/>
      <c r="AH69" s="958"/>
      <c r="AI69" s="958"/>
      <c r="AJ69" s="958"/>
      <c r="AK69" s="958" t="s">
        <v>553</v>
      </c>
      <c r="AL69" s="958"/>
      <c r="AM69" s="958"/>
      <c r="AN69" s="958"/>
      <c r="AO69" s="958"/>
      <c r="AP69" s="958">
        <v>2626</v>
      </c>
      <c r="AQ69" s="958"/>
      <c r="AR69" s="958"/>
      <c r="AS69" s="958"/>
      <c r="AT69" s="958"/>
      <c r="AU69" s="958">
        <v>578</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556</v>
      </c>
      <c r="C70" s="962"/>
      <c r="D70" s="962"/>
      <c r="E70" s="962"/>
      <c r="F70" s="962"/>
      <c r="G70" s="962"/>
      <c r="H70" s="962"/>
      <c r="I70" s="962"/>
      <c r="J70" s="962"/>
      <c r="K70" s="962"/>
      <c r="L70" s="962"/>
      <c r="M70" s="962"/>
      <c r="N70" s="962"/>
      <c r="O70" s="962"/>
      <c r="P70" s="963"/>
      <c r="Q70" s="964">
        <v>493</v>
      </c>
      <c r="R70" s="958"/>
      <c r="S70" s="958"/>
      <c r="T70" s="958"/>
      <c r="U70" s="958"/>
      <c r="V70" s="958">
        <v>467</v>
      </c>
      <c r="W70" s="958"/>
      <c r="X70" s="958"/>
      <c r="Y70" s="958"/>
      <c r="Z70" s="958"/>
      <c r="AA70" s="958">
        <v>80</v>
      </c>
      <c r="AB70" s="958"/>
      <c r="AC70" s="958"/>
      <c r="AD70" s="958"/>
      <c r="AE70" s="958"/>
      <c r="AF70" s="958">
        <v>80</v>
      </c>
      <c r="AG70" s="958"/>
      <c r="AH70" s="958"/>
      <c r="AI70" s="958"/>
      <c r="AJ70" s="958"/>
      <c r="AK70" s="958" t="s">
        <v>553</v>
      </c>
      <c r="AL70" s="958"/>
      <c r="AM70" s="958"/>
      <c r="AN70" s="958"/>
      <c r="AO70" s="958"/>
      <c r="AP70" s="958">
        <v>213</v>
      </c>
      <c r="AQ70" s="958"/>
      <c r="AR70" s="958"/>
      <c r="AS70" s="958"/>
      <c r="AT70" s="958"/>
      <c r="AU70" s="958">
        <v>144</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557</v>
      </c>
      <c r="C71" s="962"/>
      <c r="D71" s="962"/>
      <c r="E71" s="962"/>
      <c r="F71" s="962"/>
      <c r="G71" s="962"/>
      <c r="H71" s="962"/>
      <c r="I71" s="962"/>
      <c r="J71" s="962"/>
      <c r="K71" s="962"/>
      <c r="L71" s="962"/>
      <c r="M71" s="962"/>
      <c r="N71" s="962"/>
      <c r="O71" s="962"/>
      <c r="P71" s="963"/>
      <c r="Q71" s="964">
        <v>344</v>
      </c>
      <c r="R71" s="958"/>
      <c r="S71" s="958"/>
      <c r="T71" s="958"/>
      <c r="U71" s="958"/>
      <c r="V71" s="958">
        <v>281</v>
      </c>
      <c r="W71" s="958"/>
      <c r="X71" s="958"/>
      <c r="Y71" s="958"/>
      <c r="Z71" s="958"/>
      <c r="AA71" s="958">
        <v>63</v>
      </c>
      <c r="AB71" s="958"/>
      <c r="AC71" s="958"/>
      <c r="AD71" s="958"/>
      <c r="AE71" s="958"/>
      <c r="AF71" s="958">
        <v>63</v>
      </c>
      <c r="AG71" s="958"/>
      <c r="AH71" s="958"/>
      <c r="AI71" s="958"/>
      <c r="AJ71" s="958"/>
      <c r="AK71" s="958" t="s">
        <v>553</v>
      </c>
      <c r="AL71" s="958"/>
      <c r="AM71" s="958"/>
      <c r="AN71" s="958"/>
      <c r="AO71" s="958"/>
      <c r="AP71" s="958">
        <v>1350</v>
      </c>
      <c r="AQ71" s="958"/>
      <c r="AR71" s="958"/>
      <c r="AS71" s="958"/>
      <c r="AT71" s="958"/>
      <c r="AU71" s="958">
        <v>1085</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558</v>
      </c>
      <c r="C72" s="962"/>
      <c r="D72" s="962"/>
      <c r="E72" s="962"/>
      <c r="F72" s="962"/>
      <c r="G72" s="962"/>
      <c r="H72" s="962"/>
      <c r="I72" s="962"/>
      <c r="J72" s="962"/>
      <c r="K72" s="962"/>
      <c r="L72" s="962"/>
      <c r="M72" s="962"/>
      <c r="N72" s="962"/>
      <c r="O72" s="962"/>
      <c r="P72" s="963"/>
      <c r="Q72" s="964">
        <v>198</v>
      </c>
      <c r="R72" s="958"/>
      <c r="S72" s="958"/>
      <c r="T72" s="958"/>
      <c r="U72" s="958"/>
      <c r="V72" s="958">
        <v>182</v>
      </c>
      <c r="W72" s="958"/>
      <c r="X72" s="958"/>
      <c r="Y72" s="958"/>
      <c r="Z72" s="958"/>
      <c r="AA72" s="958">
        <v>17</v>
      </c>
      <c r="AB72" s="958"/>
      <c r="AC72" s="958"/>
      <c r="AD72" s="958"/>
      <c r="AE72" s="958"/>
      <c r="AF72" s="958">
        <v>17</v>
      </c>
      <c r="AG72" s="958"/>
      <c r="AH72" s="958"/>
      <c r="AI72" s="958"/>
      <c r="AJ72" s="958"/>
      <c r="AK72" s="958" t="s">
        <v>553</v>
      </c>
      <c r="AL72" s="958"/>
      <c r="AM72" s="958"/>
      <c r="AN72" s="958"/>
      <c r="AO72" s="958"/>
      <c r="AP72" s="958" t="s">
        <v>553</v>
      </c>
      <c r="AQ72" s="958"/>
      <c r="AR72" s="958"/>
      <c r="AS72" s="958"/>
      <c r="AT72" s="958"/>
      <c r="AU72" s="958" t="s">
        <v>553</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559</v>
      </c>
      <c r="C73" s="962"/>
      <c r="D73" s="962"/>
      <c r="E73" s="962"/>
      <c r="F73" s="962"/>
      <c r="G73" s="962"/>
      <c r="H73" s="962"/>
      <c r="I73" s="962"/>
      <c r="J73" s="962"/>
      <c r="K73" s="962"/>
      <c r="L73" s="962"/>
      <c r="M73" s="962"/>
      <c r="N73" s="962"/>
      <c r="O73" s="962"/>
      <c r="P73" s="963"/>
      <c r="Q73" s="964">
        <v>124</v>
      </c>
      <c r="R73" s="958"/>
      <c r="S73" s="958"/>
      <c r="T73" s="958"/>
      <c r="U73" s="958"/>
      <c r="V73" s="958">
        <v>124</v>
      </c>
      <c r="W73" s="958"/>
      <c r="X73" s="958"/>
      <c r="Y73" s="958"/>
      <c r="Z73" s="958"/>
      <c r="AA73" s="958">
        <v>1</v>
      </c>
      <c r="AB73" s="958"/>
      <c r="AC73" s="958"/>
      <c r="AD73" s="958"/>
      <c r="AE73" s="958"/>
      <c r="AF73" s="958">
        <v>1</v>
      </c>
      <c r="AG73" s="958"/>
      <c r="AH73" s="958"/>
      <c r="AI73" s="958"/>
      <c r="AJ73" s="958"/>
      <c r="AK73" s="958">
        <v>14</v>
      </c>
      <c r="AL73" s="958"/>
      <c r="AM73" s="958"/>
      <c r="AN73" s="958"/>
      <c r="AO73" s="958"/>
      <c r="AP73" s="958" t="s">
        <v>553</v>
      </c>
      <c r="AQ73" s="958"/>
      <c r="AR73" s="958"/>
      <c r="AS73" s="958"/>
      <c r="AT73" s="958"/>
      <c r="AU73" s="958" t="s">
        <v>553</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560</v>
      </c>
      <c r="C74" s="962"/>
      <c r="D74" s="962"/>
      <c r="E74" s="962"/>
      <c r="F74" s="962"/>
      <c r="G74" s="962"/>
      <c r="H74" s="962"/>
      <c r="I74" s="962"/>
      <c r="J74" s="962"/>
      <c r="K74" s="962"/>
      <c r="L74" s="962"/>
      <c r="M74" s="962"/>
      <c r="N74" s="962"/>
      <c r="O74" s="962"/>
      <c r="P74" s="963"/>
      <c r="Q74" s="964">
        <v>133</v>
      </c>
      <c r="R74" s="958"/>
      <c r="S74" s="958"/>
      <c r="T74" s="958"/>
      <c r="U74" s="958"/>
      <c r="V74" s="958">
        <v>120</v>
      </c>
      <c r="W74" s="958"/>
      <c r="X74" s="958"/>
      <c r="Y74" s="958"/>
      <c r="Z74" s="958"/>
      <c r="AA74" s="958">
        <v>13</v>
      </c>
      <c r="AB74" s="958"/>
      <c r="AC74" s="958"/>
      <c r="AD74" s="958"/>
      <c r="AE74" s="958"/>
      <c r="AF74" s="958">
        <v>13</v>
      </c>
      <c r="AG74" s="958"/>
      <c r="AH74" s="958"/>
      <c r="AI74" s="958"/>
      <c r="AJ74" s="958"/>
      <c r="AK74" s="958">
        <v>27</v>
      </c>
      <c r="AL74" s="958"/>
      <c r="AM74" s="958"/>
      <c r="AN74" s="958"/>
      <c r="AO74" s="958"/>
      <c r="AP74" s="958" t="s">
        <v>553</v>
      </c>
      <c r="AQ74" s="958"/>
      <c r="AR74" s="958"/>
      <c r="AS74" s="958"/>
      <c r="AT74" s="958"/>
      <c r="AU74" s="958" t="s">
        <v>553</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561</v>
      </c>
      <c r="C75" s="962"/>
      <c r="D75" s="962"/>
      <c r="E75" s="962"/>
      <c r="F75" s="962"/>
      <c r="G75" s="962"/>
      <c r="H75" s="962"/>
      <c r="I75" s="962"/>
      <c r="J75" s="962"/>
      <c r="K75" s="962"/>
      <c r="L75" s="962"/>
      <c r="M75" s="962"/>
      <c r="N75" s="962"/>
      <c r="O75" s="962"/>
      <c r="P75" s="963"/>
      <c r="Q75" s="965">
        <v>167564</v>
      </c>
      <c r="R75" s="966"/>
      <c r="S75" s="966"/>
      <c r="T75" s="966"/>
      <c r="U75" s="967"/>
      <c r="V75" s="968">
        <v>164371</v>
      </c>
      <c r="W75" s="966"/>
      <c r="X75" s="966"/>
      <c r="Y75" s="966"/>
      <c r="Z75" s="967"/>
      <c r="AA75" s="968">
        <v>3193</v>
      </c>
      <c r="AB75" s="966"/>
      <c r="AC75" s="966"/>
      <c r="AD75" s="966"/>
      <c r="AE75" s="967"/>
      <c r="AF75" s="968">
        <v>3193</v>
      </c>
      <c r="AG75" s="966"/>
      <c r="AH75" s="966"/>
      <c r="AI75" s="966"/>
      <c r="AJ75" s="967"/>
      <c r="AK75" s="968" t="s">
        <v>553</v>
      </c>
      <c r="AL75" s="966"/>
      <c r="AM75" s="966"/>
      <c r="AN75" s="966"/>
      <c r="AO75" s="967"/>
      <c r="AP75" s="968" t="s">
        <v>553</v>
      </c>
      <c r="AQ75" s="966"/>
      <c r="AR75" s="966"/>
      <c r="AS75" s="966"/>
      <c r="AT75" s="967"/>
      <c r="AU75" s="968" t="s">
        <v>553</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562</v>
      </c>
      <c r="C76" s="962"/>
      <c r="D76" s="962"/>
      <c r="E76" s="962"/>
      <c r="F76" s="962"/>
      <c r="G76" s="962"/>
      <c r="H76" s="962"/>
      <c r="I76" s="962"/>
      <c r="J76" s="962"/>
      <c r="K76" s="962"/>
      <c r="L76" s="962"/>
      <c r="M76" s="962"/>
      <c r="N76" s="962"/>
      <c r="O76" s="962"/>
      <c r="P76" s="963"/>
      <c r="Q76" s="965">
        <v>885</v>
      </c>
      <c r="R76" s="966"/>
      <c r="S76" s="966"/>
      <c r="T76" s="966"/>
      <c r="U76" s="967"/>
      <c r="V76" s="968">
        <v>869</v>
      </c>
      <c r="W76" s="966"/>
      <c r="X76" s="966"/>
      <c r="Y76" s="966"/>
      <c r="Z76" s="967"/>
      <c r="AA76" s="968">
        <v>15</v>
      </c>
      <c r="AB76" s="966"/>
      <c r="AC76" s="966"/>
      <c r="AD76" s="966"/>
      <c r="AE76" s="967"/>
      <c r="AF76" s="968">
        <v>15</v>
      </c>
      <c r="AG76" s="966"/>
      <c r="AH76" s="966"/>
      <c r="AI76" s="966"/>
      <c r="AJ76" s="967"/>
      <c r="AK76" s="968" t="s">
        <v>553</v>
      </c>
      <c r="AL76" s="966"/>
      <c r="AM76" s="966"/>
      <c r="AN76" s="966"/>
      <c r="AO76" s="967"/>
      <c r="AP76" s="968">
        <v>107</v>
      </c>
      <c r="AQ76" s="966"/>
      <c r="AR76" s="966"/>
      <c r="AS76" s="966"/>
      <c r="AT76" s="967"/>
      <c r="AU76" s="968">
        <v>45</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378</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4160</v>
      </c>
      <c r="AG88" s="946"/>
      <c r="AH88" s="946"/>
      <c r="AI88" s="946"/>
      <c r="AJ88" s="946"/>
      <c r="AK88" s="950"/>
      <c r="AL88" s="950"/>
      <c r="AM88" s="950"/>
      <c r="AN88" s="950"/>
      <c r="AO88" s="950"/>
      <c r="AP88" s="946">
        <v>4296</v>
      </c>
      <c r="AQ88" s="946"/>
      <c r="AR88" s="946"/>
      <c r="AS88" s="946"/>
      <c r="AT88" s="946"/>
      <c r="AU88" s="946">
        <v>1852</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2">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3257891</v>
      </c>
      <c r="AB110" s="876"/>
      <c r="AC110" s="876"/>
      <c r="AD110" s="876"/>
      <c r="AE110" s="877"/>
      <c r="AF110" s="878">
        <v>3221193</v>
      </c>
      <c r="AG110" s="876"/>
      <c r="AH110" s="876"/>
      <c r="AI110" s="876"/>
      <c r="AJ110" s="877"/>
      <c r="AK110" s="878">
        <v>3182535</v>
      </c>
      <c r="AL110" s="876"/>
      <c r="AM110" s="876"/>
      <c r="AN110" s="876"/>
      <c r="AO110" s="877"/>
      <c r="AP110" s="879">
        <v>25.9</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33685629</v>
      </c>
      <c r="BR110" s="829"/>
      <c r="BS110" s="829"/>
      <c r="BT110" s="829"/>
      <c r="BU110" s="829"/>
      <c r="BV110" s="829">
        <v>33183935</v>
      </c>
      <c r="BW110" s="829"/>
      <c r="BX110" s="829"/>
      <c r="BY110" s="829"/>
      <c r="BZ110" s="829"/>
      <c r="CA110" s="829">
        <v>32938754</v>
      </c>
      <c r="CB110" s="829"/>
      <c r="CC110" s="829"/>
      <c r="CD110" s="829"/>
      <c r="CE110" s="829"/>
      <c r="CF110" s="853">
        <v>268.5</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1793623</v>
      </c>
      <c r="BR112" s="804"/>
      <c r="BS112" s="804"/>
      <c r="BT112" s="804"/>
      <c r="BU112" s="804"/>
      <c r="BV112" s="804">
        <v>1881697</v>
      </c>
      <c r="BW112" s="804"/>
      <c r="BX112" s="804"/>
      <c r="BY112" s="804"/>
      <c r="BZ112" s="804"/>
      <c r="CA112" s="804">
        <v>1864469</v>
      </c>
      <c r="CB112" s="804"/>
      <c r="CC112" s="804"/>
      <c r="CD112" s="804"/>
      <c r="CE112" s="804"/>
      <c r="CF112" s="862">
        <v>15.2</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194219</v>
      </c>
      <c r="AB113" s="906"/>
      <c r="AC113" s="906"/>
      <c r="AD113" s="906"/>
      <c r="AE113" s="907"/>
      <c r="AF113" s="908">
        <v>197067</v>
      </c>
      <c r="AG113" s="906"/>
      <c r="AH113" s="906"/>
      <c r="AI113" s="906"/>
      <c r="AJ113" s="907"/>
      <c r="AK113" s="908">
        <v>197923</v>
      </c>
      <c r="AL113" s="906"/>
      <c r="AM113" s="906"/>
      <c r="AN113" s="906"/>
      <c r="AO113" s="907"/>
      <c r="AP113" s="909">
        <v>1.6</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1588570</v>
      </c>
      <c r="BR113" s="804"/>
      <c r="BS113" s="804"/>
      <c r="BT113" s="804"/>
      <c r="BU113" s="804"/>
      <c r="BV113" s="804">
        <v>1896864</v>
      </c>
      <c r="BW113" s="804"/>
      <c r="BX113" s="804"/>
      <c r="BY113" s="804"/>
      <c r="BZ113" s="804"/>
      <c r="CA113" s="804">
        <v>1851402</v>
      </c>
      <c r="CB113" s="804"/>
      <c r="CC113" s="804"/>
      <c r="CD113" s="804"/>
      <c r="CE113" s="804"/>
      <c r="CF113" s="862">
        <v>15.1</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49677</v>
      </c>
      <c r="AB114" s="767"/>
      <c r="AC114" s="767"/>
      <c r="AD114" s="767"/>
      <c r="AE114" s="768"/>
      <c r="AF114" s="769">
        <v>52934</v>
      </c>
      <c r="AG114" s="767"/>
      <c r="AH114" s="767"/>
      <c r="AI114" s="767"/>
      <c r="AJ114" s="768"/>
      <c r="AK114" s="769">
        <v>56332</v>
      </c>
      <c r="AL114" s="767"/>
      <c r="AM114" s="767"/>
      <c r="AN114" s="767"/>
      <c r="AO114" s="768"/>
      <c r="AP114" s="811">
        <v>0.5</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2959065</v>
      </c>
      <c r="BR114" s="804"/>
      <c r="BS114" s="804"/>
      <c r="BT114" s="804"/>
      <c r="BU114" s="804"/>
      <c r="BV114" s="804">
        <v>3003704</v>
      </c>
      <c r="BW114" s="804"/>
      <c r="BX114" s="804"/>
      <c r="BY114" s="804"/>
      <c r="BZ114" s="804"/>
      <c r="CA114" s="804">
        <v>3097160</v>
      </c>
      <c r="CB114" s="804"/>
      <c r="CC114" s="804"/>
      <c r="CD114" s="804"/>
      <c r="CE114" s="804"/>
      <c r="CF114" s="862">
        <v>25.2</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v>21</v>
      </c>
      <c r="AL116" s="767"/>
      <c r="AM116" s="767"/>
      <c r="AN116" s="767"/>
      <c r="AO116" s="768"/>
      <c r="AP116" s="811">
        <v>0</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3501787</v>
      </c>
      <c r="AB117" s="890"/>
      <c r="AC117" s="890"/>
      <c r="AD117" s="890"/>
      <c r="AE117" s="891"/>
      <c r="AF117" s="892">
        <v>3471194</v>
      </c>
      <c r="AG117" s="890"/>
      <c r="AH117" s="890"/>
      <c r="AI117" s="890"/>
      <c r="AJ117" s="891"/>
      <c r="AK117" s="892">
        <v>3436811</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444</v>
      </c>
      <c r="BP119" s="865"/>
      <c r="BQ119" s="866">
        <v>40026887</v>
      </c>
      <c r="BR119" s="832"/>
      <c r="BS119" s="832"/>
      <c r="BT119" s="832"/>
      <c r="BU119" s="832"/>
      <c r="BV119" s="832">
        <v>39966200</v>
      </c>
      <c r="BW119" s="832"/>
      <c r="BX119" s="832"/>
      <c r="BY119" s="832"/>
      <c r="BZ119" s="832"/>
      <c r="CA119" s="832">
        <v>39751785</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4781570</v>
      </c>
      <c r="BR120" s="829"/>
      <c r="BS120" s="829"/>
      <c r="BT120" s="829"/>
      <c r="BU120" s="829"/>
      <c r="BV120" s="829">
        <v>5135340</v>
      </c>
      <c r="BW120" s="829"/>
      <c r="BX120" s="829"/>
      <c r="BY120" s="829"/>
      <c r="BZ120" s="829"/>
      <c r="CA120" s="829">
        <v>5557599</v>
      </c>
      <c r="CB120" s="829"/>
      <c r="CC120" s="829"/>
      <c r="CD120" s="829"/>
      <c r="CE120" s="829"/>
      <c r="CF120" s="853">
        <v>45.3</v>
      </c>
      <c r="CG120" s="854"/>
      <c r="CH120" s="854"/>
      <c r="CI120" s="854"/>
      <c r="CJ120" s="854"/>
      <c r="CK120" s="855" t="s">
        <v>448</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787515</v>
      </c>
      <c r="DH120" s="829"/>
      <c r="DI120" s="829"/>
      <c r="DJ120" s="829"/>
      <c r="DK120" s="829"/>
      <c r="DL120" s="829">
        <v>928349</v>
      </c>
      <c r="DM120" s="829"/>
      <c r="DN120" s="829"/>
      <c r="DO120" s="829"/>
      <c r="DP120" s="829"/>
      <c r="DQ120" s="829">
        <v>984440</v>
      </c>
      <c r="DR120" s="829"/>
      <c r="DS120" s="829"/>
      <c r="DT120" s="829"/>
      <c r="DU120" s="829"/>
      <c r="DV120" s="830">
        <v>8</v>
      </c>
      <c r="DW120" s="830"/>
      <c r="DX120" s="830"/>
      <c r="DY120" s="830"/>
      <c r="DZ120" s="831"/>
    </row>
    <row r="121" spans="1:130" s="212" customFormat="1" ht="26.25" customHeight="1" x14ac:dyDescent="0.2">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2434115</v>
      </c>
      <c r="BR121" s="804"/>
      <c r="BS121" s="804"/>
      <c r="BT121" s="804"/>
      <c r="BU121" s="804"/>
      <c r="BV121" s="804">
        <v>2841083</v>
      </c>
      <c r="BW121" s="804"/>
      <c r="BX121" s="804"/>
      <c r="BY121" s="804"/>
      <c r="BZ121" s="804"/>
      <c r="CA121" s="804">
        <v>2911613</v>
      </c>
      <c r="CB121" s="804"/>
      <c r="CC121" s="804"/>
      <c r="CD121" s="804"/>
      <c r="CE121" s="804"/>
      <c r="CF121" s="862">
        <v>23.7</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1006108</v>
      </c>
      <c r="DH121" s="804"/>
      <c r="DI121" s="804"/>
      <c r="DJ121" s="804"/>
      <c r="DK121" s="804"/>
      <c r="DL121" s="804">
        <v>953348</v>
      </c>
      <c r="DM121" s="804"/>
      <c r="DN121" s="804"/>
      <c r="DO121" s="804"/>
      <c r="DP121" s="804"/>
      <c r="DQ121" s="804">
        <v>880029</v>
      </c>
      <c r="DR121" s="804"/>
      <c r="DS121" s="804"/>
      <c r="DT121" s="804"/>
      <c r="DU121" s="804"/>
      <c r="DV121" s="781">
        <v>7.2</v>
      </c>
      <c r="DW121" s="781"/>
      <c r="DX121" s="781"/>
      <c r="DY121" s="781"/>
      <c r="DZ121" s="782"/>
    </row>
    <row r="122" spans="1:130" s="212" customFormat="1" ht="26.25" customHeight="1" x14ac:dyDescent="0.2">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23751927</v>
      </c>
      <c r="BR122" s="832"/>
      <c r="BS122" s="832"/>
      <c r="BT122" s="832"/>
      <c r="BU122" s="832"/>
      <c r="BV122" s="832">
        <v>23572745</v>
      </c>
      <c r="BW122" s="832"/>
      <c r="BX122" s="832"/>
      <c r="BY122" s="832"/>
      <c r="BZ122" s="832"/>
      <c r="CA122" s="832">
        <v>23080926</v>
      </c>
      <c r="CB122" s="832"/>
      <c r="CC122" s="832"/>
      <c r="CD122" s="832"/>
      <c r="CE122" s="832"/>
      <c r="CF122" s="833">
        <v>188.2</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452</v>
      </c>
      <c r="BP123" s="865"/>
      <c r="BQ123" s="819">
        <v>30967612</v>
      </c>
      <c r="BR123" s="820"/>
      <c r="BS123" s="820"/>
      <c r="BT123" s="820"/>
      <c r="BU123" s="820"/>
      <c r="BV123" s="820">
        <v>31549168</v>
      </c>
      <c r="BW123" s="820"/>
      <c r="BX123" s="820"/>
      <c r="BY123" s="820"/>
      <c r="BZ123" s="820"/>
      <c r="CA123" s="820">
        <v>31550138</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75.099999999999994</v>
      </c>
      <c r="BR124" s="818"/>
      <c r="BS124" s="818"/>
      <c r="BT124" s="818"/>
      <c r="BU124" s="818"/>
      <c r="BV124" s="818">
        <v>69.7</v>
      </c>
      <c r="BW124" s="818"/>
      <c r="BX124" s="818"/>
      <c r="BY124" s="818"/>
      <c r="BZ124" s="818"/>
      <c r="CA124" s="818">
        <v>66.8</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179822</v>
      </c>
      <c r="AB128" s="788"/>
      <c r="AC128" s="788"/>
      <c r="AD128" s="788"/>
      <c r="AE128" s="789"/>
      <c r="AF128" s="790">
        <v>203997</v>
      </c>
      <c r="AG128" s="788"/>
      <c r="AH128" s="788"/>
      <c r="AI128" s="788"/>
      <c r="AJ128" s="789"/>
      <c r="AK128" s="790">
        <v>184327</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12.83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14178193</v>
      </c>
      <c r="AB129" s="767"/>
      <c r="AC129" s="767"/>
      <c r="AD129" s="767"/>
      <c r="AE129" s="768"/>
      <c r="AF129" s="769">
        <v>14171330</v>
      </c>
      <c r="AG129" s="767"/>
      <c r="AH129" s="767"/>
      <c r="AI129" s="767"/>
      <c r="AJ129" s="768"/>
      <c r="AK129" s="769">
        <v>14374584</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17.829999999999998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2119152</v>
      </c>
      <c r="AB130" s="767"/>
      <c r="AC130" s="767"/>
      <c r="AD130" s="767"/>
      <c r="AE130" s="768"/>
      <c r="AF130" s="769">
        <v>2100127</v>
      </c>
      <c r="AG130" s="767"/>
      <c r="AH130" s="767"/>
      <c r="AI130" s="767"/>
      <c r="AJ130" s="768"/>
      <c r="AK130" s="769">
        <v>2108252</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9.6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12059041</v>
      </c>
      <c r="AB131" s="751"/>
      <c r="AC131" s="751"/>
      <c r="AD131" s="751"/>
      <c r="AE131" s="752"/>
      <c r="AF131" s="753">
        <v>12071203</v>
      </c>
      <c r="AG131" s="751"/>
      <c r="AH131" s="751"/>
      <c r="AI131" s="751"/>
      <c r="AJ131" s="752"/>
      <c r="AK131" s="753">
        <v>12266332</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v>66.8</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9.9743669500000003</v>
      </c>
      <c r="AB132" s="732"/>
      <c r="AC132" s="732"/>
      <c r="AD132" s="732"/>
      <c r="AE132" s="733"/>
      <c r="AF132" s="734">
        <v>9.6682194839999998</v>
      </c>
      <c r="AG132" s="732"/>
      <c r="AH132" s="732"/>
      <c r="AI132" s="732"/>
      <c r="AJ132" s="733"/>
      <c r="AK132" s="734">
        <v>9.3282355839999997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8.6</v>
      </c>
      <c r="AB133" s="711"/>
      <c r="AC133" s="711"/>
      <c r="AD133" s="711"/>
      <c r="AE133" s="712"/>
      <c r="AF133" s="710">
        <v>9.1</v>
      </c>
      <c r="AG133" s="711"/>
      <c r="AH133" s="711"/>
      <c r="AI133" s="711"/>
      <c r="AJ133" s="712"/>
      <c r="AK133" s="710">
        <v>9.6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1xA2bddJy9Yz850rmFEFRj6VsdRx75n/25Q2soqHTWX1vs0nkJG0vmjXWat/XCAlJqwJNWVLiqLYq+WEGsrA==" saltValue="0mMrPIVofzJ/11ew5Rmb8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478</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Lkf4GLv1swXIGULueXbYpUixzPJA7E0YhF3J4d3W4KEZmTQlqlZzPSXJ5iUNpg4XsTUU8VJq5IG3lW2s7TqHgg==" saltValue="0xd9kBFWBSsbyp+RcXThX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0D05yGs9I3cJTd7WvrQy6DUGRfsPp3SQe+b89plIWnKz3j9GE87NpawSgk03nZ8F9okV4QG6GTtoGaSWVAjwQw==" saltValue="cEUgl5y1gBa2YvR7ngiP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480</v>
      </c>
      <c r="AL6" s="248"/>
      <c r="AM6" s="248"/>
      <c r="AN6" s="248"/>
    </row>
    <row r="7" spans="1:46" ht="13.5" customHeight="1" x14ac:dyDescent="0.2">
      <c r="A7" s="247"/>
      <c r="AK7" s="250"/>
      <c r="AL7" s="251"/>
      <c r="AM7" s="251"/>
      <c r="AN7" s="252"/>
      <c r="AO7" s="1105" t="s">
        <v>481</v>
      </c>
      <c r="AP7" s="253"/>
      <c r="AQ7" s="254" t="s">
        <v>482</v>
      </c>
      <c r="AR7" s="255"/>
    </row>
    <row r="8" spans="1:46" ht="13" x14ac:dyDescent="0.2">
      <c r="A8" s="247"/>
      <c r="AK8" s="256"/>
      <c r="AL8" s="257"/>
      <c r="AM8" s="257"/>
      <c r="AN8" s="258"/>
      <c r="AO8" s="1106"/>
      <c r="AP8" s="259" t="s">
        <v>483</v>
      </c>
      <c r="AQ8" s="260" t="s">
        <v>484</v>
      </c>
      <c r="AR8" s="261" t="s">
        <v>485</v>
      </c>
    </row>
    <row r="9" spans="1:46" ht="13" x14ac:dyDescent="0.2">
      <c r="A9" s="247"/>
      <c r="AK9" s="1117" t="s">
        <v>486</v>
      </c>
      <c r="AL9" s="1118"/>
      <c r="AM9" s="1118"/>
      <c r="AN9" s="1119"/>
      <c r="AO9" s="262">
        <v>4461616</v>
      </c>
      <c r="AP9" s="262">
        <v>95965</v>
      </c>
      <c r="AQ9" s="263">
        <v>117270</v>
      </c>
      <c r="AR9" s="264">
        <v>-18.2</v>
      </c>
    </row>
    <row r="10" spans="1:46" ht="13.5" customHeight="1" x14ac:dyDescent="0.2">
      <c r="A10" s="247"/>
      <c r="AK10" s="1117" t="s">
        <v>487</v>
      </c>
      <c r="AL10" s="1118"/>
      <c r="AM10" s="1118"/>
      <c r="AN10" s="1119"/>
      <c r="AO10" s="265">
        <v>58597</v>
      </c>
      <c r="AP10" s="265">
        <v>1260</v>
      </c>
      <c r="AQ10" s="266">
        <v>10490</v>
      </c>
      <c r="AR10" s="267">
        <v>-88</v>
      </c>
    </row>
    <row r="11" spans="1:46" ht="13.5" customHeight="1" x14ac:dyDescent="0.2">
      <c r="A11" s="247"/>
      <c r="AK11" s="1117" t="s">
        <v>488</v>
      </c>
      <c r="AL11" s="1118"/>
      <c r="AM11" s="1118"/>
      <c r="AN11" s="1119"/>
      <c r="AO11" s="265">
        <v>234323</v>
      </c>
      <c r="AP11" s="265">
        <v>5040</v>
      </c>
      <c r="AQ11" s="266">
        <v>1802</v>
      </c>
      <c r="AR11" s="267">
        <v>179.7</v>
      </c>
    </row>
    <row r="12" spans="1:46" ht="13.5" customHeight="1" x14ac:dyDescent="0.2">
      <c r="A12" s="247"/>
      <c r="AK12" s="1117" t="s">
        <v>489</v>
      </c>
      <c r="AL12" s="1118"/>
      <c r="AM12" s="1118"/>
      <c r="AN12" s="1119"/>
      <c r="AO12" s="265" t="s">
        <v>490</v>
      </c>
      <c r="AP12" s="265" t="s">
        <v>490</v>
      </c>
      <c r="AQ12" s="266">
        <v>3</v>
      </c>
      <c r="AR12" s="267" t="s">
        <v>490</v>
      </c>
    </row>
    <row r="13" spans="1:46" ht="13.5" customHeight="1" x14ac:dyDescent="0.2">
      <c r="A13" s="247"/>
      <c r="AK13" s="1117" t="s">
        <v>491</v>
      </c>
      <c r="AL13" s="1118"/>
      <c r="AM13" s="1118"/>
      <c r="AN13" s="1119"/>
      <c r="AO13" s="265">
        <v>285330</v>
      </c>
      <c r="AP13" s="265">
        <v>6137</v>
      </c>
      <c r="AQ13" s="266">
        <v>4482</v>
      </c>
      <c r="AR13" s="267">
        <v>36.9</v>
      </c>
    </row>
    <row r="14" spans="1:46" ht="13.5" customHeight="1" x14ac:dyDescent="0.2">
      <c r="A14" s="247"/>
      <c r="AK14" s="1117" t="s">
        <v>492</v>
      </c>
      <c r="AL14" s="1118"/>
      <c r="AM14" s="1118"/>
      <c r="AN14" s="1119"/>
      <c r="AO14" s="265">
        <v>207890</v>
      </c>
      <c r="AP14" s="265">
        <v>4472</v>
      </c>
      <c r="AQ14" s="266">
        <v>2749</v>
      </c>
      <c r="AR14" s="267">
        <v>62.7</v>
      </c>
    </row>
    <row r="15" spans="1:46" ht="13.5" customHeight="1" x14ac:dyDescent="0.2">
      <c r="A15" s="247"/>
      <c r="AK15" s="1120" t="s">
        <v>493</v>
      </c>
      <c r="AL15" s="1121"/>
      <c r="AM15" s="1121"/>
      <c r="AN15" s="1122"/>
      <c r="AO15" s="265">
        <v>-214617</v>
      </c>
      <c r="AP15" s="265">
        <v>-4616</v>
      </c>
      <c r="AQ15" s="266">
        <v>-7399</v>
      </c>
      <c r="AR15" s="267">
        <v>-37.6</v>
      </c>
    </row>
    <row r="16" spans="1:46" ht="13" x14ac:dyDescent="0.2">
      <c r="A16" s="247"/>
      <c r="AK16" s="1120" t="s">
        <v>177</v>
      </c>
      <c r="AL16" s="1121"/>
      <c r="AM16" s="1121"/>
      <c r="AN16" s="1122"/>
      <c r="AO16" s="265">
        <v>5033139</v>
      </c>
      <c r="AP16" s="265">
        <v>108258</v>
      </c>
      <c r="AQ16" s="266">
        <v>129397</v>
      </c>
      <c r="AR16" s="267">
        <v>-16.3</v>
      </c>
    </row>
    <row r="17" spans="1:46" ht="13" x14ac:dyDescent="0.2">
      <c r="A17" s="247"/>
    </row>
    <row r="18" spans="1:46" ht="13" x14ac:dyDescent="0.2">
      <c r="A18" s="247"/>
      <c r="AQ18" s="268"/>
      <c r="AR18" s="268"/>
    </row>
    <row r="19" spans="1:46" ht="13" x14ac:dyDescent="0.2">
      <c r="A19" s="247"/>
      <c r="AK19" s="243" t="s">
        <v>494</v>
      </c>
    </row>
    <row r="20" spans="1:46" ht="13" x14ac:dyDescent="0.2">
      <c r="A20" s="247"/>
      <c r="AK20" s="269"/>
      <c r="AL20" s="270"/>
      <c r="AM20" s="270"/>
      <c r="AN20" s="271"/>
      <c r="AO20" s="272" t="s">
        <v>495</v>
      </c>
      <c r="AP20" s="273" t="s">
        <v>496</v>
      </c>
      <c r="AQ20" s="274" t="s">
        <v>497</v>
      </c>
      <c r="AR20" s="275"/>
    </row>
    <row r="21" spans="1:46" s="248" customFormat="1" ht="13" x14ac:dyDescent="0.2">
      <c r="A21" s="276"/>
      <c r="AK21" s="1123" t="s">
        <v>498</v>
      </c>
      <c r="AL21" s="1124"/>
      <c r="AM21" s="1124"/>
      <c r="AN21" s="1125"/>
      <c r="AO21" s="277">
        <v>9.4600000000000009</v>
      </c>
      <c r="AP21" s="278">
        <v>11.07</v>
      </c>
      <c r="AQ21" s="279">
        <v>-1.61</v>
      </c>
      <c r="AS21" s="280"/>
      <c r="AT21" s="276"/>
    </row>
    <row r="22" spans="1:46" s="248" customFormat="1" ht="13" x14ac:dyDescent="0.2">
      <c r="A22" s="276"/>
      <c r="AK22" s="1123" t="s">
        <v>499</v>
      </c>
      <c r="AL22" s="1124"/>
      <c r="AM22" s="1124"/>
      <c r="AN22" s="1125"/>
      <c r="AO22" s="281">
        <v>93</v>
      </c>
      <c r="AP22" s="282">
        <v>97.2</v>
      </c>
      <c r="AQ22" s="283">
        <v>-4.2</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502</v>
      </c>
      <c r="AL29" s="248"/>
      <c r="AM29" s="248"/>
      <c r="AN29" s="248"/>
      <c r="AS29" s="290"/>
    </row>
    <row r="30" spans="1:46" ht="13.5" customHeight="1" x14ac:dyDescent="0.2">
      <c r="A30" s="247"/>
      <c r="AK30" s="250"/>
      <c r="AL30" s="251"/>
      <c r="AM30" s="251"/>
      <c r="AN30" s="252"/>
      <c r="AO30" s="1105" t="s">
        <v>481</v>
      </c>
      <c r="AP30" s="253"/>
      <c r="AQ30" s="254" t="s">
        <v>482</v>
      </c>
      <c r="AR30" s="255"/>
    </row>
    <row r="31" spans="1:46" ht="13" x14ac:dyDescent="0.2">
      <c r="A31" s="247"/>
      <c r="AK31" s="256"/>
      <c r="AL31" s="257"/>
      <c r="AM31" s="257"/>
      <c r="AN31" s="258"/>
      <c r="AO31" s="1106"/>
      <c r="AP31" s="259" t="s">
        <v>483</v>
      </c>
      <c r="AQ31" s="260" t="s">
        <v>484</v>
      </c>
      <c r="AR31" s="261" t="s">
        <v>485</v>
      </c>
    </row>
    <row r="32" spans="1:46" ht="27" customHeight="1" x14ac:dyDescent="0.2">
      <c r="A32" s="247"/>
      <c r="AK32" s="1107" t="s">
        <v>503</v>
      </c>
      <c r="AL32" s="1108"/>
      <c r="AM32" s="1108"/>
      <c r="AN32" s="1109"/>
      <c r="AO32" s="291">
        <v>3182535</v>
      </c>
      <c r="AP32" s="291">
        <v>68453</v>
      </c>
      <c r="AQ32" s="292">
        <v>74841</v>
      </c>
      <c r="AR32" s="293">
        <v>-8.5</v>
      </c>
    </row>
    <row r="33" spans="1:46" ht="13.5" customHeight="1" x14ac:dyDescent="0.2">
      <c r="A33" s="247"/>
      <c r="AK33" s="1107" t="s">
        <v>504</v>
      </c>
      <c r="AL33" s="1108"/>
      <c r="AM33" s="1108"/>
      <c r="AN33" s="1109"/>
      <c r="AO33" s="291" t="s">
        <v>490</v>
      </c>
      <c r="AP33" s="291" t="s">
        <v>490</v>
      </c>
      <c r="AQ33" s="292" t="s">
        <v>490</v>
      </c>
      <c r="AR33" s="293" t="s">
        <v>490</v>
      </c>
    </row>
    <row r="34" spans="1:46" ht="27" customHeight="1" x14ac:dyDescent="0.2">
      <c r="A34" s="247"/>
      <c r="AK34" s="1107" t="s">
        <v>505</v>
      </c>
      <c r="AL34" s="1108"/>
      <c r="AM34" s="1108"/>
      <c r="AN34" s="1109"/>
      <c r="AO34" s="291" t="s">
        <v>490</v>
      </c>
      <c r="AP34" s="291" t="s">
        <v>490</v>
      </c>
      <c r="AQ34" s="292">
        <v>1</v>
      </c>
      <c r="AR34" s="293" t="s">
        <v>490</v>
      </c>
    </row>
    <row r="35" spans="1:46" ht="27" customHeight="1" x14ac:dyDescent="0.2">
      <c r="A35" s="247"/>
      <c r="AK35" s="1107" t="s">
        <v>506</v>
      </c>
      <c r="AL35" s="1108"/>
      <c r="AM35" s="1108"/>
      <c r="AN35" s="1109"/>
      <c r="AO35" s="291">
        <v>197923</v>
      </c>
      <c r="AP35" s="291">
        <v>4257</v>
      </c>
      <c r="AQ35" s="292">
        <v>16683</v>
      </c>
      <c r="AR35" s="293">
        <v>-74.5</v>
      </c>
    </row>
    <row r="36" spans="1:46" ht="27" customHeight="1" x14ac:dyDescent="0.2">
      <c r="A36" s="247"/>
      <c r="AK36" s="1107" t="s">
        <v>507</v>
      </c>
      <c r="AL36" s="1108"/>
      <c r="AM36" s="1108"/>
      <c r="AN36" s="1109"/>
      <c r="AO36" s="291">
        <v>56332</v>
      </c>
      <c r="AP36" s="291">
        <v>1212</v>
      </c>
      <c r="AQ36" s="292">
        <v>2411</v>
      </c>
      <c r="AR36" s="293">
        <v>-49.7</v>
      </c>
    </row>
    <row r="37" spans="1:46" ht="13.5" customHeight="1" x14ac:dyDescent="0.2">
      <c r="A37" s="247"/>
      <c r="AK37" s="1107" t="s">
        <v>508</v>
      </c>
      <c r="AL37" s="1108"/>
      <c r="AM37" s="1108"/>
      <c r="AN37" s="1109"/>
      <c r="AO37" s="291" t="s">
        <v>490</v>
      </c>
      <c r="AP37" s="291" t="s">
        <v>490</v>
      </c>
      <c r="AQ37" s="292">
        <v>548</v>
      </c>
      <c r="AR37" s="293" t="s">
        <v>490</v>
      </c>
    </row>
    <row r="38" spans="1:46" ht="27" customHeight="1" x14ac:dyDescent="0.2">
      <c r="A38" s="247"/>
      <c r="AK38" s="1110" t="s">
        <v>509</v>
      </c>
      <c r="AL38" s="1111"/>
      <c r="AM38" s="1111"/>
      <c r="AN38" s="1112"/>
      <c r="AO38" s="294">
        <v>21</v>
      </c>
      <c r="AP38" s="294">
        <v>0</v>
      </c>
      <c r="AQ38" s="295">
        <v>7</v>
      </c>
      <c r="AR38" s="283">
        <v>-100</v>
      </c>
      <c r="AS38" s="290"/>
    </row>
    <row r="39" spans="1:46" ht="13" x14ac:dyDescent="0.2">
      <c r="A39" s="247"/>
      <c r="AK39" s="1110" t="s">
        <v>510</v>
      </c>
      <c r="AL39" s="1111"/>
      <c r="AM39" s="1111"/>
      <c r="AN39" s="1112"/>
      <c r="AO39" s="291">
        <v>-184327</v>
      </c>
      <c r="AP39" s="291">
        <v>-3965</v>
      </c>
      <c r="AQ39" s="292">
        <v>-3756</v>
      </c>
      <c r="AR39" s="293">
        <v>5.6</v>
      </c>
      <c r="AS39" s="290"/>
    </row>
    <row r="40" spans="1:46" ht="27" customHeight="1" x14ac:dyDescent="0.2">
      <c r="A40" s="247"/>
      <c r="AK40" s="1107" t="s">
        <v>511</v>
      </c>
      <c r="AL40" s="1108"/>
      <c r="AM40" s="1108"/>
      <c r="AN40" s="1109"/>
      <c r="AO40" s="291">
        <v>-2108252</v>
      </c>
      <c r="AP40" s="291">
        <v>-45347</v>
      </c>
      <c r="AQ40" s="292">
        <v>-63247</v>
      </c>
      <c r="AR40" s="293">
        <v>-28.3</v>
      </c>
      <c r="AS40" s="290"/>
    </row>
    <row r="41" spans="1:46" ht="13" x14ac:dyDescent="0.2">
      <c r="A41" s="247"/>
      <c r="AK41" s="1113" t="s">
        <v>287</v>
      </c>
      <c r="AL41" s="1114"/>
      <c r="AM41" s="1114"/>
      <c r="AN41" s="1115"/>
      <c r="AO41" s="291">
        <v>1144232</v>
      </c>
      <c r="AP41" s="291">
        <v>24611</v>
      </c>
      <c r="AQ41" s="292">
        <v>27488</v>
      </c>
      <c r="AR41" s="293">
        <v>-10.5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 x14ac:dyDescent="0.2">
      <c r="A48" s="247"/>
      <c r="AK48" s="301" t="s">
        <v>513</v>
      </c>
      <c r="AL48" s="301"/>
      <c r="AM48" s="301"/>
      <c r="AN48" s="301"/>
      <c r="AO48" s="301"/>
      <c r="AP48" s="301"/>
      <c r="AQ48" s="302"/>
      <c r="AR48" s="301"/>
    </row>
    <row r="49" spans="1:44" ht="13.5" customHeight="1" x14ac:dyDescent="0.2">
      <c r="A49" s="247"/>
      <c r="AK49" s="303"/>
      <c r="AL49" s="304"/>
      <c r="AM49" s="1100" t="s">
        <v>481</v>
      </c>
      <c r="AN49" s="1102" t="s">
        <v>514</v>
      </c>
      <c r="AO49" s="1103"/>
      <c r="AP49" s="1103"/>
      <c r="AQ49" s="1103"/>
      <c r="AR49" s="1104"/>
    </row>
    <row r="50" spans="1:44" ht="13" x14ac:dyDescent="0.2">
      <c r="A50" s="247"/>
      <c r="AK50" s="305"/>
      <c r="AL50" s="306"/>
      <c r="AM50" s="1101"/>
      <c r="AN50" s="307" t="s">
        <v>515</v>
      </c>
      <c r="AO50" s="308" t="s">
        <v>516</v>
      </c>
      <c r="AP50" s="309" t="s">
        <v>517</v>
      </c>
      <c r="AQ50" s="310" t="s">
        <v>518</v>
      </c>
      <c r="AR50" s="311" t="s">
        <v>519</v>
      </c>
    </row>
    <row r="51" spans="1:44" ht="13" x14ac:dyDescent="0.2">
      <c r="A51" s="247"/>
      <c r="AK51" s="303" t="s">
        <v>520</v>
      </c>
      <c r="AL51" s="304"/>
      <c r="AM51" s="312">
        <v>4255834</v>
      </c>
      <c r="AN51" s="313">
        <v>85963</v>
      </c>
      <c r="AO51" s="314">
        <v>-24.8</v>
      </c>
      <c r="AP51" s="315">
        <v>76347</v>
      </c>
      <c r="AQ51" s="316">
        <v>22.4</v>
      </c>
      <c r="AR51" s="317">
        <v>-47.2</v>
      </c>
    </row>
    <row r="52" spans="1:44" ht="13" x14ac:dyDescent="0.2">
      <c r="A52" s="247"/>
      <c r="AK52" s="318"/>
      <c r="AL52" s="319" t="s">
        <v>521</v>
      </c>
      <c r="AM52" s="320">
        <v>2482236</v>
      </c>
      <c r="AN52" s="321">
        <v>50138</v>
      </c>
      <c r="AO52" s="322">
        <v>11.1</v>
      </c>
      <c r="AP52" s="323">
        <v>41762</v>
      </c>
      <c r="AQ52" s="324">
        <v>18.2</v>
      </c>
      <c r="AR52" s="325">
        <v>-7.1</v>
      </c>
    </row>
    <row r="53" spans="1:44" ht="13" x14ac:dyDescent="0.2">
      <c r="A53" s="247"/>
      <c r="AK53" s="303" t="s">
        <v>522</v>
      </c>
      <c r="AL53" s="304"/>
      <c r="AM53" s="312">
        <v>3697357</v>
      </c>
      <c r="AN53" s="313">
        <v>75895</v>
      </c>
      <c r="AO53" s="314">
        <v>-11.7</v>
      </c>
      <c r="AP53" s="315">
        <v>96469</v>
      </c>
      <c r="AQ53" s="316">
        <v>26.4</v>
      </c>
      <c r="AR53" s="317">
        <v>-38.1</v>
      </c>
    </row>
    <row r="54" spans="1:44" ht="13" x14ac:dyDescent="0.2">
      <c r="A54" s="247"/>
      <c r="AK54" s="318"/>
      <c r="AL54" s="319" t="s">
        <v>521</v>
      </c>
      <c r="AM54" s="320">
        <v>1876943</v>
      </c>
      <c r="AN54" s="321">
        <v>38527</v>
      </c>
      <c r="AO54" s="322">
        <v>-23.2</v>
      </c>
      <c r="AP54" s="323">
        <v>49775</v>
      </c>
      <c r="AQ54" s="324">
        <v>19.2</v>
      </c>
      <c r="AR54" s="325">
        <v>-42.4</v>
      </c>
    </row>
    <row r="55" spans="1:44" ht="13" x14ac:dyDescent="0.2">
      <c r="A55" s="247"/>
      <c r="AK55" s="303" t="s">
        <v>523</v>
      </c>
      <c r="AL55" s="304"/>
      <c r="AM55" s="312">
        <v>4098138</v>
      </c>
      <c r="AN55" s="313">
        <v>85538</v>
      </c>
      <c r="AO55" s="314">
        <v>12.7</v>
      </c>
      <c r="AP55" s="315">
        <v>85743</v>
      </c>
      <c r="AQ55" s="316">
        <v>-11.1</v>
      </c>
      <c r="AR55" s="317">
        <v>23.8</v>
      </c>
    </row>
    <row r="56" spans="1:44" ht="13" x14ac:dyDescent="0.2">
      <c r="A56" s="247"/>
      <c r="AK56" s="318"/>
      <c r="AL56" s="319" t="s">
        <v>521</v>
      </c>
      <c r="AM56" s="320">
        <v>1942788</v>
      </c>
      <c r="AN56" s="321">
        <v>40551</v>
      </c>
      <c r="AO56" s="322">
        <v>5.3</v>
      </c>
      <c r="AP56" s="323">
        <v>45231</v>
      </c>
      <c r="AQ56" s="324">
        <v>-9.1</v>
      </c>
      <c r="AR56" s="325">
        <v>14.4</v>
      </c>
    </row>
    <row r="57" spans="1:44" ht="13" x14ac:dyDescent="0.2">
      <c r="A57" s="247"/>
      <c r="AK57" s="303" t="s">
        <v>524</v>
      </c>
      <c r="AL57" s="304"/>
      <c r="AM57" s="312">
        <v>4113106</v>
      </c>
      <c r="AN57" s="313">
        <v>87220</v>
      </c>
      <c r="AO57" s="314">
        <v>2</v>
      </c>
      <c r="AP57" s="315">
        <v>92509</v>
      </c>
      <c r="AQ57" s="316">
        <v>7.9</v>
      </c>
      <c r="AR57" s="317">
        <v>-5.9</v>
      </c>
    </row>
    <row r="58" spans="1:44" ht="13" x14ac:dyDescent="0.2">
      <c r="A58" s="247"/>
      <c r="AK58" s="318"/>
      <c r="AL58" s="319" t="s">
        <v>521</v>
      </c>
      <c r="AM58" s="320">
        <v>1565887</v>
      </c>
      <c r="AN58" s="321">
        <v>33205</v>
      </c>
      <c r="AO58" s="322">
        <v>-18.100000000000001</v>
      </c>
      <c r="AP58" s="323">
        <v>52274</v>
      </c>
      <c r="AQ58" s="324">
        <v>15.6</v>
      </c>
      <c r="AR58" s="325">
        <v>-33.700000000000003</v>
      </c>
    </row>
    <row r="59" spans="1:44" ht="13" x14ac:dyDescent="0.2">
      <c r="A59" s="247"/>
      <c r="AK59" s="303" t="s">
        <v>525</v>
      </c>
      <c r="AL59" s="304"/>
      <c r="AM59" s="312">
        <v>4116219</v>
      </c>
      <c r="AN59" s="313">
        <v>88536</v>
      </c>
      <c r="AO59" s="314">
        <v>1.5</v>
      </c>
      <c r="AP59" s="315">
        <v>98544</v>
      </c>
      <c r="AQ59" s="316">
        <v>6.5</v>
      </c>
      <c r="AR59" s="317">
        <v>-5</v>
      </c>
    </row>
    <row r="60" spans="1:44" ht="13" x14ac:dyDescent="0.2">
      <c r="A60" s="247"/>
      <c r="AK60" s="318"/>
      <c r="AL60" s="319" t="s">
        <v>521</v>
      </c>
      <c r="AM60" s="320">
        <v>2180314</v>
      </c>
      <c r="AN60" s="321">
        <v>46897</v>
      </c>
      <c r="AO60" s="322">
        <v>41.2</v>
      </c>
      <c r="AP60" s="323">
        <v>55816</v>
      </c>
      <c r="AQ60" s="324">
        <v>6.8</v>
      </c>
      <c r="AR60" s="325">
        <v>34.4</v>
      </c>
    </row>
    <row r="61" spans="1:44" ht="13" x14ac:dyDescent="0.2">
      <c r="A61" s="247"/>
      <c r="AK61" s="303" t="s">
        <v>526</v>
      </c>
      <c r="AL61" s="326"/>
      <c r="AM61" s="312">
        <v>4056131</v>
      </c>
      <c r="AN61" s="313">
        <v>84630</v>
      </c>
      <c r="AO61" s="314">
        <v>-4.0999999999999996</v>
      </c>
      <c r="AP61" s="315">
        <v>89922</v>
      </c>
      <c r="AQ61" s="327">
        <v>10.4</v>
      </c>
      <c r="AR61" s="317">
        <v>-14.5</v>
      </c>
    </row>
    <row r="62" spans="1:44" ht="13" x14ac:dyDescent="0.2">
      <c r="A62" s="247"/>
      <c r="AK62" s="318"/>
      <c r="AL62" s="319" t="s">
        <v>521</v>
      </c>
      <c r="AM62" s="320">
        <v>2009634</v>
      </c>
      <c r="AN62" s="321">
        <v>41864</v>
      </c>
      <c r="AO62" s="322">
        <v>3.3</v>
      </c>
      <c r="AP62" s="323">
        <v>48972</v>
      </c>
      <c r="AQ62" s="324">
        <v>10.1</v>
      </c>
      <c r="AR62" s="325">
        <v>-6.8</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xFZNBdNL7uYujJ1Ra2wiX7FmzobZHNoGi51xh22KVye0Cre1giaPNpqu9hDC5LpldnrliSi7iIHzXQACxTmkHQ==" saltValue="d1f16kX2JFpERR60ihJFi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vJTmiigPiUF6vGamGhAGgUsKtlHq2EwY6vjeKwA9xNrw/w2iWqZLZAGsJyXHOKpJdz/a0i2dY2WxmcMNf3IKLg==" saltValue="uSOnwzVbHnRL68Woxq+I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IJqayMNdo3lgwRomaN5KxbApG22eNDVZtmzeT5I1kxyCcL1n0UpT1CYdUHW9qbhV1Wyh/nHrGYsxbJUxAjxnrg==" saltValue="pDKsDTOXtt5ClZ8xKLw+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16.52</v>
      </c>
      <c r="G47" s="12">
        <v>20.61</v>
      </c>
      <c r="H47" s="12">
        <v>24.63</v>
      </c>
      <c r="I47" s="12">
        <v>26.18</v>
      </c>
      <c r="J47" s="13">
        <v>29.64</v>
      </c>
    </row>
    <row r="48" spans="2:10" ht="57.75" customHeight="1" x14ac:dyDescent="0.2">
      <c r="B48" s="14"/>
      <c r="C48" s="1128" t="s">
        <v>4</v>
      </c>
      <c r="D48" s="1128"/>
      <c r="E48" s="1129"/>
      <c r="F48" s="15">
        <v>4.1399999999999997</v>
      </c>
      <c r="G48" s="16">
        <v>5.21</v>
      </c>
      <c r="H48" s="16">
        <v>4.59</v>
      </c>
      <c r="I48" s="16">
        <v>7.58</v>
      </c>
      <c r="J48" s="17">
        <v>7.91</v>
      </c>
    </row>
    <row r="49" spans="2:10" ht="57.75" customHeight="1" thickBot="1" x14ac:dyDescent="0.25">
      <c r="B49" s="18"/>
      <c r="C49" s="1130" t="s">
        <v>5</v>
      </c>
      <c r="D49" s="1130"/>
      <c r="E49" s="1131"/>
      <c r="F49" s="19" t="s">
        <v>533</v>
      </c>
      <c r="G49" s="20">
        <v>3.32</v>
      </c>
      <c r="H49" s="20" t="s">
        <v>534</v>
      </c>
      <c r="I49" s="20">
        <v>1.63</v>
      </c>
      <c r="J49" s="21">
        <v>0.51</v>
      </c>
    </row>
    <row r="50" spans="2:10" ht="13" x14ac:dyDescent="0.2"/>
  </sheetData>
  <sheetProtection algorithmName="SHA-512" hashValue="TYlU2C4vMRUhWSy+8K82I0kTkN06+GShUOmKV0b9fxWdvsPqzIBf7LpGHtE7lm6eMHn7d0+Dx2X8o9at5DoePg==" saltValue="dmG+g/chVERy7EZVWpH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植田 良</cp:lastModifiedBy>
  <cp:lastPrinted>2026-03-16T01:36:08Z</cp:lastPrinted>
  <dcterms:created xsi:type="dcterms:W3CDTF">2026-02-23T08:05:21Z</dcterms:created>
  <dcterms:modified xsi:type="dcterms:W3CDTF">2026-03-17T23:34:59Z</dcterms:modified>
  <cp:category/>
</cp:coreProperties>
</file>